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5.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E:\202608 R9要望書\R9要望書・募集案内（正式配布版）\"/>
    </mc:Choice>
  </mc:AlternateContent>
  <xr:revisionPtr revIDLastSave="0" documentId="13_ncr:1_{F6B00A0B-468D-4E89-9F97-4EF12D390CEB}" xr6:coauthVersionLast="47" xr6:coauthVersionMax="47" xr10:uidLastSave="{00000000-0000-0000-0000-000000000000}"/>
  <workbookProtection workbookAlgorithmName="SHA-512" workbookHashValue="vtV4GrwOgmB5xZNffNT1tLGC/sWAGLGAYrIbP9ZxW9/WNgyowh0K7WdIMt7MvKzpa+I+iC4lSA+1yamyU09QzQ==" workbookSaltValue="eHSFE2rXT72NHMankmAOZg==" workbookSpinCount="100000" lockStructure="1"/>
  <bookViews>
    <workbookView xWindow="810" yWindow="420" windowWidth="24765" windowHeight="12915" tabRatio="659" xr2:uid="{9008C7D5-5D5C-4BFD-AE83-9F576F7DD74E}"/>
  </bookViews>
  <sheets>
    <sheet name="共通入力シート" sheetId="2" r:id="rId1"/>
    <sheet name="（表紙）" sheetId="22" r:id="rId2"/>
    <sheet name="様式1-1（ミッション・ビジョン）" sheetId="14" r:id="rId3"/>
    <sheet name="様式1-2（地域特性・活動実績）" sheetId="13" r:id="rId4"/>
    <sheet name="様式1-3（事業計画(1)）" sheetId="15" r:id="rId5"/>
    <sheet name="様式1-3（事業計画(2)・総合用）" sheetId="27" state="hidden" r:id="rId6"/>
    <sheet name="様式1-3（事業計画(2)-①）" sheetId="40" r:id="rId7"/>
    <sheet name="様式1-3（事業計画(3)-①-2）" sheetId="29" r:id="rId8"/>
    <sheet name="様式1-4（要望事業一覧）" sheetId="18" r:id="rId9"/>
    <sheet name="様式1-4-①（公演_個表）" sheetId="19" r:id="rId10"/>
    <sheet name="様式1-4-②（公演_バリアフリー・多言語）" sheetId="52" r:id="rId11"/>
    <sheet name="様式1-4-③（人材養成_個表）" sheetId="36" r:id="rId12"/>
    <sheet name="様式1-4-④（人材養成_バリアフリー・多言語）" sheetId="53" r:id="rId13"/>
    <sheet name="様式1-4-⑤（普及啓発_個表）" sheetId="38" r:id="rId14"/>
    <sheet name="様式1-4-⑥（普及啓発_バリアフリー・多言語）" sheetId="54" r:id="rId15"/>
    <sheet name="様式1-4-⑦（共生社会_個表）" sheetId="49" r:id="rId16"/>
    <sheet name="様式1-4-⑧（共生社会_バリアフリー・多言語）" sheetId="55" r:id="rId17"/>
    <sheet name="様式1-5_1（基本情報）" sheetId="31" r:id="rId18"/>
    <sheet name="様式1-5_2（略歴）" sheetId="48" r:id="rId19"/>
    <sheet name="様式1-5_3（基本情報）" sheetId="42" r:id="rId20"/>
    <sheet name="様式1-5_4（持続可能性）" sheetId="34" r:id="rId21"/>
    <sheet name="A-3自己申告書" sheetId="56" r:id="rId22"/>
  </sheets>
  <definedNames>
    <definedName name="_xlnm.Print_Area" localSheetId="1">'（表紙）'!$A$1:$P$58</definedName>
    <definedName name="_xlnm.Print_Area" localSheetId="21">'A-3自己申告書'!$A$1:$K$105</definedName>
    <definedName name="_xlnm.Print_Area" localSheetId="2">'様式1-1（ミッション・ビジョン）'!$A$1:$Q$36</definedName>
    <definedName name="_xlnm.Print_Area" localSheetId="3">'様式1-2（地域特性・活動実績）'!$A$1:$Q$37</definedName>
    <definedName name="_xlnm.Print_Area" localSheetId="4">'様式1-3（事業計画(1)）'!$A$1:$Q$41</definedName>
    <definedName name="_xlnm.Print_Area" localSheetId="5">'様式1-3（事業計画(2)・総合用）'!$A$1:$Q$39</definedName>
    <definedName name="_xlnm.Print_Area" localSheetId="6">'様式1-3（事業計画(2)-①）'!$B$1:$U$49</definedName>
    <definedName name="_xlnm.Print_Area" localSheetId="7">'様式1-3（事業計画(3)-①-2）'!$A$1:$S$23</definedName>
    <definedName name="_xlnm.Print_Area" localSheetId="8">'様式1-4（要望事業一覧）'!$A$1:$V$92</definedName>
    <definedName name="_xlnm.Print_Area" localSheetId="9">'様式1-4-①（公演_個表）'!$A$1:$P$2320</definedName>
    <definedName name="_xlnm.Print_Area" localSheetId="10">'様式1-4-②（公演_バリアフリー・多言語）'!$A$1:$S$148</definedName>
    <definedName name="_xlnm.Print_Area" localSheetId="11">'様式1-4-③（人材養成_個表）'!$A$1:$P$2320</definedName>
    <definedName name="_xlnm.Print_Area" localSheetId="12">'様式1-4-④（人材養成_バリアフリー・多言語）'!$A$1:$S$148</definedName>
    <definedName name="_xlnm.Print_Area" localSheetId="13">'様式1-4-⑤（普及啓発_個表）'!$A$1:$P$2320</definedName>
    <definedName name="_xlnm.Print_Area" localSheetId="14">'様式1-4-⑥（普及啓発_バリアフリー・多言語）'!$A$1:$S$148</definedName>
    <definedName name="_xlnm.Print_Area" localSheetId="15">'様式1-4-⑦（共生社会_個表）'!$A$1:$P$2320</definedName>
    <definedName name="_xlnm.Print_Area" localSheetId="16">'様式1-4-⑧（共生社会_バリアフリー・多言語）'!$A$1:$S$148</definedName>
    <definedName name="_xlnm.Print_Area" localSheetId="17">'様式1-5_1（基本情報）'!$A$1:$P$217</definedName>
    <definedName name="_xlnm.Print_Area" localSheetId="18">'様式1-5_2（略歴）'!$A$1:$AC$89</definedName>
    <definedName name="_xlnm.Print_Area" localSheetId="19">'様式1-5_3（基本情報）'!$A$1:$P$43</definedName>
    <definedName name="_xlnm.Print_Area" localSheetId="20">'様式1-5_4（持続可能性）'!$B$1:$S$19</definedName>
    <definedName name="応募分野" localSheetId="21">#REF!</definedName>
    <definedName name="応募分野">#REF!</definedName>
    <definedName name="音楽費">#REF!</definedName>
    <definedName name="会場費">#REF!</definedName>
    <definedName name="会場費・舞台費・運搬費">#REF!</definedName>
    <definedName name="活動区分">#REF!</definedName>
    <definedName name="感染症対策経費">#REF!</definedName>
    <definedName name="稽古費">#REF!</definedName>
    <definedName name="謝金・旅費・宣伝費等">#REF!</definedName>
    <definedName name="出演費・音楽費・文芸費">#REF!</definedName>
    <definedName name="助成対象外経費">#REF!</definedName>
    <definedName name="伝_音楽費">#REF!</definedName>
    <definedName name="伝_出演費">#REF!</definedName>
    <definedName name="伝_文芸費">#REF!</definedName>
    <definedName name="伝大_P61">#REF!</definedName>
    <definedName name="配信費">#REF!</definedName>
    <definedName name="舞台費">#REF!</definedName>
    <definedName name="文芸費">#REF!</definedName>
    <definedName name="旅費">#REF!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62" i="52" l="1"/>
  <c r="P62" i="52"/>
  <c r="R53" i="52"/>
  <c r="P53" i="52"/>
  <c r="R44" i="52"/>
  <c r="P44" i="52"/>
  <c r="R35" i="52"/>
  <c r="P35" i="52"/>
  <c r="R17" i="52"/>
  <c r="P17" i="52"/>
  <c r="R8" i="52"/>
  <c r="P8" i="52"/>
  <c r="R62" i="53"/>
  <c r="P62" i="53"/>
  <c r="R53" i="53"/>
  <c r="P53" i="53"/>
  <c r="R44" i="53"/>
  <c r="P44" i="53"/>
  <c r="R35" i="53"/>
  <c r="P35" i="53"/>
  <c r="R17" i="53"/>
  <c r="P17" i="53"/>
  <c r="R8" i="53"/>
  <c r="P8" i="53"/>
  <c r="R62" i="54"/>
  <c r="P62" i="54"/>
  <c r="R53" i="54"/>
  <c r="P53" i="54"/>
  <c r="R44" i="54"/>
  <c r="P44" i="54"/>
  <c r="R35" i="54"/>
  <c r="P35" i="54"/>
  <c r="R17" i="54"/>
  <c r="P17" i="54"/>
  <c r="R8" i="54"/>
  <c r="P8" i="54"/>
  <c r="R62" i="55"/>
  <c r="P62" i="55"/>
  <c r="R53" i="55"/>
  <c r="P53" i="55"/>
  <c r="R44" i="55"/>
  <c r="P44" i="55"/>
  <c r="R35" i="55"/>
  <c r="P35" i="55"/>
  <c r="R17" i="55"/>
  <c r="P17" i="55"/>
  <c r="R8" i="55"/>
  <c r="P8" i="55"/>
  <c r="R86" i="52"/>
  <c r="P86" i="52"/>
  <c r="Q142" i="53"/>
  <c r="P142" i="53"/>
  <c r="P131" i="54"/>
  <c r="Q142" i="54"/>
  <c r="P142" i="54"/>
  <c r="Q142" i="55"/>
  <c r="P142" i="55"/>
  <c r="R131" i="55"/>
  <c r="P131" i="55"/>
  <c r="R95" i="55" l="1"/>
  <c r="P95" i="55"/>
  <c r="R122" i="55"/>
  <c r="P122" i="55"/>
  <c r="R113" i="55"/>
  <c r="P113" i="55"/>
  <c r="R104" i="55"/>
  <c r="P104" i="55"/>
  <c r="R86" i="55"/>
  <c r="P86" i="55"/>
  <c r="R131" i="54"/>
  <c r="R122" i="54"/>
  <c r="P122" i="54"/>
  <c r="R113" i="54"/>
  <c r="P113" i="54"/>
  <c r="R104" i="54"/>
  <c r="P104" i="54"/>
  <c r="R95" i="54"/>
  <c r="P95" i="54"/>
  <c r="R86" i="54"/>
  <c r="P86" i="54"/>
  <c r="R131" i="53"/>
  <c r="P131" i="53"/>
  <c r="R122" i="53"/>
  <c r="P122" i="53"/>
  <c r="R113" i="53"/>
  <c r="P113" i="53"/>
  <c r="R104" i="53"/>
  <c r="P104" i="53"/>
  <c r="R95" i="53"/>
  <c r="P95" i="53"/>
  <c r="R86" i="53"/>
  <c r="P86" i="53"/>
  <c r="S71" i="55"/>
  <c r="R71" i="55"/>
  <c r="Q71" i="55"/>
  <c r="P71" i="55"/>
  <c r="S26" i="55"/>
  <c r="R26" i="55"/>
  <c r="Q26" i="55"/>
  <c r="P26" i="55"/>
  <c r="S71" i="54"/>
  <c r="R71" i="54"/>
  <c r="Q71" i="54"/>
  <c r="P71" i="54"/>
  <c r="S26" i="54"/>
  <c r="R26" i="54"/>
  <c r="Q26" i="54"/>
  <c r="P26" i="54"/>
  <c r="S71" i="53"/>
  <c r="R71" i="53"/>
  <c r="Q71" i="53"/>
  <c r="P71" i="53"/>
  <c r="S26" i="53"/>
  <c r="R26" i="53"/>
  <c r="Q26" i="53"/>
  <c r="P26" i="53"/>
  <c r="R122" i="52"/>
  <c r="P122" i="52"/>
  <c r="R131" i="52"/>
  <c r="P131" i="52"/>
  <c r="Q142" i="52"/>
  <c r="P142" i="52"/>
  <c r="R113" i="52"/>
  <c r="P113" i="52"/>
  <c r="R104" i="52"/>
  <c r="P104" i="52"/>
  <c r="R95" i="52"/>
  <c r="P95" i="52"/>
  <c r="S26" i="52"/>
  <c r="R26" i="52"/>
  <c r="Q26" i="52"/>
  <c r="P26" i="52"/>
  <c r="S71" i="52"/>
  <c r="R71" i="52"/>
  <c r="Q71" i="52"/>
  <c r="P71" i="52"/>
  <c r="M142" i="52" l="1"/>
  <c r="T36" i="22"/>
  <c r="T35" i="22"/>
  <c r="T34" i="22"/>
  <c r="T33" i="22"/>
  <c r="L41" i="22" s="1"/>
  <c r="S36" i="22"/>
  <c r="S35" i="22"/>
  <c r="S34" i="22"/>
  <c r="S33" i="22"/>
  <c r="U43" i="22"/>
  <c r="U42" i="22"/>
  <c r="U41" i="22"/>
  <c r="U40" i="22"/>
  <c r="S44" i="22"/>
  <c r="S43" i="22"/>
  <c r="S42" i="22"/>
  <c r="S41" i="22"/>
  <c r="S40" i="22"/>
  <c r="D65" i="31"/>
  <c r="T37" i="22" l="1"/>
  <c r="S37" i="22"/>
  <c r="G2305" i="19"/>
  <c r="G1029" i="19"/>
  <c r="G2305" i="36"/>
  <c r="G2305" i="38"/>
  <c r="G565" i="49"/>
  <c r="G2305" i="49"/>
  <c r="D2318" i="49"/>
  <c r="G2315" i="49"/>
  <c r="O2313" i="49"/>
  <c r="O2309" i="49"/>
  <c r="O2312" i="49" s="1"/>
  <c r="O2314" i="49" s="1"/>
  <c r="O2303" i="49"/>
  <c r="G2300" i="49"/>
  <c r="O2296" i="49"/>
  <c r="G2292" i="49"/>
  <c r="O2289" i="49"/>
  <c r="G2287" i="49"/>
  <c r="G2283" i="49"/>
  <c r="O2280" i="49"/>
  <c r="G2277" i="49"/>
  <c r="O2270" i="49"/>
  <c r="G2270" i="49"/>
  <c r="Q2214" i="49"/>
  <c r="Q2211" i="49"/>
  <c r="D2202" i="49"/>
  <c r="G2199" i="49"/>
  <c r="O2197" i="49"/>
  <c r="O2193" i="49"/>
  <c r="O2187" i="49"/>
  <c r="G2184" i="49"/>
  <c r="O2180" i="49"/>
  <c r="G2176" i="49"/>
  <c r="O2173" i="49"/>
  <c r="G2171" i="49"/>
  <c r="G2167" i="49"/>
  <c r="O2164" i="49"/>
  <c r="O2196" i="49" s="1"/>
  <c r="O2198" i="49" s="1"/>
  <c r="G2161" i="49"/>
  <c r="O2154" i="49"/>
  <c r="G2154" i="49"/>
  <c r="Q2098" i="49"/>
  <c r="Q2095" i="49"/>
  <c r="D2086" i="49"/>
  <c r="G2083" i="49"/>
  <c r="O2081" i="49"/>
  <c r="O2077" i="49"/>
  <c r="O2071" i="49"/>
  <c r="G2068" i="49"/>
  <c r="O2064" i="49"/>
  <c r="G2060" i="49"/>
  <c r="O2057" i="49"/>
  <c r="G2055" i="49"/>
  <c r="G2051" i="49"/>
  <c r="O2048" i="49"/>
  <c r="G2045" i="49"/>
  <c r="O2038" i="49"/>
  <c r="O2080" i="49" s="1"/>
  <c r="O2082" i="49" s="1"/>
  <c r="G2038" i="49"/>
  <c r="Q1982" i="49"/>
  <c r="Q1979" i="49"/>
  <c r="D1970" i="49"/>
  <c r="G1967" i="49"/>
  <c r="O1965" i="49"/>
  <c r="O1961" i="49"/>
  <c r="O1955" i="49"/>
  <c r="G1952" i="49"/>
  <c r="O1948" i="49"/>
  <c r="G1944" i="49"/>
  <c r="O1941" i="49"/>
  <c r="G1939" i="49"/>
  <c r="G1935" i="49"/>
  <c r="O1932" i="49"/>
  <c r="G1929" i="49"/>
  <c r="O1922" i="49"/>
  <c r="O1964" i="49" s="1"/>
  <c r="O1966" i="49" s="1"/>
  <c r="G1922" i="49"/>
  <c r="Q1866" i="49"/>
  <c r="Q1863" i="49"/>
  <c r="D1854" i="49"/>
  <c r="G1851" i="49"/>
  <c r="O1849" i="49"/>
  <c r="O1845" i="49"/>
  <c r="O1839" i="49"/>
  <c r="G1836" i="49"/>
  <c r="O1832" i="49"/>
  <c r="G1828" i="49"/>
  <c r="O1825" i="49"/>
  <c r="O1848" i="49" s="1"/>
  <c r="O1850" i="49" s="1"/>
  <c r="G1823" i="49"/>
  <c r="G1819" i="49"/>
  <c r="O1816" i="49"/>
  <c r="G1813" i="49"/>
  <c r="O1806" i="49"/>
  <c r="G1806" i="49"/>
  <c r="Q1750" i="49"/>
  <c r="Q1747" i="49"/>
  <c r="D1738" i="49"/>
  <c r="G1735" i="49"/>
  <c r="O1733" i="49"/>
  <c r="O1729" i="49"/>
  <c r="O1723" i="49"/>
  <c r="G1720" i="49"/>
  <c r="O1716" i="49"/>
  <c r="G1712" i="49"/>
  <c r="O1709" i="49"/>
  <c r="G1707" i="49"/>
  <c r="G1703" i="49"/>
  <c r="O1700" i="49"/>
  <c r="G1697" i="49"/>
  <c r="O1690" i="49"/>
  <c r="O1732" i="49" s="1"/>
  <c r="O1734" i="49" s="1"/>
  <c r="G1690" i="49"/>
  <c r="Q1634" i="49"/>
  <c r="Q1631" i="49"/>
  <c r="D1622" i="49"/>
  <c r="G1619" i="49"/>
  <c r="O1617" i="49"/>
  <c r="O1613" i="49"/>
  <c r="O1607" i="49"/>
  <c r="G1604" i="49"/>
  <c r="O1600" i="49"/>
  <c r="G1596" i="49"/>
  <c r="O1593" i="49"/>
  <c r="O1616" i="49" s="1"/>
  <c r="O1618" i="49" s="1"/>
  <c r="G1591" i="49"/>
  <c r="G1587" i="49"/>
  <c r="O1584" i="49"/>
  <c r="G1581" i="49"/>
  <c r="O1574" i="49"/>
  <c r="G1574" i="49"/>
  <c r="Q1518" i="49"/>
  <c r="Q1515" i="49"/>
  <c r="D1506" i="49"/>
  <c r="G1503" i="49"/>
  <c r="O1501" i="49"/>
  <c r="O1497" i="49"/>
  <c r="O1491" i="49"/>
  <c r="G1488" i="49"/>
  <c r="O1484" i="49"/>
  <c r="G1480" i="49"/>
  <c r="O1477" i="49"/>
  <c r="G1475" i="49"/>
  <c r="G1471" i="49"/>
  <c r="O1468" i="49"/>
  <c r="O1500" i="49" s="1"/>
  <c r="O1502" i="49" s="1"/>
  <c r="G1465" i="49"/>
  <c r="O1458" i="49"/>
  <c r="G1458" i="49"/>
  <c r="Q1402" i="49"/>
  <c r="Q1399" i="49"/>
  <c r="D1390" i="49"/>
  <c r="G1387" i="49"/>
  <c r="O1385" i="49"/>
  <c r="O1381" i="49"/>
  <c r="O1375" i="49"/>
  <c r="G1372" i="49"/>
  <c r="O1368" i="49"/>
  <c r="G1364" i="49"/>
  <c r="O1361" i="49"/>
  <c r="G1359" i="49"/>
  <c r="G1355" i="49"/>
  <c r="O1352" i="49"/>
  <c r="O1384" i="49" s="1"/>
  <c r="O1386" i="49" s="1"/>
  <c r="G1349" i="49"/>
  <c r="O1342" i="49"/>
  <c r="G1342" i="49"/>
  <c r="Q1286" i="49"/>
  <c r="Q1283" i="49"/>
  <c r="D1274" i="49"/>
  <c r="G1271" i="49"/>
  <c r="O1269" i="49"/>
  <c r="O1265" i="49"/>
  <c r="O1259" i="49"/>
  <c r="G1256" i="49"/>
  <c r="O1252" i="49"/>
  <c r="G1248" i="49"/>
  <c r="O1245" i="49"/>
  <c r="G1243" i="49"/>
  <c r="G1239" i="49"/>
  <c r="O1236" i="49"/>
  <c r="G1233" i="49"/>
  <c r="O1226" i="49"/>
  <c r="O1268" i="49" s="1"/>
  <c r="O1270" i="49" s="1"/>
  <c r="G1226" i="49"/>
  <c r="Q1170" i="49"/>
  <c r="Q1167" i="49"/>
  <c r="D1158" i="49"/>
  <c r="G1155" i="49"/>
  <c r="O1153" i="49"/>
  <c r="O1149" i="49"/>
  <c r="O1143" i="49"/>
  <c r="G1140" i="49"/>
  <c r="O1136" i="49"/>
  <c r="G1132" i="49"/>
  <c r="O1129" i="49"/>
  <c r="G1127" i="49"/>
  <c r="G1123" i="49"/>
  <c r="O1120" i="49"/>
  <c r="G1117" i="49"/>
  <c r="O1110" i="49"/>
  <c r="O1152" i="49" s="1"/>
  <c r="O1154" i="49" s="1"/>
  <c r="G1110" i="49"/>
  <c r="Q1054" i="49"/>
  <c r="Q1051" i="49"/>
  <c r="D1042" i="49"/>
  <c r="G1039" i="49"/>
  <c r="O1037" i="49"/>
  <c r="O1033" i="49"/>
  <c r="O1027" i="49"/>
  <c r="G1024" i="49"/>
  <c r="O1020" i="49"/>
  <c r="G1016" i="49"/>
  <c r="O1013" i="49"/>
  <c r="O1036" i="49" s="1"/>
  <c r="O1038" i="49" s="1"/>
  <c r="G1011" i="49"/>
  <c r="G1007" i="49"/>
  <c r="O1004" i="49"/>
  <c r="G1001" i="49"/>
  <c r="O994" i="49"/>
  <c r="G994" i="49"/>
  <c r="Q938" i="49"/>
  <c r="Q935" i="49"/>
  <c r="D926" i="49"/>
  <c r="G923" i="49"/>
  <c r="O921" i="49"/>
  <c r="O917" i="49"/>
  <c r="O911" i="49"/>
  <c r="G908" i="49"/>
  <c r="O904" i="49"/>
  <c r="G900" i="49"/>
  <c r="O897" i="49"/>
  <c r="O920" i="49" s="1"/>
  <c r="O922" i="49" s="1"/>
  <c r="G895" i="49"/>
  <c r="G891" i="49"/>
  <c r="O888" i="49"/>
  <c r="G885" i="49"/>
  <c r="O878" i="49"/>
  <c r="G878" i="49"/>
  <c r="Q822" i="49"/>
  <c r="Q819" i="49"/>
  <c r="D810" i="49"/>
  <c r="G807" i="49"/>
  <c r="O805" i="49"/>
  <c r="O801" i="49"/>
  <c r="O795" i="49"/>
  <c r="G792" i="49"/>
  <c r="O788" i="49"/>
  <c r="G784" i="49"/>
  <c r="O781" i="49"/>
  <c r="O804" i="49" s="1"/>
  <c r="O806" i="49" s="1"/>
  <c r="G779" i="49"/>
  <c r="G775" i="49"/>
  <c r="O772" i="49"/>
  <c r="G769" i="49"/>
  <c r="O762" i="49"/>
  <c r="G762" i="49"/>
  <c r="Q706" i="49"/>
  <c r="Q703" i="49"/>
  <c r="D694" i="49"/>
  <c r="G691" i="49"/>
  <c r="O689" i="49"/>
  <c r="O685" i="49"/>
  <c r="O679" i="49"/>
  <c r="G676" i="49"/>
  <c r="O672" i="49"/>
  <c r="G668" i="49"/>
  <c r="O665" i="49"/>
  <c r="G663" i="49"/>
  <c r="G659" i="49"/>
  <c r="O656" i="49"/>
  <c r="G653" i="49"/>
  <c r="O646" i="49"/>
  <c r="O688" i="49" s="1"/>
  <c r="O690" i="49" s="1"/>
  <c r="G646" i="49"/>
  <c r="Q590" i="49"/>
  <c r="Q587" i="49"/>
  <c r="D578" i="49"/>
  <c r="G575" i="49"/>
  <c r="O573" i="49"/>
  <c r="O572" i="49"/>
  <c r="O574" i="49" s="1"/>
  <c r="O569" i="49"/>
  <c r="O563" i="49"/>
  <c r="G560" i="49"/>
  <c r="O556" i="49"/>
  <c r="G552" i="49"/>
  <c r="O549" i="49"/>
  <c r="G547" i="49"/>
  <c r="G543" i="49"/>
  <c r="O540" i="49"/>
  <c r="G537" i="49"/>
  <c r="O530" i="49"/>
  <c r="G530" i="49"/>
  <c r="Q474" i="49"/>
  <c r="Q471" i="49"/>
  <c r="D462" i="49"/>
  <c r="G459" i="49"/>
  <c r="O457" i="49"/>
  <c r="O453" i="49"/>
  <c r="O447" i="49"/>
  <c r="G444" i="49"/>
  <c r="O440" i="49"/>
  <c r="G436" i="49"/>
  <c r="O433" i="49"/>
  <c r="O456" i="49" s="1"/>
  <c r="O458" i="49" s="1"/>
  <c r="G431" i="49"/>
  <c r="G427" i="49"/>
  <c r="O424" i="49"/>
  <c r="G421" i="49"/>
  <c r="O414" i="49"/>
  <c r="G414" i="49"/>
  <c r="Q358" i="49"/>
  <c r="Q355" i="49"/>
  <c r="D346" i="49"/>
  <c r="G343" i="49"/>
  <c r="O341" i="49"/>
  <c r="O337" i="49"/>
  <c r="O331" i="49"/>
  <c r="G328" i="49"/>
  <c r="O324" i="49"/>
  <c r="G320" i="49"/>
  <c r="O317" i="49"/>
  <c r="G315" i="49"/>
  <c r="G311" i="49"/>
  <c r="O308" i="49"/>
  <c r="O340" i="49" s="1"/>
  <c r="O342" i="49" s="1"/>
  <c r="G305" i="49"/>
  <c r="O298" i="49"/>
  <c r="G298" i="49"/>
  <c r="Q242" i="49"/>
  <c r="Q239" i="49"/>
  <c r="D230" i="49"/>
  <c r="G227" i="49"/>
  <c r="O225" i="49"/>
  <c r="O221" i="49"/>
  <c r="O215" i="49"/>
  <c r="G212" i="49"/>
  <c r="O208" i="49"/>
  <c r="G204" i="49"/>
  <c r="O201" i="49"/>
  <c r="O224" i="49" s="1"/>
  <c r="O226" i="49" s="1"/>
  <c r="G199" i="49"/>
  <c r="G195" i="49"/>
  <c r="O192" i="49"/>
  <c r="G189" i="49"/>
  <c r="O182" i="49"/>
  <c r="G182" i="49"/>
  <c r="Q126" i="49"/>
  <c r="Q123" i="49"/>
  <c r="D2318" i="38"/>
  <c r="G2315" i="38"/>
  <c r="O2313" i="38"/>
  <c r="O2309" i="38"/>
  <c r="O2312" i="38" s="1"/>
  <c r="O2314" i="38" s="1"/>
  <c r="O2303" i="38"/>
  <c r="G2300" i="38"/>
  <c r="O2296" i="38"/>
  <c r="G2292" i="38"/>
  <c r="O2289" i="38"/>
  <c r="G2287" i="38"/>
  <c r="G2283" i="38"/>
  <c r="O2280" i="38"/>
  <c r="G2277" i="38"/>
  <c r="O2270" i="38"/>
  <c r="G2270" i="38"/>
  <c r="Q2214" i="38"/>
  <c r="Q2211" i="38"/>
  <c r="D2202" i="38"/>
  <c r="G2199" i="38"/>
  <c r="O2197" i="38"/>
  <c r="O2196" i="38"/>
  <c r="O2198" i="38" s="1"/>
  <c r="O2193" i="38"/>
  <c r="O2187" i="38"/>
  <c r="G2184" i="38"/>
  <c r="O2180" i="38"/>
  <c r="G2176" i="38"/>
  <c r="O2173" i="38"/>
  <c r="G2171" i="38"/>
  <c r="G2167" i="38"/>
  <c r="O2164" i="38"/>
  <c r="G2161" i="38"/>
  <c r="O2154" i="38"/>
  <c r="G2154" i="38"/>
  <c r="Q2098" i="38"/>
  <c r="Q2095" i="38"/>
  <c r="D2086" i="38"/>
  <c r="G2083" i="38"/>
  <c r="O2081" i="38"/>
  <c r="O2077" i="38"/>
  <c r="O2071" i="38"/>
  <c r="G2068" i="38"/>
  <c r="O2064" i="38"/>
  <c r="G2060" i="38"/>
  <c r="O2057" i="38"/>
  <c r="O2080" i="38" s="1"/>
  <c r="O2082" i="38" s="1"/>
  <c r="G2055" i="38"/>
  <c r="G2051" i="38"/>
  <c r="O2048" i="38"/>
  <c r="G2045" i="38"/>
  <c r="O2038" i="38"/>
  <c r="G2038" i="38"/>
  <c r="Q1982" i="38"/>
  <c r="Q1979" i="38"/>
  <c r="D1970" i="38"/>
  <c r="G1967" i="38"/>
  <c r="O1965" i="38"/>
  <c r="O1961" i="38"/>
  <c r="O1955" i="38"/>
  <c r="G1952" i="38"/>
  <c r="O1948" i="38"/>
  <c r="G1944" i="38"/>
  <c r="O1941" i="38"/>
  <c r="O1964" i="38" s="1"/>
  <c r="O1966" i="38" s="1"/>
  <c r="G1939" i="38"/>
  <c r="G1935" i="38"/>
  <c r="O1932" i="38"/>
  <c r="G1929" i="38"/>
  <c r="O1922" i="38"/>
  <c r="G1922" i="38"/>
  <c r="Q1866" i="38"/>
  <c r="Q1863" i="38"/>
  <c r="D1854" i="38"/>
  <c r="G1851" i="38"/>
  <c r="O1849" i="38"/>
  <c r="O1845" i="38"/>
  <c r="O1848" i="38" s="1"/>
  <c r="O1850" i="38" s="1"/>
  <c r="O1839" i="38"/>
  <c r="G1836" i="38"/>
  <c r="O1832" i="38"/>
  <c r="G1828" i="38"/>
  <c r="O1825" i="38"/>
  <c r="G1823" i="38"/>
  <c r="G1819" i="38"/>
  <c r="O1816" i="38"/>
  <c r="G1813" i="38"/>
  <c r="O1806" i="38"/>
  <c r="G1806" i="38"/>
  <c r="Q1750" i="38"/>
  <c r="Q1747" i="38"/>
  <c r="D1738" i="38"/>
  <c r="G1735" i="38"/>
  <c r="O1733" i="38"/>
  <c r="O1729" i="38"/>
  <c r="O1732" i="38" s="1"/>
  <c r="O1734" i="38" s="1"/>
  <c r="O1723" i="38"/>
  <c r="G1720" i="38"/>
  <c r="O1716" i="38"/>
  <c r="G1712" i="38"/>
  <c r="O1709" i="38"/>
  <c r="G1707" i="38"/>
  <c r="G1703" i="38"/>
  <c r="O1700" i="38"/>
  <c r="G1697" i="38"/>
  <c r="O1690" i="38"/>
  <c r="G1690" i="38"/>
  <c r="Q1634" i="38"/>
  <c r="Q1631" i="38"/>
  <c r="D1622" i="38"/>
  <c r="G1619" i="38"/>
  <c r="O1617" i="38"/>
  <c r="O1613" i="38"/>
  <c r="O1616" i="38" s="1"/>
  <c r="O1618" i="38" s="1"/>
  <c r="O1607" i="38"/>
  <c r="G1604" i="38"/>
  <c r="O1600" i="38"/>
  <c r="G1596" i="38"/>
  <c r="O1593" i="38"/>
  <c r="G1591" i="38"/>
  <c r="G1587" i="38"/>
  <c r="O1584" i="38"/>
  <c r="G1581" i="38"/>
  <c r="O1574" i="38"/>
  <c r="G1574" i="38"/>
  <c r="Q1518" i="38"/>
  <c r="Q1515" i="38"/>
  <c r="D1506" i="38"/>
  <c r="G1503" i="38"/>
  <c r="O1501" i="38"/>
  <c r="O1497" i="38"/>
  <c r="O1500" i="38" s="1"/>
  <c r="O1502" i="38" s="1"/>
  <c r="O1491" i="38"/>
  <c r="G1488" i="38"/>
  <c r="O1484" i="38"/>
  <c r="G1480" i="38"/>
  <c r="O1477" i="38"/>
  <c r="G1475" i="38"/>
  <c r="G1471" i="38"/>
  <c r="O1468" i="38"/>
  <c r="G1465" i="38"/>
  <c r="O1458" i="38"/>
  <c r="G1458" i="38"/>
  <c r="Q1402" i="38"/>
  <c r="Q1399" i="38"/>
  <c r="D1390" i="38"/>
  <c r="G1387" i="38"/>
  <c r="O1385" i="38"/>
  <c r="O1381" i="38"/>
  <c r="O1375" i="38"/>
  <c r="G1372" i="38"/>
  <c r="O1368" i="38"/>
  <c r="G1364" i="38"/>
  <c r="O1361" i="38"/>
  <c r="G1359" i="38"/>
  <c r="G1355" i="38"/>
  <c r="O1352" i="38"/>
  <c r="G1349" i="38"/>
  <c r="O1342" i="38"/>
  <c r="O1384" i="38" s="1"/>
  <c r="O1386" i="38" s="1"/>
  <c r="G1342" i="38"/>
  <c r="Q1286" i="38"/>
  <c r="Q1283" i="38"/>
  <c r="D1274" i="38"/>
  <c r="G1271" i="38"/>
  <c r="O1269" i="38"/>
  <c r="O1265" i="38"/>
  <c r="O1259" i="38"/>
  <c r="G1256" i="38"/>
  <c r="O1252" i="38"/>
  <c r="G1248" i="38"/>
  <c r="O1245" i="38"/>
  <c r="O1268" i="38" s="1"/>
  <c r="O1270" i="38" s="1"/>
  <c r="G1243" i="38"/>
  <c r="G1239" i="38"/>
  <c r="O1236" i="38"/>
  <c r="G1233" i="38"/>
  <c r="O1226" i="38"/>
  <c r="G1226" i="38"/>
  <c r="Q1170" i="38"/>
  <c r="Q1167" i="38"/>
  <c r="D1158" i="38"/>
  <c r="G1155" i="38"/>
  <c r="O1153" i="38"/>
  <c r="O1149" i="38"/>
  <c r="O1143" i="38"/>
  <c r="G1140" i="38"/>
  <c r="O1136" i="38"/>
  <c r="G1132" i="38"/>
  <c r="O1129" i="38"/>
  <c r="G1127" i="38"/>
  <c r="G1123" i="38"/>
  <c r="O1120" i="38"/>
  <c r="G1117" i="38"/>
  <c r="O1110" i="38"/>
  <c r="O1152" i="38" s="1"/>
  <c r="O1154" i="38" s="1"/>
  <c r="G1110" i="38"/>
  <c r="Q1054" i="38"/>
  <c r="Q1051" i="38"/>
  <c r="D1042" i="38"/>
  <c r="G1039" i="38"/>
  <c r="O1037" i="38"/>
  <c r="O1033" i="38"/>
  <c r="O1036" i="38" s="1"/>
  <c r="O1038" i="38" s="1"/>
  <c r="O1027" i="38"/>
  <c r="G1024" i="38"/>
  <c r="O1020" i="38"/>
  <c r="G1016" i="38"/>
  <c r="O1013" i="38"/>
  <c r="G1011" i="38"/>
  <c r="G1007" i="38"/>
  <c r="O1004" i="38"/>
  <c r="G1001" i="38"/>
  <c r="O994" i="38"/>
  <c r="G994" i="38"/>
  <c r="Q938" i="38"/>
  <c r="Q935" i="38"/>
  <c r="D926" i="38"/>
  <c r="G923" i="38"/>
  <c r="O921" i="38"/>
  <c r="O917" i="38"/>
  <c r="O920" i="38" s="1"/>
  <c r="O922" i="38" s="1"/>
  <c r="O911" i="38"/>
  <c r="G908" i="38"/>
  <c r="O904" i="38"/>
  <c r="G900" i="38"/>
  <c r="O897" i="38"/>
  <c r="G895" i="38"/>
  <c r="G891" i="38"/>
  <c r="O888" i="38"/>
  <c r="G885" i="38"/>
  <c r="O878" i="38"/>
  <c r="G878" i="38"/>
  <c r="Q822" i="38"/>
  <c r="Q819" i="38"/>
  <c r="D810" i="38"/>
  <c r="G807" i="38"/>
  <c r="O805" i="38"/>
  <c r="O804" i="38"/>
  <c r="O806" i="38" s="1"/>
  <c r="O801" i="38"/>
  <c r="O795" i="38"/>
  <c r="G792" i="38"/>
  <c r="O788" i="38"/>
  <c r="G784" i="38"/>
  <c r="O781" i="38"/>
  <c r="G779" i="38"/>
  <c r="G775" i="38"/>
  <c r="O772" i="38"/>
  <c r="G769" i="38"/>
  <c r="O762" i="38"/>
  <c r="G762" i="38"/>
  <c r="Q706" i="38"/>
  <c r="Q703" i="38"/>
  <c r="D694" i="38"/>
  <c r="G691" i="38"/>
  <c r="O689" i="38"/>
  <c r="O685" i="38"/>
  <c r="O688" i="38" s="1"/>
  <c r="O690" i="38" s="1"/>
  <c r="O679" i="38"/>
  <c r="G676" i="38"/>
  <c r="O672" i="38"/>
  <c r="G668" i="38"/>
  <c r="O665" i="38"/>
  <c r="G663" i="38"/>
  <c r="G659" i="38"/>
  <c r="O656" i="38"/>
  <c r="G653" i="38"/>
  <c r="O646" i="38"/>
  <c r="G646" i="38"/>
  <c r="Q590" i="38"/>
  <c r="Q587" i="38"/>
  <c r="D578" i="38"/>
  <c r="G575" i="38"/>
  <c r="O573" i="38"/>
  <c r="O569" i="38"/>
  <c r="O572" i="38" s="1"/>
  <c r="O574" i="38" s="1"/>
  <c r="O563" i="38"/>
  <c r="G560" i="38"/>
  <c r="O556" i="38"/>
  <c r="G552" i="38"/>
  <c r="O549" i="38"/>
  <c r="G547" i="38"/>
  <c r="G543" i="38"/>
  <c r="O540" i="38"/>
  <c r="G537" i="38"/>
  <c r="O530" i="38"/>
  <c r="G530" i="38"/>
  <c r="Q474" i="38"/>
  <c r="Q471" i="38"/>
  <c r="D462" i="38"/>
  <c r="G459" i="38"/>
  <c r="O457" i="38"/>
  <c r="O453" i="38"/>
  <c r="O447" i="38"/>
  <c r="G444" i="38"/>
  <c r="O440" i="38"/>
  <c r="G436" i="38"/>
  <c r="O433" i="38"/>
  <c r="O456" i="38" s="1"/>
  <c r="O458" i="38" s="1"/>
  <c r="G431" i="38"/>
  <c r="G427" i="38"/>
  <c r="O424" i="38"/>
  <c r="G421" i="38"/>
  <c r="O414" i="38"/>
  <c r="G414" i="38"/>
  <c r="Q358" i="38"/>
  <c r="Q355" i="38"/>
  <c r="D346" i="38"/>
  <c r="G343" i="38"/>
  <c r="O341" i="38"/>
  <c r="O337" i="38"/>
  <c r="O331" i="38"/>
  <c r="G328" i="38"/>
  <c r="O324" i="38"/>
  <c r="G320" i="38"/>
  <c r="O317" i="38"/>
  <c r="O340" i="38" s="1"/>
  <c r="O342" i="38" s="1"/>
  <c r="G315" i="38"/>
  <c r="G311" i="38"/>
  <c r="O308" i="38"/>
  <c r="G305" i="38"/>
  <c r="O298" i="38"/>
  <c r="G298" i="38"/>
  <c r="Q242" i="38"/>
  <c r="Q239" i="38"/>
  <c r="D230" i="38"/>
  <c r="G227" i="38"/>
  <c r="O225" i="38"/>
  <c r="O221" i="38"/>
  <c r="O215" i="38"/>
  <c r="G212" i="38"/>
  <c r="O208" i="38"/>
  <c r="G204" i="38"/>
  <c r="O201" i="38"/>
  <c r="O224" i="38" s="1"/>
  <c r="O226" i="38" s="1"/>
  <c r="G199" i="38"/>
  <c r="G195" i="38"/>
  <c r="O192" i="38"/>
  <c r="G189" i="38"/>
  <c r="O182" i="38"/>
  <c r="G182" i="38"/>
  <c r="Q126" i="38"/>
  <c r="Q123" i="38"/>
  <c r="D2318" i="36"/>
  <c r="G2315" i="36"/>
  <c r="O2313" i="36"/>
  <c r="O2309" i="36"/>
  <c r="O2303" i="36"/>
  <c r="G2300" i="36"/>
  <c r="O2296" i="36"/>
  <c r="G2292" i="36"/>
  <c r="O2289" i="36"/>
  <c r="O2312" i="36" s="1"/>
  <c r="O2314" i="36" s="1"/>
  <c r="G2287" i="36"/>
  <c r="G2283" i="36"/>
  <c r="O2280" i="36"/>
  <c r="G2277" i="36"/>
  <c r="O2270" i="36"/>
  <c r="G2270" i="36"/>
  <c r="Q2214" i="36"/>
  <c r="Q2211" i="36"/>
  <c r="D2202" i="36"/>
  <c r="G2199" i="36"/>
  <c r="O2197" i="36"/>
  <c r="O2193" i="36"/>
  <c r="O2187" i="36"/>
  <c r="G2184" i="36"/>
  <c r="O2180" i="36"/>
  <c r="G2176" i="36"/>
  <c r="O2173" i="36"/>
  <c r="G2171" i="36"/>
  <c r="G2167" i="36"/>
  <c r="O2164" i="36"/>
  <c r="G2161" i="36"/>
  <c r="O2154" i="36"/>
  <c r="O2196" i="36" s="1"/>
  <c r="O2198" i="36" s="1"/>
  <c r="G2154" i="36"/>
  <c r="Q2098" i="36"/>
  <c r="Q2095" i="36"/>
  <c r="D2086" i="36"/>
  <c r="G2083" i="36"/>
  <c r="O2081" i="36"/>
  <c r="O2077" i="36"/>
  <c r="O2080" i="36" s="1"/>
  <c r="O2082" i="36" s="1"/>
  <c r="O2071" i="36"/>
  <c r="G2068" i="36"/>
  <c r="O2064" i="36"/>
  <c r="G2060" i="36"/>
  <c r="O2057" i="36"/>
  <c r="G2055" i="36"/>
  <c r="G2051" i="36"/>
  <c r="O2048" i="36"/>
  <c r="G2045" i="36"/>
  <c r="O2038" i="36"/>
  <c r="G2038" i="36"/>
  <c r="Q1982" i="36"/>
  <c r="Q1979" i="36"/>
  <c r="D1970" i="36"/>
  <c r="G1967" i="36"/>
  <c r="O1965" i="36"/>
  <c r="O1961" i="36"/>
  <c r="O1955" i="36"/>
  <c r="G1952" i="36"/>
  <c r="O1948" i="36"/>
  <c r="G1944" i="36"/>
  <c r="O1941" i="36"/>
  <c r="G1939" i="36"/>
  <c r="G1935" i="36"/>
  <c r="O1932" i="36"/>
  <c r="G1929" i="36"/>
  <c r="O1922" i="36"/>
  <c r="O1964" i="36" s="1"/>
  <c r="O1966" i="36" s="1"/>
  <c r="G1922" i="36"/>
  <c r="Q1866" i="36"/>
  <c r="Q1863" i="36"/>
  <c r="D1854" i="36"/>
  <c r="G1851" i="36"/>
  <c r="O1849" i="36"/>
  <c r="O1845" i="36"/>
  <c r="O1839" i="36"/>
  <c r="G1836" i="36"/>
  <c r="O1832" i="36"/>
  <c r="G1828" i="36"/>
  <c r="O1825" i="36"/>
  <c r="O1848" i="36" s="1"/>
  <c r="O1850" i="36" s="1"/>
  <c r="G1823" i="36"/>
  <c r="G1819" i="36"/>
  <c r="O1816" i="36"/>
  <c r="G1813" i="36"/>
  <c r="O1806" i="36"/>
  <c r="G1806" i="36"/>
  <c r="Q1750" i="36"/>
  <c r="Q1747" i="36"/>
  <c r="D1738" i="36"/>
  <c r="G1735" i="36"/>
  <c r="O1733" i="36"/>
  <c r="O1732" i="36"/>
  <c r="O1734" i="36" s="1"/>
  <c r="O1729" i="36"/>
  <c r="O1723" i="36"/>
  <c r="G1720" i="36"/>
  <c r="O1716" i="36"/>
  <c r="G1712" i="36"/>
  <c r="O1709" i="36"/>
  <c r="G1707" i="36"/>
  <c r="G1703" i="36"/>
  <c r="O1700" i="36"/>
  <c r="G1697" i="36"/>
  <c r="O1690" i="36"/>
  <c r="G1690" i="36"/>
  <c r="Q1634" i="36"/>
  <c r="Q1631" i="36"/>
  <c r="D1622" i="36"/>
  <c r="G1619" i="36"/>
  <c r="O1617" i="36"/>
  <c r="O1613" i="36"/>
  <c r="O1607" i="36"/>
  <c r="G1604" i="36"/>
  <c r="O1600" i="36"/>
  <c r="G1596" i="36"/>
  <c r="O1593" i="36"/>
  <c r="G1591" i="36"/>
  <c r="G1587" i="36"/>
  <c r="O1584" i="36"/>
  <c r="G1581" i="36"/>
  <c r="O1574" i="36"/>
  <c r="O1616" i="36" s="1"/>
  <c r="O1618" i="36" s="1"/>
  <c r="G1574" i="36"/>
  <c r="Q1518" i="36"/>
  <c r="Q1515" i="36"/>
  <c r="D1506" i="36"/>
  <c r="G1503" i="36"/>
  <c r="O1501" i="36"/>
  <c r="O1497" i="36"/>
  <c r="O1500" i="36" s="1"/>
  <c r="O1502" i="36" s="1"/>
  <c r="O1491" i="36"/>
  <c r="G1488" i="36"/>
  <c r="O1484" i="36"/>
  <c r="G1480" i="36"/>
  <c r="O1477" i="36"/>
  <c r="G1475" i="36"/>
  <c r="G1471" i="36"/>
  <c r="O1468" i="36"/>
  <c r="G1465" i="36"/>
  <c r="O1458" i="36"/>
  <c r="G1458" i="36"/>
  <c r="Q1402" i="36"/>
  <c r="Q1399" i="36"/>
  <c r="D1390" i="36"/>
  <c r="G1387" i="36"/>
  <c r="O1385" i="36"/>
  <c r="O1381" i="36"/>
  <c r="O1375" i="36"/>
  <c r="G1372" i="36"/>
  <c r="O1368" i="36"/>
  <c r="G1364" i="36"/>
  <c r="O1361" i="36"/>
  <c r="G1359" i="36"/>
  <c r="G1355" i="36"/>
  <c r="O1352" i="36"/>
  <c r="G1349" i="36"/>
  <c r="O1342" i="36"/>
  <c r="O1384" i="36" s="1"/>
  <c r="O1386" i="36" s="1"/>
  <c r="G1342" i="36"/>
  <c r="Q1286" i="36"/>
  <c r="Q1283" i="36"/>
  <c r="D1274" i="36"/>
  <c r="G1271" i="36"/>
  <c r="O1269" i="36"/>
  <c r="O1265" i="36"/>
  <c r="O1259" i="36"/>
  <c r="G1256" i="36"/>
  <c r="O1252" i="36"/>
  <c r="G1248" i="36"/>
  <c r="O1245" i="36"/>
  <c r="G1243" i="36"/>
  <c r="G1239" i="36"/>
  <c r="O1236" i="36"/>
  <c r="G1233" i="36"/>
  <c r="O1226" i="36"/>
  <c r="O1268" i="36" s="1"/>
  <c r="O1270" i="36" s="1"/>
  <c r="G1226" i="36"/>
  <c r="Q1170" i="36"/>
  <c r="Q1167" i="36"/>
  <c r="D1158" i="36"/>
  <c r="G1155" i="36"/>
  <c r="O1153" i="36"/>
  <c r="O1149" i="36"/>
  <c r="O1143" i="36"/>
  <c r="G1140" i="36"/>
  <c r="O1136" i="36"/>
  <c r="G1132" i="36"/>
  <c r="O1129" i="36"/>
  <c r="G1127" i="36"/>
  <c r="G1123" i="36"/>
  <c r="O1120" i="36"/>
  <c r="G1117" i="36"/>
  <c r="O1110" i="36"/>
  <c r="O1152" i="36" s="1"/>
  <c r="O1154" i="36" s="1"/>
  <c r="G1110" i="36"/>
  <c r="Q1054" i="36"/>
  <c r="Q1051" i="36"/>
  <c r="D1042" i="36"/>
  <c r="G1039" i="36"/>
  <c r="O1037" i="36"/>
  <c r="O1033" i="36"/>
  <c r="O1036" i="36" s="1"/>
  <c r="O1038" i="36" s="1"/>
  <c r="O1027" i="36"/>
  <c r="G1024" i="36"/>
  <c r="O1020" i="36"/>
  <c r="G1016" i="36"/>
  <c r="O1013" i="36"/>
  <c r="G1011" i="36"/>
  <c r="G1007" i="36"/>
  <c r="O1004" i="36"/>
  <c r="G1001" i="36"/>
  <c r="O994" i="36"/>
  <c r="G994" i="36"/>
  <c r="Q938" i="36"/>
  <c r="Q935" i="36"/>
  <c r="D926" i="36"/>
  <c r="G923" i="36"/>
  <c r="O921" i="36"/>
  <c r="O917" i="36"/>
  <c r="O920" i="36" s="1"/>
  <c r="O922" i="36" s="1"/>
  <c r="O911" i="36"/>
  <c r="G908" i="36"/>
  <c r="O904" i="36"/>
  <c r="G900" i="36"/>
  <c r="O897" i="36"/>
  <c r="G895" i="36"/>
  <c r="G891" i="36"/>
  <c r="O888" i="36"/>
  <c r="G885" i="36"/>
  <c r="O878" i="36"/>
  <c r="G878" i="36"/>
  <c r="Q822" i="36"/>
  <c r="Q819" i="36"/>
  <c r="D810" i="36"/>
  <c r="G807" i="36"/>
  <c r="O805" i="36"/>
  <c r="O801" i="36"/>
  <c r="O795" i="36"/>
  <c r="G792" i="36"/>
  <c r="O788" i="36"/>
  <c r="G784" i="36"/>
  <c r="O781" i="36"/>
  <c r="G779" i="36"/>
  <c r="G775" i="36"/>
  <c r="O772" i="36"/>
  <c r="G769" i="36"/>
  <c r="O762" i="36"/>
  <c r="O804" i="36" s="1"/>
  <c r="O806" i="36" s="1"/>
  <c r="G762" i="36"/>
  <c r="Q706" i="36"/>
  <c r="Q703" i="36"/>
  <c r="D694" i="36"/>
  <c r="G691" i="36"/>
  <c r="O689" i="36"/>
  <c r="O685" i="36"/>
  <c r="O679" i="36"/>
  <c r="G676" i="36"/>
  <c r="O672" i="36"/>
  <c r="G668" i="36"/>
  <c r="O665" i="36"/>
  <c r="G663" i="36"/>
  <c r="G659" i="36"/>
  <c r="O656" i="36"/>
  <c r="G653" i="36"/>
  <c r="O646" i="36"/>
  <c r="O688" i="36" s="1"/>
  <c r="O690" i="36" s="1"/>
  <c r="G646" i="36"/>
  <c r="Q590" i="36"/>
  <c r="Q587" i="36"/>
  <c r="D578" i="36"/>
  <c r="G575" i="36"/>
  <c r="O573" i="36"/>
  <c r="O569" i="36"/>
  <c r="O572" i="36" s="1"/>
  <c r="O574" i="36" s="1"/>
  <c r="O563" i="36"/>
  <c r="G560" i="36"/>
  <c r="O556" i="36"/>
  <c r="G552" i="36"/>
  <c r="O549" i="36"/>
  <c r="G547" i="36"/>
  <c r="G543" i="36"/>
  <c r="O540" i="36"/>
  <c r="G537" i="36"/>
  <c r="O530" i="36"/>
  <c r="G530" i="36"/>
  <c r="Q474" i="36"/>
  <c r="Q471" i="36"/>
  <c r="D462" i="36"/>
  <c r="G459" i="36"/>
  <c r="O457" i="36"/>
  <c r="O453" i="36"/>
  <c r="O447" i="36"/>
  <c r="G444" i="36"/>
  <c r="O440" i="36"/>
  <c r="G436" i="36"/>
  <c r="O433" i="36"/>
  <c r="G431" i="36"/>
  <c r="G427" i="36"/>
  <c r="O424" i="36"/>
  <c r="O456" i="36" s="1"/>
  <c r="O458" i="36" s="1"/>
  <c r="G421" i="36"/>
  <c r="O414" i="36"/>
  <c r="G414" i="36"/>
  <c r="Q358" i="36"/>
  <c r="Q355" i="36"/>
  <c r="D346" i="36"/>
  <c r="G343" i="36"/>
  <c r="O341" i="36"/>
  <c r="O337" i="36"/>
  <c r="O331" i="36"/>
  <c r="G328" i="36"/>
  <c r="O324" i="36"/>
  <c r="G320" i="36"/>
  <c r="O317" i="36"/>
  <c r="G315" i="36"/>
  <c r="G311" i="36"/>
  <c r="O308" i="36"/>
  <c r="O340" i="36" s="1"/>
  <c r="O342" i="36" s="1"/>
  <c r="G305" i="36"/>
  <c r="O298" i="36"/>
  <c r="G298" i="36"/>
  <c r="Q242" i="36"/>
  <c r="Q239" i="36"/>
  <c r="D230" i="36"/>
  <c r="G227" i="36"/>
  <c r="O225" i="36"/>
  <c r="O221" i="36"/>
  <c r="O215" i="36"/>
  <c r="G212" i="36"/>
  <c r="O208" i="36"/>
  <c r="G204" i="36"/>
  <c r="O201" i="36"/>
  <c r="O224" i="36" s="1"/>
  <c r="O226" i="36" s="1"/>
  <c r="G199" i="36"/>
  <c r="G195" i="36"/>
  <c r="O192" i="36"/>
  <c r="G189" i="36"/>
  <c r="O182" i="36"/>
  <c r="G182" i="36"/>
  <c r="Q126" i="36"/>
  <c r="Q123" i="36"/>
  <c r="H2318" i="19"/>
  <c r="D2318" i="19"/>
  <c r="G2315" i="19"/>
  <c r="O2313" i="19"/>
  <c r="O2309" i="19"/>
  <c r="O2303" i="19"/>
  <c r="G2300" i="19"/>
  <c r="O2296" i="19"/>
  <c r="G2292" i="19"/>
  <c r="O2289" i="19"/>
  <c r="O2312" i="19" s="1"/>
  <c r="G2287" i="19"/>
  <c r="G2283" i="19"/>
  <c r="O2280" i="19"/>
  <c r="G2277" i="19"/>
  <c r="O2270" i="19"/>
  <c r="G2270" i="19"/>
  <c r="Q2214" i="19"/>
  <c r="L2214" i="19"/>
  <c r="Q2212" i="19"/>
  <c r="Q2211" i="19"/>
  <c r="H2202" i="19"/>
  <c r="D2202" i="19"/>
  <c r="G2199" i="19"/>
  <c r="O2197" i="19"/>
  <c r="O2193" i="19"/>
  <c r="O2187" i="19"/>
  <c r="G2184" i="19"/>
  <c r="O2180" i="19"/>
  <c r="G2176" i="19"/>
  <c r="O2173" i="19"/>
  <c r="O2196" i="19" s="1"/>
  <c r="G2171" i="19"/>
  <c r="G2167" i="19"/>
  <c r="O2164" i="19"/>
  <c r="G2161" i="19"/>
  <c r="O2154" i="19"/>
  <c r="G2154" i="19"/>
  <c r="Q2098" i="19"/>
  <c r="L2098" i="19"/>
  <c r="Q2096" i="19"/>
  <c r="Q2095" i="19"/>
  <c r="H2086" i="19"/>
  <c r="D2086" i="19"/>
  <c r="G2083" i="19"/>
  <c r="O2081" i="19"/>
  <c r="O2077" i="19"/>
  <c r="O2080" i="19" s="1"/>
  <c r="O2071" i="19"/>
  <c r="G2068" i="19"/>
  <c r="O2064" i="19"/>
  <c r="G2060" i="19"/>
  <c r="O2057" i="19"/>
  <c r="G2055" i="19"/>
  <c r="G2051" i="19"/>
  <c r="O2048" i="19"/>
  <c r="G2045" i="19"/>
  <c r="O2038" i="19"/>
  <c r="G2038" i="19"/>
  <c r="Q1982" i="19"/>
  <c r="L1982" i="19"/>
  <c r="Q1980" i="19"/>
  <c r="Q1979" i="19"/>
  <c r="H1970" i="19"/>
  <c r="D1970" i="19"/>
  <c r="G1967" i="19"/>
  <c r="O1965" i="19"/>
  <c r="O1961" i="19"/>
  <c r="O1964" i="19" s="1"/>
  <c r="O1955" i="19"/>
  <c r="G1952" i="19"/>
  <c r="O1948" i="19"/>
  <c r="G1944" i="19"/>
  <c r="O1941" i="19"/>
  <c r="G1939" i="19"/>
  <c r="G1935" i="19"/>
  <c r="O1932" i="19"/>
  <c r="G1929" i="19"/>
  <c r="O1922" i="19"/>
  <c r="G1922" i="19"/>
  <c r="Q1866" i="19"/>
  <c r="L1866" i="19"/>
  <c r="Q1864" i="19"/>
  <c r="Q1863" i="19"/>
  <c r="H1854" i="19"/>
  <c r="D1854" i="19"/>
  <c r="G1851" i="19"/>
  <c r="O1849" i="19"/>
  <c r="O1845" i="19"/>
  <c r="O1848" i="19" s="1"/>
  <c r="O1839" i="19"/>
  <c r="G1836" i="19"/>
  <c r="O1832" i="19"/>
  <c r="G1828" i="19"/>
  <c r="O1825" i="19"/>
  <c r="G1823" i="19"/>
  <c r="G1819" i="19"/>
  <c r="O1816" i="19"/>
  <c r="G1813" i="19"/>
  <c r="O1806" i="19"/>
  <c r="G1806" i="19"/>
  <c r="Q1750" i="19"/>
  <c r="L1750" i="19"/>
  <c r="Q1748" i="19"/>
  <c r="Q1747" i="19"/>
  <c r="H1738" i="19"/>
  <c r="D1738" i="19"/>
  <c r="G1735" i="19"/>
  <c r="O1733" i="19"/>
  <c r="O1729" i="19"/>
  <c r="O1723" i="19"/>
  <c r="G1720" i="19"/>
  <c r="O1716" i="19"/>
  <c r="G1712" i="19"/>
  <c r="O1709" i="19"/>
  <c r="O1732" i="19" s="1"/>
  <c r="G1707" i="19"/>
  <c r="G1703" i="19"/>
  <c r="O1700" i="19"/>
  <c r="G1697" i="19"/>
  <c r="O1690" i="19"/>
  <c r="G1690" i="19"/>
  <c r="Q1634" i="19"/>
  <c r="L1634" i="19"/>
  <c r="Q1632" i="19"/>
  <c r="Q1631" i="19"/>
  <c r="H1622" i="19"/>
  <c r="D1622" i="19"/>
  <c r="G1619" i="19"/>
  <c r="O1617" i="19"/>
  <c r="O1613" i="19"/>
  <c r="O1616" i="19" s="1"/>
  <c r="O1607" i="19"/>
  <c r="G1604" i="19"/>
  <c r="O1600" i="19"/>
  <c r="G1596" i="19"/>
  <c r="O1593" i="19"/>
  <c r="G1591" i="19"/>
  <c r="G1587" i="19"/>
  <c r="O1584" i="19"/>
  <c r="G1581" i="19"/>
  <c r="O1574" i="19"/>
  <c r="G1574" i="19"/>
  <c r="Q1518" i="19"/>
  <c r="L1518" i="19"/>
  <c r="Q1516" i="19"/>
  <c r="Q1515" i="19"/>
  <c r="H1506" i="19"/>
  <c r="D1506" i="19"/>
  <c r="G1503" i="19"/>
  <c r="O1501" i="19"/>
  <c r="O1497" i="19"/>
  <c r="O1500" i="19" s="1"/>
  <c r="O1491" i="19"/>
  <c r="G1488" i="19"/>
  <c r="O1484" i="19"/>
  <c r="G1480" i="19"/>
  <c r="O1477" i="19"/>
  <c r="G1475" i="19"/>
  <c r="G1471" i="19"/>
  <c r="O1468" i="19"/>
  <c r="G1465" i="19"/>
  <c r="O1458" i="19"/>
  <c r="G1458" i="19"/>
  <c r="Q1402" i="19"/>
  <c r="L1402" i="19"/>
  <c r="Q1400" i="19"/>
  <c r="Q1399" i="19"/>
  <c r="H1390" i="19"/>
  <c r="D1390" i="19"/>
  <c r="G1387" i="19"/>
  <c r="O1385" i="19"/>
  <c r="O1381" i="19"/>
  <c r="O1384" i="19" s="1"/>
  <c r="O1375" i="19"/>
  <c r="G1372" i="19"/>
  <c r="O1368" i="19"/>
  <c r="G1364" i="19"/>
  <c r="O1361" i="19"/>
  <c r="G1359" i="19"/>
  <c r="G1355" i="19"/>
  <c r="O1352" i="19"/>
  <c r="G1349" i="19"/>
  <c r="O1342" i="19"/>
  <c r="G1342" i="19"/>
  <c r="Q1286" i="19"/>
  <c r="L1286" i="19"/>
  <c r="Q1284" i="19"/>
  <c r="Q1283" i="19"/>
  <c r="H1274" i="19"/>
  <c r="D1274" i="19"/>
  <c r="G1271" i="19"/>
  <c r="O1269" i="19"/>
  <c r="O1265" i="19"/>
  <c r="O1268" i="19" s="1"/>
  <c r="O1259" i="19"/>
  <c r="G1256" i="19"/>
  <c r="O1252" i="19"/>
  <c r="G1248" i="19"/>
  <c r="O1245" i="19"/>
  <c r="G1243" i="19"/>
  <c r="G1239" i="19"/>
  <c r="O1236" i="19"/>
  <c r="G1233" i="19"/>
  <c r="O1226" i="19"/>
  <c r="G1226" i="19"/>
  <c r="Q1170" i="19"/>
  <c r="L1170" i="19"/>
  <c r="Q1168" i="19"/>
  <c r="Q1167" i="19"/>
  <c r="H1158" i="19"/>
  <c r="D1158" i="19"/>
  <c r="G1155" i="19"/>
  <c r="O1153" i="19"/>
  <c r="O1149" i="19"/>
  <c r="O1143" i="19"/>
  <c r="G1140" i="19"/>
  <c r="O1136" i="19"/>
  <c r="G1132" i="19"/>
  <c r="O1129" i="19"/>
  <c r="G1127" i="19"/>
  <c r="G1123" i="19"/>
  <c r="O1120" i="19"/>
  <c r="G1117" i="19"/>
  <c r="O1110" i="19"/>
  <c r="O1152" i="19" s="1"/>
  <c r="G1110" i="19"/>
  <c r="Q1054" i="19"/>
  <c r="L1054" i="19"/>
  <c r="Q1052" i="19"/>
  <c r="Q1051" i="19"/>
  <c r="H1042" i="19"/>
  <c r="D1042" i="19"/>
  <c r="G1039" i="19"/>
  <c r="O1037" i="19"/>
  <c r="O1033" i="19"/>
  <c r="O1027" i="19"/>
  <c r="G1024" i="19"/>
  <c r="O1020" i="19"/>
  <c r="G1016" i="19"/>
  <c r="O1013" i="19"/>
  <c r="O1036" i="19" s="1"/>
  <c r="G1011" i="19"/>
  <c r="G1007" i="19"/>
  <c r="O1004" i="19"/>
  <c r="G1001" i="19"/>
  <c r="O994" i="19"/>
  <c r="G994" i="19"/>
  <c r="Q938" i="19"/>
  <c r="L938" i="19"/>
  <c r="Q936" i="19"/>
  <c r="Q935" i="19"/>
  <c r="H926" i="19"/>
  <c r="D926" i="19"/>
  <c r="G923" i="19"/>
  <c r="O921" i="19"/>
  <c r="O917" i="19"/>
  <c r="O920" i="19" s="1"/>
  <c r="O911" i="19"/>
  <c r="G908" i="19"/>
  <c r="O904" i="19"/>
  <c r="G900" i="19"/>
  <c r="O897" i="19"/>
  <c r="G895" i="19"/>
  <c r="G891" i="19"/>
  <c r="O888" i="19"/>
  <c r="G885" i="19"/>
  <c r="O878" i="19"/>
  <c r="G878" i="19"/>
  <c r="Q822" i="19"/>
  <c r="L822" i="19"/>
  <c r="Q820" i="19"/>
  <c r="Q819" i="19"/>
  <c r="H810" i="19"/>
  <c r="D810" i="19"/>
  <c r="G807" i="19"/>
  <c r="O805" i="19"/>
  <c r="O801" i="19"/>
  <c r="O795" i="19"/>
  <c r="G792" i="19"/>
  <c r="O788" i="19"/>
  <c r="G784" i="19"/>
  <c r="O781" i="19"/>
  <c r="O804" i="19" s="1"/>
  <c r="G779" i="19"/>
  <c r="G775" i="19"/>
  <c r="O772" i="19"/>
  <c r="G769" i="19"/>
  <c r="O762" i="19"/>
  <c r="G762" i="19"/>
  <c r="Q706" i="19"/>
  <c r="L706" i="19"/>
  <c r="Q704" i="19"/>
  <c r="Q703" i="19"/>
  <c r="H694" i="19"/>
  <c r="D694" i="19"/>
  <c r="G691" i="19"/>
  <c r="O689" i="19"/>
  <c r="O685" i="19"/>
  <c r="O688" i="19" s="1"/>
  <c r="O679" i="19"/>
  <c r="G676" i="19"/>
  <c r="O672" i="19"/>
  <c r="G668" i="19"/>
  <c r="O665" i="19"/>
  <c r="G663" i="19"/>
  <c r="G659" i="19"/>
  <c r="O656" i="19"/>
  <c r="G653" i="19"/>
  <c r="O646" i="19"/>
  <c r="G646" i="19"/>
  <c r="Q590" i="19"/>
  <c r="L590" i="19"/>
  <c r="Q588" i="19"/>
  <c r="Q587" i="19"/>
  <c r="H578" i="19"/>
  <c r="D578" i="19"/>
  <c r="G575" i="19"/>
  <c r="O573" i="19"/>
  <c r="O569" i="19"/>
  <c r="O572" i="19" s="1"/>
  <c r="O563" i="19"/>
  <c r="G560" i="19"/>
  <c r="O556" i="19"/>
  <c r="G552" i="19"/>
  <c r="O549" i="19"/>
  <c r="G547" i="19"/>
  <c r="G543" i="19"/>
  <c r="O540" i="19"/>
  <c r="G537" i="19"/>
  <c r="O530" i="19"/>
  <c r="G530" i="19"/>
  <c r="Q474" i="19"/>
  <c r="L474" i="19"/>
  <c r="Q472" i="19"/>
  <c r="Q471" i="19"/>
  <c r="H462" i="19"/>
  <c r="D462" i="19"/>
  <c r="G459" i="19"/>
  <c r="O457" i="19"/>
  <c r="O453" i="19"/>
  <c r="O456" i="19" s="1"/>
  <c r="O447" i="19"/>
  <c r="G444" i="19"/>
  <c r="O440" i="19"/>
  <c r="G436" i="19"/>
  <c r="O433" i="19"/>
  <c r="G431" i="19"/>
  <c r="G427" i="19"/>
  <c r="O424" i="19"/>
  <c r="G421" i="19"/>
  <c r="O414" i="19"/>
  <c r="G414" i="19"/>
  <c r="Q358" i="19"/>
  <c r="L358" i="19"/>
  <c r="Q356" i="19"/>
  <c r="Q355" i="19"/>
  <c r="H346" i="19"/>
  <c r="D346" i="19"/>
  <c r="G343" i="19"/>
  <c r="O341" i="19"/>
  <c r="O337" i="19"/>
  <c r="O340" i="19" s="1"/>
  <c r="O331" i="19"/>
  <c r="G328" i="19"/>
  <c r="O324" i="19"/>
  <c r="G320" i="19"/>
  <c r="O317" i="19"/>
  <c r="G315" i="19"/>
  <c r="G311" i="19"/>
  <c r="O308" i="19"/>
  <c r="G305" i="19"/>
  <c r="O298" i="19"/>
  <c r="G298" i="19"/>
  <c r="Q242" i="19"/>
  <c r="L242" i="19"/>
  <c r="Q240" i="19"/>
  <c r="Q239" i="19"/>
  <c r="H230" i="19"/>
  <c r="D230" i="19"/>
  <c r="G227" i="19"/>
  <c r="O225" i="19"/>
  <c r="O221" i="19"/>
  <c r="O215" i="19"/>
  <c r="G212" i="19"/>
  <c r="O208" i="19"/>
  <c r="G204" i="19"/>
  <c r="O201" i="19"/>
  <c r="G199" i="19"/>
  <c r="G195" i="19"/>
  <c r="O192" i="19"/>
  <c r="O224" i="19" s="1"/>
  <c r="G189" i="19"/>
  <c r="O182" i="19"/>
  <c r="G182" i="19"/>
  <c r="Q126" i="19"/>
  <c r="L126" i="19"/>
  <c r="Q124" i="19"/>
  <c r="Q123" i="19"/>
  <c r="G101" i="49"/>
  <c r="G101" i="38"/>
  <c r="G101" i="36"/>
  <c r="G100" i="19"/>
  <c r="G101" i="19"/>
  <c r="D115" i="19"/>
  <c r="O10" i="19"/>
  <c r="G145" i="52"/>
  <c r="H114" i="19"/>
  <c r="P78" i="52"/>
  <c r="S138" i="55"/>
  <c r="R138" i="55"/>
  <c r="Q138" i="55"/>
  <c r="P138" i="55"/>
  <c r="M131" i="55"/>
  <c r="P138" i="53"/>
  <c r="S138" i="54"/>
  <c r="R138" i="54"/>
  <c r="Q138" i="54"/>
  <c r="P138" i="54"/>
  <c r="M131" i="54"/>
  <c r="G145" i="55"/>
  <c r="G145" i="54"/>
  <c r="G145" i="53"/>
  <c r="S138" i="53"/>
  <c r="R138" i="53"/>
  <c r="Q138" i="53"/>
  <c r="S78" i="53"/>
  <c r="S141" i="53" s="1"/>
  <c r="T48" i="18" s="1"/>
  <c r="R78" i="53"/>
  <c r="Q78" i="53"/>
  <c r="Q141" i="53" s="1"/>
  <c r="S48" i="18" s="1"/>
  <c r="P78" i="53"/>
  <c r="M131" i="53"/>
  <c r="Q78" i="52"/>
  <c r="M131" i="52"/>
  <c r="D114" i="49"/>
  <c r="G111" i="49"/>
  <c r="O109" i="49"/>
  <c r="G100" i="49"/>
  <c r="O105" i="49"/>
  <c r="O108" i="49"/>
  <c r="O110" i="49"/>
  <c r="D115" i="49"/>
  <c r="O99" i="49"/>
  <c r="G96" i="49"/>
  <c r="O92" i="49"/>
  <c r="G88" i="49"/>
  <c r="O85" i="49"/>
  <c r="G83" i="49"/>
  <c r="G79" i="49"/>
  <c r="O76" i="49"/>
  <c r="G73" i="49"/>
  <c r="O66" i="49"/>
  <c r="G66" i="49"/>
  <c r="O109" i="38"/>
  <c r="D114" i="38"/>
  <c r="G111" i="38"/>
  <c r="G100" i="38"/>
  <c r="O105" i="38"/>
  <c r="O108" i="38"/>
  <c r="O110" i="38"/>
  <c r="D115" i="38"/>
  <c r="O99" i="38"/>
  <c r="G96" i="38"/>
  <c r="O92" i="38"/>
  <c r="G88" i="38"/>
  <c r="O85" i="38"/>
  <c r="G83" i="38"/>
  <c r="G79" i="38"/>
  <c r="O76" i="38"/>
  <c r="G73" i="38"/>
  <c r="O66" i="38"/>
  <c r="G66" i="38"/>
  <c r="O109" i="36"/>
  <c r="D114" i="36"/>
  <c r="G111" i="36"/>
  <c r="G100" i="36"/>
  <c r="O105" i="36"/>
  <c r="O108" i="36"/>
  <c r="O110" i="36"/>
  <c r="D115" i="36"/>
  <c r="O99" i="36"/>
  <c r="G96" i="36"/>
  <c r="O92" i="36"/>
  <c r="G88" i="36"/>
  <c r="O85" i="36"/>
  <c r="G83" i="36"/>
  <c r="G79" i="36"/>
  <c r="O76" i="36"/>
  <c r="G73" i="36"/>
  <c r="O66" i="36"/>
  <c r="G66" i="36"/>
  <c r="D114" i="19"/>
  <c r="O109" i="19"/>
  <c r="G111" i="19"/>
  <c r="O105" i="19"/>
  <c r="O99" i="19"/>
  <c r="G96" i="19"/>
  <c r="O92" i="19"/>
  <c r="G88" i="19"/>
  <c r="O85" i="19"/>
  <c r="O108" i="19"/>
  <c r="G83" i="19"/>
  <c r="G79" i="19"/>
  <c r="O76" i="19"/>
  <c r="G73" i="19"/>
  <c r="O66" i="19"/>
  <c r="G66" i="19"/>
  <c r="M71" i="55"/>
  <c r="M71" i="54"/>
  <c r="M71" i="53"/>
  <c r="M71" i="52"/>
  <c r="O110" i="19"/>
  <c r="H6" i="56"/>
  <c r="H5" i="56"/>
  <c r="K7" i="40"/>
  <c r="K21" i="40"/>
  <c r="Q26" i="18"/>
  <c r="M142" i="53"/>
  <c r="M113" i="52"/>
  <c r="M104" i="52"/>
  <c r="M142" i="55"/>
  <c r="M113" i="55"/>
  <c r="U92" i="18"/>
  <c r="Q92" i="18"/>
  <c r="U70" i="18"/>
  <c r="Q70" i="18"/>
  <c r="U48" i="18"/>
  <c r="Q48" i="18"/>
  <c r="U26" i="18"/>
  <c r="O78" i="55"/>
  <c r="M62" i="55"/>
  <c r="O78" i="54"/>
  <c r="P78" i="54"/>
  <c r="P141" i="54" s="1"/>
  <c r="P143" i="54" s="1"/>
  <c r="P147" i="54" s="1"/>
  <c r="O78" i="53"/>
  <c r="O78" i="52"/>
  <c r="O31" i="42"/>
  <c r="O41" i="42"/>
  <c r="M31" i="42"/>
  <c r="M41" i="42"/>
  <c r="K31" i="42"/>
  <c r="K41" i="42"/>
  <c r="H6" i="29"/>
  <c r="H9" i="29"/>
  <c r="H20" i="29"/>
  <c r="H19" i="29"/>
  <c r="H18" i="29"/>
  <c r="H16" i="29"/>
  <c r="H15" i="29"/>
  <c r="H14" i="29"/>
  <c r="H17" i="29"/>
  <c r="H13" i="29"/>
  <c r="H12" i="29"/>
  <c r="H11" i="29"/>
  <c r="H10" i="29"/>
  <c r="H8" i="29"/>
  <c r="H7" i="29"/>
  <c r="K31" i="40"/>
  <c r="K39" i="40"/>
  <c r="S31" i="40"/>
  <c r="S39" i="40"/>
  <c r="Q31" i="40"/>
  <c r="Q39" i="40"/>
  <c r="O31" i="40"/>
  <c r="M31" i="40"/>
  <c r="M39" i="40"/>
  <c r="S7" i="40"/>
  <c r="Q7" i="40"/>
  <c r="O7" i="40"/>
  <c r="M7" i="40"/>
  <c r="O12" i="42"/>
  <c r="M12" i="42"/>
  <c r="K20" i="42"/>
  <c r="K12" i="42"/>
  <c r="L10" i="19"/>
  <c r="S44" i="40"/>
  <c r="Q44" i="40"/>
  <c r="O44" i="40"/>
  <c r="M44" i="40"/>
  <c r="K44" i="40"/>
  <c r="O39" i="40"/>
  <c r="S21" i="40"/>
  <c r="Q21" i="40"/>
  <c r="O21" i="40"/>
  <c r="M21" i="40"/>
  <c r="C90" i="18"/>
  <c r="C89" i="18"/>
  <c r="C88" i="18"/>
  <c r="C87" i="18"/>
  <c r="C86" i="18"/>
  <c r="C85" i="18"/>
  <c r="C84" i="18"/>
  <c r="C83" i="18"/>
  <c r="C82" i="18"/>
  <c r="C81" i="18"/>
  <c r="C80" i="18"/>
  <c r="C79" i="18"/>
  <c r="C78" i="18"/>
  <c r="C77" i="18"/>
  <c r="C76" i="18"/>
  <c r="C75" i="18"/>
  <c r="C74" i="18"/>
  <c r="C73" i="18"/>
  <c r="C72" i="18"/>
  <c r="C71" i="18"/>
  <c r="Q10" i="49"/>
  <c r="Q7" i="49"/>
  <c r="D5" i="31"/>
  <c r="M71" i="18"/>
  <c r="N71" i="18"/>
  <c r="E47" i="22"/>
  <c r="K171" i="31"/>
  <c r="J171" i="31"/>
  <c r="K167" i="31"/>
  <c r="J167" i="31"/>
  <c r="K163" i="31"/>
  <c r="J163" i="31"/>
  <c r="K160" i="31"/>
  <c r="J160" i="31"/>
  <c r="K157" i="31"/>
  <c r="K176" i="31"/>
  <c r="J157" i="31"/>
  <c r="K154" i="31"/>
  <c r="J154" i="31"/>
  <c r="J176" i="31"/>
  <c r="I175" i="31"/>
  <c r="Q8" i="19"/>
  <c r="Q7" i="38"/>
  <c r="C5" i="18"/>
  <c r="C6" i="18"/>
  <c r="C68" i="18"/>
  <c r="C67" i="18"/>
  <c r="C66" i="18"/>
  <c r="C65" i="18"/>
  <c r="C64" i="18"/>
  <c r="C63" i="18"/>
  <c r="C62" i="18"/>
  <c r="C61" i="18"/>
  <c r="C60" i="18"/>
  <c r="C59" i="18"/>
  <c r="C58" i="18"/>
  <c r="C57" i="18"/>
  <c r="C56" i="18"/>
  <c r="C55" i="18"/>
  <c r="C54" i="18"/>
  <c r="C53" i="18"/>
  <c r="C52" i="18"/>
  <c r="C51" i="18"/>
  <c r="C50" i="18"/>
  <c r="C49" i="18"/>
  <c r="C46" i="18"/>
  <c r="C45" i="18"/>
  <c r="C44" i="18"/>
  <c r="C43" i="18"/>
  <c r="C42" i="18"/>
  <c r="C41" i="18"/>
  <c r="C40" i="18"/>
  <c r="C39" i="18"/>
  <c r="C38" i="18"/>
  <c r="C37" i="18"/>
  <c r="C36" i="18"/>
  <c r="C35" i="18"/>
  <c r="C34" i="18"/>
  <c r="C33" i="18"/>
  <c r="C32" i="18"/>
  <c r="C31" i="18"/>
  <c r="C30" i="18"/>
  <c r="C29" i="18"/>
  <c r="C28" i="18"/>
  <c r="C27" i="18"/>
  <c r="C24" i="18"/>
  <c r="C23" i="18"/>
  <c r="C22" i="18"/>
  <c r="C21" i="18"/>
  <c r="C20" i="18"/>
  <c r="C19" i="18"/>
  <c r="C18" i="18"/>
  <c r="C17" i="18"/>
  <c r="C16" i="18"/>
  <c r="C15" i="18"/>
  <c r="C14" i="18"/>
  <c r="C13" i="18"/>
  <c r="C12" i="18"/>
  <c r="C11" i="18"/>
  <c r="C10" i="18"/>
  <c r="C9" i="18"/>
  <c r="C8" i="18"/>
  <c r="C7" i="18"/>
  <c r="Q10" i="36"/>
  <c r="J20" i="29"/>
  <c r="I20" i="29"/>
  <c r="E46" i="22"/>
  <c r="O26" i="42"/>
  <c r="M26" i="42"/>
  <c r="K26" i="42"/>
  <c r="O23" i="42"/>
  <c r="M23" i="42"/>
  <c r="K23" i="42"/>
  <c r="O20" i="42"/>
  <c r="M20" i="42"/>
  <c r="O30" i="42"/>
  <c r="Q10" i="38"/>
  <c r="Q7" i="36"/>
  <c r="M49" i="18"/>
  <c r="N49" i="18"/>
  <c r="I162" i="31"/>
  <c r="I161" i="31"/>
  <c r="I160" i="31"/>
  <c r="I159" i="31"/>
  <c r="I158" i="31"/>
  <c r="I156" i="31"/>
  <c r="I155" i="31"/>
  <c r="D62" i="31"/>
  <c r="I174" i="31"/>
  <c r="I173" i="31"/>
  <c r="I172" i="31"/>
  <c r="O4" i="31"/>
  <c r="F4" i="31"/>
  <c r="E64" i="31"/>
  <c r="N62" i="31"/>
  <c r="N61" i="31"/>
  <c r="F61" i="31"/>
  <c r="I170" i="31"/>
  <c r="I169" i="31"/>
  <c r="I168" i="31"/>
  <c r="I166" i="31"/>
  <c r="I165" i="31"/>
  <c r="I163" i="31"/>
  <c r="I164" i="31"/>
  <c r="I153" i="31"/>
  <c r="I152" i="31"/>
  <c r="J9" i="29"/>
  <c r="I9" i="29"/>
  <c r="J17" i="29"/>
  <c r="I17" i="29"/>
  <c r="J13" i="29"/>
  <c r="I13" i="29"/>
  <c r="D58" i="22"/>
  <c r="E57" i="22"/>
  <c r="L10" i="22"/>
  <c r="L14" i="22"/>
  <c r="L24" i="22"/>
  <c r="L25" i="22"/>
  <c r="J25" i="22"/>
  <c r="J24" i="22"/>
  <c r="K23" i="22"/>
  <c r="J22" i="22"/>
  <c r="L15" i="22"/>
  <c r="J15" i="22"/>
  <c r="J14" i="22"/>
  <c r="K13" i="22"/>
  <c r="J12" i="22"/>
  <c r="J10" i="22"/>
  <c r="K9" i="22"/>
  <c r="J8" i="22"/>
  <c r="Q10" i="19"/>
  <c r="Q7" i="19"/>
  <c r="P78" i="55"/>
  <c r="P141" i="55" s="1"/>
  <c r="Q78" i="55"/>
  <c r="Q141" i="55" s="1"/>
  <c r="R78" i="55"/>
  <c r="R141" i="55" s="1"/>
  <c r="P92" i="18" s="1"/>
  <c r="S78" i="55"/>
  <c r="S141" i="55" s="1"/>
  <c r="T92" i="18" s="1"/>
  <c r="M17" i="55"/>
  <c r="M44" i="55"/>
  <c r="M35" i="55"/>
  <c r="M53" i="55"/>
  <c r="M104" i="55"/>
  <c r="M122" i="55"/>
  <c r="M26" i="55"/>
  <c r="M86" i="55"/>
  <c r="M8" i="55"/>
  <c r="M95" i="55"/>
  <c r="S78" i="54"/>
  <c r="M95" i="54"/>
  <c r="M113" i="54"/>
  <c r="Q78" i="54"/>
  <c r="Q141" i="54" s="1"/>
  <c r="R78" i="54"/>
  <c r="M122" i="54"/>
  <c r="M142" i="54"/>
  <c r="M44" i="54"/>
  <c r="M17" i="54"/>
  <c r="M35" i="54"/>
  <c r="M53" i="54"/>
  <c r="M62" i="54"/>
  <c r="M104" i="54"/>
  <c r="M8" i="54"/>
  <c r="M26" i="54"/>
  <c r="M86" i="54"/>
  <c r="M113" i="53"/>
  <c r="M8" i="53"/>
  <c r="M95" i="53"/>
  <c r="M26" i="53"/>
  <c r="M44" i="53"/>
  <c r="M62" i="53"/>
  <c r="M86" i="53"/>
  <c r="M138" i="53" s="1"/>
  <c r="M104" i="53"/>
  <c r="M122" i="53"/>
  <c r="M35" i="53"/>
  <c r="M53" i="53"/>
  <c r="M17" i="53"/>
  <c r="S78" i="52"/>
  <c r="R78" i="52"/>
  <c r="M17" i="52"/>
  <c r="M62" i="52"/>
  <c r="M8" i="52"/>
  <c r="M26" i="52"/>
  <c r="M44" i="52"/>
  <c r="M35" i="52"/>
  <c r="M53" i="52"/>
  <c r="M27" i="18"/>
  <c r="N27" i="18"/>
  <c r="O42" i="42"/>
  <c r="K30" i="42"/>
  <c r="K42" i="42"/>
  <c r="M30" i="42"/>
  <c r="M42" i="42"/>
  <c r="I157" i="31"/>
  <c r="I171" i="31"/>
  <c r="I176" i="31"/>
  <c r="I167" i="31"/>
  <c r="I154" i="31"/>
  <c r="M5" i="18"/>
  <c r="N5" i="18"/>
  <c r="M78" i="53" l="1"/>
  <c r="M141" i="53" s="1"/>
  <c r="M143" i="53" s="1"/>
  <c r="J147" i="53" s="1"/>
  <c r="V48" i="18"/>
  <c r="U10" i="22" s="1"/>
  <c r="M78" i="54"/>
  <c r="M141" i="54" s="1"/>
  <c r="M143" i="54" s="1"/>
  <c r="J147" i="54" s="1"/>
  <c r="R141" i="54"/>
  <c r="P70" i="18" s="1"/>
  <c r="S141" i="54"/>
  <c r="T70" i="18" s="1"/>
  <c r="M78" i="55"/>
  <c r="M141" i="55" s="1"/>
  <c r="M143" i="55" s="1"/>
  <c r="J147" i="55" s="1"/>
  <c r="Q143" i="55"/>
  <c r="Q147" i="55" s="1"/>
  <c r="S92" i="18"/>
  <c r="V92" i="18" s="1"/>
  <c r="U12" i="22" s="1"/>
  <c r="R141" i="53"/>
  <c r="P48" i="18" s="1"/>
  <c r="P141" i="53"/>
  <c r="P143" i="53" s="1"/>
  <c r="P147" i="53" s="1"/>
  <c r="O70" i="18"/>
  <c r="R70" i="18" s="1"/>
  <c r="T11" i="22" s="1"/>
  <c r="M138" i="54"/>
  <c r="M138" i="55"/>
  <c r="Q143" i="53"/>
  <c r="Q147" i="53" s="1"/>
  <c r="P143" i="55"/>
  <c r="P147" i="55" s="1"/>
  <c r="O92" i="18"/>
  <c r="R92" i="18" s="1"/>
  <c r="Q143" i="54"/>
  <c r="Q147" i="54" s="1"/>
  <c r="S70" i="18"/>
  <c r="V70" i="18" s="1"/>
  <c r="U11" i="22" s="1"/>
  <c r="M86" i="52"/>
  <c r="M122" i="52"/>
  <c r="M95" i="52"/>
  <c r="S138" i="52"/>
  <c r="S141" i="52" s="1"/>
  <c r="T26" i="18" s="1"/>
  <c r="R138" i="52"/>
  <c r="R141" i="52" s="1"/>
  <c r="P26" i="18" s="1"/>
  <c r="Q138" i="52"/>
  <c r="Q141" i="52" s="1"/>
  <c r="Q143" i="52" s="1"/>
  <c r="Q147" i="52" s="1"/>
  <c r="P138" i="52"/>
  <c r="P141" i="52" s="1"/>
  <c r="O26" i="18" s="1"/>
  <c r="R26" i="18" s="1"/>
  <c r="T9" i="22" s="1"/>
  <c r="M78" i="52"/>
  <c r="D2319" i="49"/>
  <c r="M90" i="18" s="1"/>
  <c r="N90" i="18" s="1"/>
  <c r="G2304" i="49"/>
  <c r="D2203" i="49"/>
  <c r="M89" i="18" s="1"/>
  <c r="N89" i="18" s="1"/>
  <c r="G2189" i="49"/>
  <c r="G2188" i="49" s="1"/>
  <c r="D2087" i="49"/>
  <c r="M88" i="18" s="1"/>
  <c r="N88" i="18" s="1"/>
  <c r="G2073" i="49"/>
  <c r="G2072" i="49" s="1"/>
  <c r="D1971" i="49"/>
  <c r="M87" i="18" s="1"/>
  <c r="N87" i="18" s="1"/>
  <c r="G1957" i="49"/>
  <c r="G1956" i="49" s="1"/>
  <c r="D1855" i="49"/>
  <c r="M86" i="18" s="1"/>
  <c r="N86" i="18" s="1"/>
  <c r="G1841" i="49"/>
  <c r="G1840" i="49" s="1"/>
  <c r="D1739" i="49"/>
  <c r="M85" i="18" s="1"/>
  <c r="N85" i="18" s="1"/>
  <c r="G1725" i="49"/>
  <c r="G1724" i="49" s="1"/>
  <c r="D1623" i="49"/>
  <c r="M84" i="18" s="1"/>
  <c r="N84" i="18" s="1"/>
  <c r="G1609" i="49"/>
  <c r="G1608" i="49" s="1"/>
  <c r="D1507" i="49"/>
  <c r="M83" i="18" s="1"/>
  <c r="N83" i="18" s="1"/>
  <c r="G1493" i="49"/>
  <c r="G1492" i="49" s="1"/>
  <c r="D1391" i="49"/>
  <c r="M82" i="18" s="1"/>
  <c r="N82" i="18" s="1"/>
  <c r="G1377" i="49"/>
  <c r="G1376" i="49" s="1"/>
  <c r="D1275" i="49"/>
  <c r="M81" i="18" s="1"/>
  <c r="N81" i="18" s="1"/>
  <c r="G1261" i="49"/>
  <c r="G1260" i="49" s="1"/>
  <c r="D1159" i="49"/>
  <c r="M80" i="18" s="1"/>
  <c r="N80" i="18" s="1"/>
  <c r="G1145" i="49"/>
  <c r="G1144" i="49" s="1"/>
  <c r="D1043" i="49"/>
  <c r="M79" i="18" s="1"/>
  <c r="N79" i="18" s="1"/>
  <c r="G1029" i="49"/>
  <c r="G1028" i="49" s="1"/>
  <c r="D927" i="49"/>
  <c r="M78" i="18" s="1"/>
  <c r="N78" i="18" s="1"/>
  <c r="G913" i="49"/>
  <c r="G912" i="49" s="1"/>
  <c r="D811" i="49"/>
  <c r="M77" i="18" s="1"/>
  <c r="N77" i="18" s="1"/>
  <c r="G797" i="49"/>
  <c r="G796" i="49" s="1"/>
  <c r="D695" i="49"/>
  <c r="M76" i="18" s="1"/>
  <c r="N76" i="18" s="1"/>
  <c r="G681" i="49"/>
  <c r="G680" i="49" s="1"/>
  <c r="D579" i="49"/>
  <c r="M75" i="18" s="1"/>
  <c r="N75" i="18" s="1"/>
  <c r="G564" i="49"/>
  <c r="D463" i="49"/>
  <c r="M74" i="18" s="1"/>
  <c r="N74" i="18" s="1"/>
  <c r="G449" i="49"/>
  <c r="G448" i="49" s="1"/>
  <c r="D347" i="49"/>
  <c r="M73" i="18" s="1"/>
  <c r="N73" i="18" s="1"/>
  <c r="G333" i="49"/>
  <c r="G332" i="49" s="1"/>
  <c r="D231" i="49"/>
  <c r="M72" i="18" s="1"/>
  <c r="N72" i="18" s="1"/>
  <c r="G217" i="49"/>
  <c r="G216" i="49" s="1"/>
  <c r="D2319" i="38"/>
  <c r="M68" i="18" s="1"/>
  <c r="N68" i="18" s="1"/>
  <c r="G2304" i="38"/>
  <c r="D2203" i="38"/>
  <c r="M67" i="18" s="1"/>
  <c r="N67" i="18" s="1"/>
  <c r="G2189" i="38"/>
  <c r="G2188" i="38" s="1"/>
  <c r="D2087" i="38"/>
  <c r="M66" i="18" s="1"/>
  <c r="N66" i="18" s="1"/>
  <c r="G2073" i="38"/>
  <c r="G2072" i="38" s="1"/>
  <c r="D1971" i="38"/>
  <c r="M65" i="18" s="1"/>
  <c r="N65" i="18" s="1"/>
  <c r="G1957" i="38"/>
  <c r="G1956" i="38" s="1"/>
  <c r="D1855" i="38"/>
  <c r="M64" i="18" s="1"/>
  <c r="N64" i="18" s="1"/>
  <c r="G1841" i="38"/>
  <c r="G1840" i="38" s="1"/>
  <c r="D1739" i="38"/>
  <c r="M63" i="18" s="1"/>
  <c r="N63" i="18" s="1"/>
  <c r="G1725" i="38"/>
  <c r="G1724" i="38" s="1"/>
  <c r="D1623" i="38"/>
  <c r="M62" i="18" s="1"/>
  <c r="N62" i="18" s="1"/>
  <c r="G1609" i="38"/>
  <c r="G1608" i="38" s="1"/>
  <c r="D1507" i="38"/>
  <c r="M61" i="18" s="1"/>
  <c r="N61" i="18" s="1"/>
  <c r="G1493" i="38"/>
  <c r="G1492" i="38" s="1"/>
  <c r="D1391" i="38"/>
  <c r="M60" i="18" s="1"/>
  <c r="N60" i="18" s="1"/>
  <c r="G1377" i="38"/>
  <c r="G1376" i="38" s="1"/>
  <c r="D1275" i="38"/>
  <c r="M59" i="18" s="1"/>
  <c r="N59" i="18" s="1"/>
  <c r="G1261" i="38"/>
  <c r="G1260" i="38" s="1"/>
  <c r="D1159" i="38"/>
  <c r="M58" i="18" s="1"/>
  <c r="N58" i="18" s="1"/>
  <c r="G1145" i="38"/>
  <c r="G1144" i="38" s="1"/>
  <c r="D1043" i="38"/>
  <c r="M57" i="18" s="1"/>
  <c r="N57" i="18" s="1"/>
  <c r="G1029" i="38"/>
  <c r="G1028" i="38" s="1"/>
  <c r="D927" i="38"/>
  <c r="M56" i="18" s="1"/>
  <c r="N56" i="18" s="1"/>
  <c r="G913" i="38"/>
  <c r="G912" i="38" s="1"/>
  <c r="D811" i="38"/>
  <c r="M55" i="18" s="1"/>
  <c r="N55" i="18" s="1"/>
  <c r="G797" i="38"/>
  <c r="G796" i="38" s="1"/>
  <c r="D695" i="38"/>
  <c r="M54" i="18" s="1"/>
  <c r="N54" i="18" s="1"/>
  <c r="G681" i="38"/>
  <c r="G680" i="38" s="1"/>
  <c r="D579" i="38"/>
  <c r="M53" i="18" s="1"/>
  <c r="N53" i="18" s="1"/>
  <c r="G565" i="38"/>
  <c r="G564" i="38" s="1"/>
  <c r="D463" i="38"/>
  <c r="M52" i="18" s="1"/>
  <c r="N52" i="18" s="1"/>
  <c r="G449" i="38"/>
  <c r="G448" i="38" s="1"/>
  <c r="D347" i="38"/>
  <c r="M51" i="18" s="1"/>
  <c r="N51" i="18" s="1"/>
  <c r="G333" i="38"/>
  <c r="G332" i="38" s="1"/>
  <c r="D231" i="38"/>
  <c r="M50" i="18" s="1"/>
  <c r="N50" i="18" s="1"/>
  <c r="G217" i="38"/>
  <c r="G216" i="38" s="1"/>
  <c r="D2319" i="36"/>
  <c r="M46" i="18" s="1"/>
  <c r="N46" i="18" s="1"/>
  <c r="G2304" i="36"/>
  <c r="D2203" i="36"/>
  <c r="M45" i="18" s="1"/>
  <c r="N45" i="18" s="1"/>
  <c r="G2189" i="36"/>
  <c r="G2188" i="36" s="1"/>
  <c r="D2087" i="36"/>
  <c r="M44" i="18" s="1"/>
  <c r="N44" i="18" s="1"/>
  <c r="G2073" i="36"/>
  <c r="G2072" i="36" s="1"/>
  <c r="D1971" i="36"/>
  <c r="M43" i="18" s="1"/>
  <c r="N43" i="18" s="1"/>
  <c r="G1957" i="36"/>
  <c r="G1956" i="36" s="1"/>
  <c r="D1855" i="36"/>
  <c r="M42" i="18" s="1"/>
  <c r="N42" i="18" s="1"/>
  <c r="G1841" i="36"/>
  <c r="G1840" i="36" s="1"/>
  <c r="D1739" i="36"/>
  <c r="M41" i="18" s="1"/>
  <c r="N41" i="18" s="1"/>
  <c r="G1725" i="36"/>
  <c r="G1724" i="36" s="1"/>
  <c r="D1623" i="36"/>
  <c r="M40" i="18" s="1"/>
  <c r="N40" i="18" s="1"/>
  <c r="G1609" i="36"/>
  <c r="G1608" i="36" s="1"/>
  <c r="D1507" i="36"/>
  <c r="M39" i="18" s="1"/>
  <c r="N39" i="18" s="1"/>
  <c r="G1493" i="36"/>
  <c r="G1492" i="36" s="1"/>
  <c r="D1391" i="36"/>
  <c r="M38" i="18" s="1"/>
  <c r="N38" i="18" s="1"/>
  <c r="G1377" i="36"/>
  <c r="G1376" i="36" s="1"/>
  <c r="D1275" i="36"/>
  <c r="M37" i="18" s="1"/>
  <c r="N37" i="18" s="1"/>
  <c r="G1261" i="36"/>
  <c r="G1260" i="36" s="1"/>
  <c r="D1159" i="36"/>
  <c r="M36" i="18" s="1"/>
  <c r="N36" i="18" s="1"/>
  <c r="G1145" i="36"/>
  <c r="G1144" i="36" s="1"/>
  <c r="D1043" i="36"/>
  <c r="M35" i="18" s="1"/>
  <c r="N35" i="18" s="1"/>
  <c r="G1029" i="36"/>
  <c r="G1028" i="36" s="1"/>
  <c r="D927" i="36"/>
  <c r="M34" i="18" s="1"/>
  <c r="N34" i="18" s="1"/>
  <c r="G913" i="36"/>
  <c r="G912" i="36" s="1"/>
  <c r="D811" i="36"/>
  <c r="M33" i="18" s="1"/>
  <c r="N33" i="18" s="1"/>
  <c r="G797" i="36"/>
  <c r="G796" i="36" s="1"/>
  <c r="D695" i="36"/>
  <c r="M32" i="18" s="1"/>
  <c r="N32" i="18" s="1"/>
  <c r="G681" i="36"/>
  <c r="G680" i="36" s="1"/>
  <c r="D579" i="36"/>
  <c r="M31" i="18" s="1"/>
  <c r="N31" i="18" s="1"/>
  <c r="G565" i="36"/>
  <c r="G564" i="36" s="1"/>
  <c r="D463" i="36"/>
  <c r="M30" i="18" s="1"/>
  <c r="N30" i="18" s="1"/>
  <c r="G449" i="36"/>
  <c r="G448" i="36" s="1"/>
  <c r="D347" i="36"/>
  <c r="M29" i="18" s="1"/>
  <c r="N29" i="18" s="1"/>
  <c r="G333" i="36"/>
  <c r="G332" i="36" s="1"/>
  <c r="D231" i="36"/>
  <c r="M28" i="18" s="1"/>
  <c r="N28" i="18" s="1"/>
  <c r="G217" i="36"/>
  <c r="G216" i="36" s="1"/>
  <c r="O2314" i="19"/>
  <c r="O2214" i="19"/>
  <c r="O2198" i="19"/>
  <c r="O2098" i="19"/>
  <c r="O1982" i="19"/>
  <c r="O2082" i="19"/>
  <c r="O1866" i="19"/>
  <c r="O1966" i="19"/>
  <c r="O1750" i="19"/>
  <c r="O1850" i="19"/>
  <c r="O1634" i="19"/>
  <c r="O1734" i="19"/>
  <c r="O1518" i="19"/>
  <c r="O1618" i="19"/>
  <c r="O1402" i="19"/>
  <c r="O1502" i="19"/>
  <c r="O1286" i="19"/>
  <c r="O1386" i="19"/>
  <c r="O1170" i="19"/>
  <c r="O1270" i="19"/>
  <c r="O1154" i="19"/>
  <c r="O1054" i="19"/>
  <c r="O1038" i="19"/>
  <c r="O938" i="19"/>
  <c r="O922" i="19"/>
  <c r="O822" i="19"/>
  <c r="O706" i="19"/>
  <c r="O806" i="19"/>
  <c r="O690" i="19"/>
  <c r="O590" i="19"/>
  <c r="O474" i="19"/>
  <c r="O574" i="19"/>
  <c r="O358" i="19"/>
  <c r="O458" i="19"/>
  <c r="O342" i="19"/>
  <c r="O242" i="19"/>
  <c r="O226" i="19"/>
  <c r="O126" i="19"/>
  <c r="O48" i="18" l="1"/>
  <c r="R48" i="18" s="1"/>
  <c r="M48" i="18" s="1"/>
  <c r="M92" i="18"/>
  <c r="T12" i="22"/>
  <c r="M70" i="18"/>
  <c r="M138" i="52"/>
  <c r="M141" i="52" s="1"/>
  <c r="M143" i="52" s="1"/>
  <c r="J147" i="52" s="1"/>
  <c r="S26" i="18"/>
  <c r="V26" i="18" s="1"/>
  <c r="U9" i="22" s="1"/>
  <c r="U13" i="22" s="1"/>
  <c r="P143" i="52"/>
  <c r="P147" i="52" s="1"/>
  <c r="M91" i="18"/>
  <c r="S12" i="22" s="1"/>
  <c r="M69" i="18"/>
  <c r="S11" i="22" s="1"/>
  <c r="M47" i="18"/>
  <c r="S10" i="22" s="1"/>
  <c r="D2319" i="19"/>
  <c r="M24" i="18" s="1"/>
  <c r="N24" i="18" s="1"/>
  <c r="G2304" i="19"/>
  <c r="D2203" i="19"/>
  <c r="M23" i="18" s="1"/>
  <c r="N23" i="18" s="1"/>
  <c r="G2189" i="19"/>
  <c r="G2188" i="19" s="1"/>
  <c r="D2087" i="19"/>
  <c r="M22" i="18" s="1"/>
  <c r="N22" i="18" s="1"/>
  <c r="G2073" i="19"/>
  <c r="G2072" i="19" s="1"/>
  <c r="D1971" i="19"/>
  <c r="M21" i="18" s="1"/>
  <c r="N21" i="18" s="1"/>
  <c r="G1957" i="19"/>
  <c r="G1956" i="19" s="1"/>
  <c r="D1855" i="19"/>
  <c r="M20" i="18" s="1"/>
  <c r="N20" i="18" s="1"/>
  <c r="G1841" i="19"/>
  <c r="G1840" i="19" s="1"/>
  <c r="D1739" i="19"/>
  <c r="M19" i="18" s="1"/>
  <c r="N19" i="18" s="1"/>
  <c r="G1725" i="19"/>
  <c r="G1724" i="19" s="1"/>
  <c r="D1623" i="19"/>
  <c r="M18" i="18" s="1"/>
  <c r="N18" i="18" s="1"/>
  <c r="G1609" i="19"/>
  <c r="G1608" i="19" s="1"/>
  <c r="D1507" i="19"/>
  <c r="M17" i="18" s="1"/>
  <c r="N17" i="18" s="1"/>
  <c r="G1493" i="19"/>
  <c r="G1492" i="19" s="1"/>
  <c r="D1391" i="19"/>
  <c r="M16" i="18" s="1"/>
  <c r="N16" i="18" s="1"/>
  <c r="G1377" i="19"/>
  <c r="G1376" i="19" s="1"/>
  <c r="D1275" i="19"/>
  <c r="M15" i="18" s="1"/>
  <c r="N15" i="18" s="1"/>
  <c r="G1261" i="19"/>
  <c r="G1260" i="19" s="1"/>
  <c r="D1159" i="19"/>
  <c r="M14" i="18" s="1"/>
  <c r="N14" i="18" s="1"/>
  <c r="G1145" i="19"/>
  <c r="G1144" i="19" s="1"/>
  <c r="D1043" i="19"/>
  <c r="M13" i="18" s="1"/>
  <c r="N13" i="18" s="1"/>
  <c r="G1028" i="19"/>
  <c r="D927" i="19"/>
  <c r="M12" i="18" s="1"/>
  <c r="N12" i="18" s="1"/>
  <c r="G913" i="19"/>
  <c r="G912" i="19" s="1"/>
  <c r="D811" i="19"/>
  <c r="M11" i="18" s="1"/>
  <c r="N11" i="18" s="1"/>
  <c r="G797" i="19"/>
  <c r="G796" i="19" s="1"/>
  <c r="D695" i="19"/>
  <c r="M10" i="18" s="1"/>
  <c r="N10" i="18" s="1"/>
  <c r="G681" i="19"/>
  <c r="G680" i="19" s="1"/>
  <c r="D579" i="19"/>
  <c r="M9" i="18" s="1"/>
  <c r="N9" i="18" s="1"/>
  <c r="G565" i="19"/>
  <c r="G564" i="19" s="1"/>
  <c r="D463" i="19"/>
  <c r="M8" i="18" s="1"/>
  <c r="N8" i="18" s="1"/>
  <c r="G449" i="19"/>
  <c r="G448" i="19" s="1"/>
  <c r="D347" i="19"/>
  <c r="M7" i="18" s="1"/>
  <c r="N7" i="18" s="1"/>
  <c r="G333" i="19"/>
  <c r="G332" i="19" s="1"/>
  <c r="D231" i="19"/>
  <c r="M6" i="18" s="1"/>
  <c r="N6" i="18" s="1"/>
  <c r="G217" i="19"/>
  <c r="G216" i="19" s="1"/>
  <c r="T10" i="22" l="1"/>
  <c r="T13" i="22" s="1"/>
  <c r="V40" i="22" s="1"/>
  <c r="M26" i="18"/>
  <c r="M25" i="18"/>
  <c r="S9" i="22" s="1"/>
  <c r="S13" i="22" s="1"/>
  <c r="V41" i="22" l="1"/>
  <c r="V42" i="22"/>
  <c r="V43" i="22"/>
  <c r="T43" i="22" a="1"/>
  <c r="T43" i="22" s="1"/>
  <c r="H44" i="22" s="1"/>
  <c r="T42" i="22" a="1"/>
  <c r="T42" i="22" s="1"/>
  <c r="H43" i="22" s="1"/>
  <c r="T40" i="22" a="1"/>
  <c r="T40" i="22" s="1"/>
  <c r="T41" i="22" a="1"/>
  <c r="T41" i="22" s="1"/>
  <c r="L42" i="22" s="1"/>
  <c r="V44" i="22" l="1"/>
  <c r="W40" i="22" s="1"/>
  <c r="L44" i="22"/>
  <c r="L43" i="22"/>
  <c r="H42" i="22"/>
  <c r="H41" i="22"/>
  <c r="W42" i="22" l="1"/>
  <c r="W41" i="22"/>
  <c r="W43" i="22"/>
  <c r="H45" i="22"/>
  <c r="L45" i="2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2" authorId="0" shapeId="0" xr:uid="{E20A55DA-4CD2-447C-98C2-26D469F1E988}">
      <text>
        <r>
          <rPr>
            <sz val="9"/>
            <color indexed="81"/>
            <rFont val="MS P ゴシック"/>
            <family val="3"/>
            <charset val="128"/>
          </rPr>
          <t>正式名称を記入してください。
通称などがある場合には括弧書きで記入してください。</t>
        </r>
      </text>
    </comment>
    <comment ref="B6" authorId="0" shapeId="0" xr:uid="{FC497EF0-5B05-455C-B5AB-77A008E43D22}">
      <text>
        <r>
          <rPr>
            <sz val="9"/>
            <color indexed="81"/>
            <rFont val="MS P ゴシック"/>
            <family val="3"/>
            <charset val="128"/>
          </rPr>
          <t>指定管理者制度を導入している場合はご記入ください。</t>
        </r>
      </text>
    </comment>
    <comment ref="B12" authorId="0" shapeId="0" xr:uid="{5C0F5750-FBF0-4439-81FD-92C5CE0839D9}">
      <text>
        <r>
          <rPr>
            <sz val="9"/>
            <color indexed="81"/>
            <rFont val="MS P ゴシック"/>
            <family val="3"/>
            <charset val="128"/>
          </rPr>
          <t>正式名称を記入してください。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71" authorId="0" shapeId="0" xr:uid="{83FDCBB9-E47E-458C-8E70-92487F790DBF}">
      <text>
        <r>
          <rPr>
            <sz val="8"/>
            <color indexed="81"/>
            <rFont val="MS P ゴシック"/>
            <family val="3"/>
            <charset val="128"/>
          </rPr>
          <t>共同制作の場合、または設置自治体等からの負担金がある場合、記載してください</t>
        </r>
      </text>
    </comment>
    <comment ref="B77" authorId="0" shapeId="0" xr:uid="{8CDBEABD-59EE-436F-9E10-607D54A70D42}">
      <text>
        <r>
          <rPr>
            <sz val="8"/>
            <color indexed="81"/>
            <rFont val="MS P ゴシック"/>
            <family val="3"/>
            <charset val="128"/>
          </rPr>
          <t>本応募以外の補助金・助成金について記載してください</t>
        </r>
      </text>
    </comment>
    <comment ref="D115" authorId="0" shapeId="0" xr:uid="{00BF2E22-8893-42E1-98F7-785FD3EB6675}">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187" authorId="0" shapeId="0" xr:uid="{6C00EF62-8DD9-4126-A841-D15D4A635A39}">
      <text>
        <r>
          <rPr>
            <sz val="8"/>
            <color indexed="81"/>
            <rFont val="MS P ゴシック"/>
            <family val="3"/>
            <charset val="128"/>
          </rPr>
          <t>共同制作の場合、または設置自治体等からの負担金がある場合、記載してください</t>
        </r>
      </text>
    </comment>
    <comment ref="B193" authorId="0" shapeId="0" xr:uid="{31ADA96A-E0B6-4C60-A45C-30C15123F8CF}">
      <text>
        <r>
          <rPr>
            <sz val="8"/>
            <color indexed="81"/>
            <rFont val="MS P ゴシック"/>
            <family val="3"/>
            <charset val="128"/>
          </rPr>
          <t>本応募以外の補助金・助成金について記載してください</t>
        </r>
      </text>
    </comment>
    <comment ref="D231" authorId="0" shapeId="0" xr:uid="{218C5E83-52A8-4256-8842-87CFFCA935A2}">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303" authorId="0" shapeId="0" xr:uid="{B954D271-A96C-4ECC-B029-CED5CB8734C3}">
      <text>
        <r>
          <rPr>
            <sz val="8"/>
            <color indexed="81"/>
            <rFont val="MS P ゴシック"/>
            <family val="3"/>
            <charset val="128"/>
          </rPr>
          <t>共同制作の場合、または設置自治体等からの負担金がある場合、記載してください</t>
        </r>
      </text>
    </comment>
    <comment ref="B309" authorId="0" shapeId="0" xr:uid="{57AB8CE1-59A8-48A4-B4C6-9690392FE586}">
      <text>
        <r>
          <rPr>
            <sz val="8"/>
            <color indexed="81"/>
            <rFont val="MS P ゴシック"/>
            <family val="3"/>
            <charset val="128"/>
          </rPr>
          <t>本応募以外の補助金・助成金について記載してください</t>
        </r>
      </text>
    </comment>
    <comment ref="D347" authorId="0" shapeId="0" xr:uid="{03F114A8-CEC3-4178-95E5-F34FF2D441F9}">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419" authorId="0" shapeId="0" xr:uid="{7689002B-0716-4C95-B338-8A705BB14A20}">
      <text>
        <r>
          <rPr>
            <sz val="8"/>
            <color indexed="81"/>
            <rFont val="MS P ゴシック"/>
            <family val="3"/>
            <charset val="128"/>
          </rPr>
          <t>共同制作の場合、または設置自治体等からの負担金がある場合、記載してください</t>
        </r>
      </text>
    </comment>
    <comment ref="B425" authorId="0" shapeId="0" xr:uid="{F489CF1F-B604-4E6A-9461-9EC626ACE389}">
      <text>
        <r>
          <rPr>
            <sz val="8"/>
            <color indexed="81"/>
            <rFont val="MS P ゴシック"/>
            <family val="3"/>
            <charset val="128"/>
          </rPr>
          <t>本応募以外の補助金・助成金について記載してください</t>
        </r>
      </text>
    </comment>
    <comment ref="D463" authorId="0" shapeId="0" xr:uid="{E54F757F-4D44-410A-92FC-734F5CAEDD21}">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535" authorId="0" shapeId="0" xr:uid="{38B6AFEC-CAFA-4C33-9B5A-A9EE1641DE76}">
      <text>
        <r>
          <rPr>
            <sz val="8"/>
            <color indexed="81"/>
            <rFont val="MS P ゴシック"/>
            <family val="3"/>
            <charset val="128"/>
          </rPr>
          <t>共同制作の場合、または設置自治体等からの負担金がある場合、記載してください</t>
        </r>
      </text>
    </comment>
    <comment ref="B541" authorId="0" shapeId="0" xr:uid="{7F714EDB-C280-4B47-A136-B0CB89233958}">
      <text>
        <r>
          <rPr>
            <sz val="8"/>
            <color indexed="81"/>
            <rFont val="MS P ゴシック"/>
            <family val="3"/>
            <charset val="128"/>
          </rPr>
          <t>本応募以外の補助金・助成金について記載してください</t>
        </r>
      </text>
    </comment>
    <comment ref="D579" authorId="0" shapeId="0" xr:uid="{8A4219A7-3ED2-4359-B095-3634B1474BF4}">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651" authorId="0" shapeId="0" xr:uid="{650881D5-4AAC-4305-A851-DCBC990B5D0C}">
      <text>
        <r>
          <rPr>
            <sz val="8"/>
            <color indexed="81"/>
            <rFont val="MS P ゴシック"/>
            <family val="3"/>
            <charset val="128"/>
          </rPr>
          <t>共同制作の場合、または設置自治体等からの負担金がある場合、記載してください</t>
        </r>
      </text>
    </comment>
    <comment ref="B657" authorId="0" shapeId="0" xr:uid="{21BABC69-9FC0-4EF7-A155-2C03FA7010B0}">
      <text>
        <r>
          <rPr>
            <sz val="8"/>
            <color indexed="81"/>
            <rFont val="MS P ゴシック"/>
            <family val="3"/>
            <charset val="128"/>
          </rPr>
          <t>本応募以外の補助金・助成金について記載してください</t>
        </r>
      </text>
    </comment>
    <comment ref="D695" authorId="0" shapeId="0" xr:uid="{47363B74-1956-426F-83C3-497EA4AC0DD4}">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767" authorId="0" shapeId="0" xr:uid="{D51535E2-9F81-47CC-A1FF-A684B50F21E1}">
      <text>
        <r>
          <rPr>
            <sz val="8"/>
            <color indexed="81"/>
            <rFont val="MS P ゴシック"/>
            <family val="3"/>
            <charset val="128"/>
          </rPr>
          <t>共同制作の場合、または設置自治体等からの負担金がある場合、記載してください</t>
        </r>
      </text>
    </comment>
    <comment ref="B773" authorId="0" shapeId="0" xr:uid="{76490EDC-FE17-4B20-BDD7-B3D8FF4A20FA}">
      <text>
        <r>
          <rPr>
            <sz val="8"/>
            <color indexed="81"/>
            <rFont val="MS P ゴシック"/>
            <family val="3"/>
            <charset val="128"/>
          </rPr>
          <t>本応募以外の補助金・助成金について記載してください</t>
        </r>
      </text>
    </comment>
    <comment ref="D811" authorId="0" shapeId="0" xr:uid="{7B37867F-D8D9-4148-9AC5-538753D62C48}">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883" authorId="0" shapeId="0" xr:uid="{5B01F66D-1C31-4EAD-92E9-1DEAA44BFFF1}">
      <text>
        <r>
          <rPr>
            <sz val="8"/>
            <color indexed="81"/>
            <rFont val="MS P ゴシック"/>
            <family val="3"/>
            <charset val="128"/>
          </rPr>
          <t>共同制作の場合、または設置自治体等からの負担金がある場合、記載してください</t>
        </r>
      </text>
    </comment>
    <comment ref="B889" authorId="0" shapeId="0" xr:uid="{1DCED5A7-9D68-4D39-86EE-0E293F2DAEE4}">
      <text>
        <r>
          <rPr>
            <sz val="8"/>
            <color indexed="81"/>
            <rFont val="MS P ゴシック"/>
            <family val="3"/>
            <charset val="128"/>
          </rPr>
          <t>本応募以外の補助金・助成金について記載してください</t>
        </r>
      </text>
    </comment>
    <comment ref="D927" authorId="0" shapeId="0" xr:uid="{4C4A759F-3923-4DF7-8531-5DB9F99C2112}">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999" authorId="0" shapeId="0" xr:uid="{C075593F-7380-47C5-826D-3A44CE31BE12}">
      <text>
        <r>
          <rPr>
            <sz val="8"/>
            <color indexed="81"/>
            <rFont val="MS P ゴシック"/>
            <family val="3"/>
            <charset val="128"/>
          </rPr>
          <t>共同制作の場合、または設置自治体等からの負担金がある場合、記載してください</t>
        </r>
      </text>
    </comment>
    <comment ref="B1005" authorId="0" shapeId="0" xr:uid="{0CAC9099-D174-45A1-B6B3-48F4C8599B62}">
      <text>
        <r>
          <rPr>
            <sz val="8"/>
            <color indexed="81"/>
            <rFont val="MS P ゴシック"/>
            <family val="3"/>
            <charset val="128"/>
          </rPr>
          <t>本応募以外の補助金・助成金について記載してください</t>
        </r>
      </text>
    </comment>
    <comment ref="D1043" authorId="0" shapeId="0" xr:uid="{42474AF2-4C89-4281-90C2-085F68EBE1FC}">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1115" authorId="0" shapeId="0" xr:uid="{E8331A99-D7E9-4262-82CE-21F5165CA20B}">
      <text>
        <r>
          <rPr>
            <sz val="8"/>
            <color indexed="81"/>
            <rFont val="MS P ゴシック"/>
            <family val="3"/>
            <charset val="128"/>
          </rPr>
          <t>共同制作の場合、または設置自治体等からの負担金がある場合、記載してください</t>
        </r>
      </text>
    </comment>
    <comment ref="B1121" authorId="0" shapeId="0" xr:uid="{0A3D796C-4882-417D-AA23-64BF35F83BDD}">
      <text>
        <r>
          <rPr>
            <sz val="8"/>
            <color indexed="81"/>
            <rFont val="MS P ゴシック"/>
            <family val="3"/>
            <charset val="128"/>
          </rPr>
          <t>本応募以外の補助金・助成金について記載してください</t>
        </r>
      </text>
    </comment>
    <comment ref="D1159" authorId="0" shapeId="0" xr:uid="{DC186C01-2702-4065-8E3E-EB2870E11EE9}">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1231" authorId="0" shapeId="0" xr:uid="{EDBBFC66-8A6A-48C6-9FC8-079FBE5E2422}">
      <text>
        <r>
          <rPr>
            <sz val="8"/>
            <color indexed="81"/>
            <rFont val="MS P ゴシック"/>
            <family val="3"/>
            <charset val="128"/>
          </rPr>
          <t>共同制作の場合、または設置自治体等からの負担金がある場合、記載してください</t>
        </r>
      </text>
    </comment>
    <comment ref="B1237" authorId="0" shapeId="0" xr:uid="{9A4D6DCA-7DEA-4EDE-85ED-2429077426C7}">
      <text>
        <r>
          <rPr>
            <sz val="8"/>
            <color indexed="81"/>
            <rFont val="MS P ゴシック"/>
            <family val="3"/>
            <charset val="128"/>
          </rPr>
          <t>本応募以外の補助金・助成金について記載してください</t>
        </r>
      </text>
    </comment>
    <comment ref="D1275" authorId="0" shapeId="0" xr:uid="{1BBA8FEA-4094-4F07-8A15-0412D120A8F3}">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1347" authorId="0" shapeId="0" xr:uid="{E369955A-E588-4578-A4E3-C002DDF31DF8}">
      <text>
        <r>
          <rPr>
            <sz val="8"/>
            <color indexed="81"/>
            <rFont val="MS P ゴシック"/>
            <family val="3"/>
            <charset val="128"/>
          </rPr>
          <t>共同制作の場合、または設置自治体等からの負担金がある場合、記載してください</t>
        </r>
      </text>
    </comment>
    <comment ref="B1353" authorId="0" shapeId="0" xr:uid="{052EF2DC-A591-47AD-B09B-3A449DEF020E}">
      <text>
        <r>
          <rPr>
            <sz val="8"/>
            <color indexed="81"/>
            <rFont val="MS P ゴシック"/>
            <family val="3"/>
            <charset val="128"/>
          </rPr>
          <t>本応募以外の補助金・助成金について記載してください</t>
        </r>
      </text>
    </comment>
    <comment ref="D1391" authorId="0" shapeId="0" xr:uid="{EDC5673E-29D2-466A-81E4-A180B3798B18}">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1463" authorId="0" shapeId="0" xr:uid="{E45F7ADA-30AF-407A-8486-6DF2E3A49905}">
      <text>
        <r>
          <rPr>
            <sz val="8"/>
            <color indexed="81"/>
            <rFont val="MS P ゴシック"/>
            <family val="3"/>
            <charset val="128"/>
          </rPr>
          <t>共同制作の場合、または設置自治体等からの負担金がある場合、記載してください</t>
        </r>
      </text>
    </comment>
    <comment ref="B1469" authorId="0" shapeId="0" xr:uid="{14040A7A-158E-4E96-BA39-03320125DB48}">
      <text>
        <r>
          <rPr>
            <sz val="8"/>
            <color indexed="81"/>
            <rFont val="MS P ゴシック"/>
            <family val="3"/>
            <charset val="128"/>
          </rPr>
          <t>本応募以外の補助金・助成金について記載してください</t>
        </r>
      </text>
    </comment>
    <comment ref="D1507" authorId="0" shapeId="0" xr:uid="{8430C109-1075-4C21-BBC5-61B9C46A9E95}">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1579" authorId="0" shapeId="0" xr:uid="{49259172-89A0-42E5-9B6D-2267BB663A69}">
      <text>
        <r>
          <rPr>
            <sz val="8"/>
            <color indexed="81"/>
            <rFont val="MS P ゴシック"/>
            <family val="3"/>
            <charset val="128"/>
          </rPr>
          <t>共同制作の場合、または設置自治体等からの負担金がある場合、記載してください</t>
        </r>
      </text>
    </comment>
    <comment ref="B1585" authorId="0" shapeId="0" xr:uid="{989A64DC-9C56-429D-8A51-FC35E0A5615D}">
      <text>
        <r>
          <rPr>
            <sz val="8"/>
            <color indexed="81"/>
            <rFont val="MS P ゴシック"/>
            <family val="3"/>
            <charset val="128"/>
          </rPr>
          <t>本応募以外の補助金・助成金について記載してください</t>
        </r>
      </text>
    </comment>
    <comment ref="D1623" authorId="0" shapeId="0" xr:uid="{C60FD80B-A899-4667-832B-C884682E5E7B}">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1695" authorId="0" shapeId="0" xr:uid="{F8BB09DF-2797-4F7E-A7D3-E9A9501AB7B7}">
      <text>
        <r>
          <rPr>
            <sz val="8"/>
            <color indexed="81"/>
            <rFont val="MS P ゴシック"/>
            <family val="3"/>
            <charset val="128"/>
          </rPr>
          <t>共同制作の場合、または設置自治体等からの負担金がある場合、記載してください</t>
        </r>
      </text>
    </comment>
    <comment ref="B1701" authorId="0" shapeId="0" xr:uid="{86B600D5-6F82-4A25-9FF5-D225E1E15B01}">
      <text>
        <r>
          <rPr>
            <sz val="8"/>
            <color indexed="81"/>
            <rFont val="MS P ゴシック"/>
            <family val="3"/>
            <charset val="128"/>
          </rPr>
          <t>本応募以外の補助金・助成金について記載してください</t>
        </r>
      </text>
    </comment>
    <comment ref="D1739" authorId="0" shapeId="0" xr:uid="{332BB7F6-C511-47BE-9939-B010D419745A}">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1811" authorId="0" shapeId="0" xr:uid="{1C5B8CAA-A3E9-4449-B163-C42EDBABEDA4}">
      <text>
        <r>
          <rPr>
            <sz val="8"/>
            <color indexed="81"/>
            <rFont val="MS P ゴシック"/>
            <family val="3"/>
            <charset val="128"/>
          </rPr>
          <t>共同制作の場合、または設置自治体等からの負担金がある場合、記載してください</t>
        </r>
      </text>
    </comment>
    <comment ref="B1817" authorId="0" shapeId="0" xr:uid="{A18312D2-B149-4FCA-BEAB-22ADE169B780}">
      <text>
        <r>
          <rPr>
            <sz val="8"/>
            <color indexed="81"/>
            <rFont val="MS P ゴシック"/>
            <family val="3"/>
            <charset val="128"/>
          </rPr>
          <t>本応募以外の補助金・助成金について記載してください</t>
        </r>
      </text>
    </comment>
    <comment ref="D1855" authorId="0" shapeId="0" xr:uid="{5550DAF0-65DD-4C19-A4B4-52C310E6C93E}">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1927" authorId="0" shapeId="0" xr:uid="{50117D33-1A35-40EA-ACE7-831841A5108F}">
      <text>
        <r>
          <rPr>
            <sz val="8"/>
            <color indexed="81"/>
            <rFont val="MS P ゴシック"/>
            <family val="3"/>
            <charset val="128"/>
          </rPr>
          <t>共同制作の場合、または設置自治体等からの負担金がある場合、記載してください</t>
        </r>
      </text>
    </comment>
    <comment ref="B1933" authorId="0" shapeId="0" xr:uid="{07690C68-ED98-4962-8606-3B90B5F8D50C}">
      <text>
        <r>
          <rPr>
            <sz val="8"/>
            <color indexed="81"/>
            <rFont val="MS P ゴシック"/>
            <family val="3"/>
            <charset val="128"/>
          </rPr>
          <t>本応募以外の補助金・助成金について記載してください</t>
        </r>
      </text>
    </comment>
    <comment ref="D1971" authorId="0" shapeId="0" xr:uid="{8B2984A1-32F2-48CA-9371-AD309B4F150C}">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2043" authorId="0" shapeId="0" xr:uid="{C7A9E324-8BBF-4BE7-91B1-43CF151A618E}">
      <text>
        <r>
          <rPr>
            <sz val="8"/>
            <color indexed="81"/>
            <rFont val="MS P ゴシック"/>
            <family val="3"/>
            <charset val="128"/>
          </rPr>
          <t>共同制作の場合、または設置自治体等からの負担金がある場合、記載してください</t>
        </r>
      </text>
    </comment>
    <comment ref="B2049" authorId="0" shapeId="0" xr:uid="{E3B49CE4-4555-4926-9483-7DE9921EB734}">
      <text>
        <r>
          <rPr>
            <sz val="8"/>
            <color indexed="81"/>
            <rFont val="MS P ゴシック"/>
            <family val="3"/>
            <charset val="128"/>
          </rPr>
          <t>本応募以外の補助金・助成金について記載してください</t>
        </r>
      </text>
    </comment>
    <comment ref="D2087" authorId="0" shapeId="0" xr:uid="{40A5BC04-C612-45DE-A88F-4D134A51B0AC}">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2159" authorId="0" shapeId="0" xr:uid="{BCB0F3BC-45EB-4EF2-A0C2-E91382176FC9}">
      <text>
        <r>
          <rPr>
            <sz val="8"/>
            <color indexed="81"/>
            <rFont val="MS P ゴシック"/>
            <family val="3"/>
            <charset val="128"/>
          </rPr>
          <t>共同制作の場合、または設置自治体等からの負担金がある場合、記載してください</t>
        </r>
      </text>
    </comment>
    <comment ref="B2165" authorId="0" shapeId="0" xr:uid="{D21A9BC5-9805-4010-9DF7-00D00E06AA22}">
      <text>
        <r>
          <rPr>
            <sz val="8"/>
            <color indexed="81"/>
            <rFont val="MS P ゴシック"/>
            <family val="3"/>
            <charset val="128"/>
          </rPr>
          <t>本応募以外の補助金・助成金について記載してください</t>
        </r>
      </text>
    </comment>
    <comment ref="D2203" authorId="0" shapeId="0" xr:uid="{B42B53EE-75C4-4AD9-9576-8D206E59E30E}">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2275" authorId="0" shapeId="0" xr:uid="{9ED2C1E7-6079-42EB-A5C2-79D6C28E012F}">
      <text>
        <r>
          <rPr>
            <sz val="8"/>
            <color indexed="81"/>
            <rFont val="MS P ゴシック"/>
            <family val="3"/>
            <charset val="128"/>
          </rPr>
          <t>共同制作の場合、または設置自治体等からの負担金がある場合、記載してください</t>
        </r>
      </text>
    </comment>
    <comment ref="B2281" authorId="0" shapeId="0" xr:uid="{CFEED73D-D358-4AA4-8A29-FE5B9EDDC16E}">
      <text>
        <r>
          <rPr>
            <sz val="8"/>
            <color indexed="81"/>
            <rFont val="MS P ゴシック"/>
            <family val="3"/>
            <charset val="128"/>
          </rPr>
          <t>本応募以外の補助金・助成金について記載してください</t>
        </r>
      </text>
    </comment>
    <comment ref="D2319" authorId="0" shapeId="0" xr:uid="{5EC76187-4FF1-4408-AC93-7F8681E394A4}">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71" authorId="0" shapeId="0" xr:uid="{EAD551A8-9577-4EB7-BE84-DA51A3963354}">
      <text>
        <r>
          <rPr>
            <sz val="8"/>
            <color indexed="81"/>
            <rFont val="MS P ゴシック"/>
            <family val="3"/>
            <charset val="128"/>
          </rPr>
          <t>共同制作の場合、または設置自治体等からの負担金がある場合、記載してください</t>
        </r>
      </text>
    </comment>
    <comment ref="B77" authorId="0" shapeId="0" xr:uid="{7E2DF57D-132D-4E64-BCDA-4AE2DDF2064E}">
      <text>
        <r>
          <rPr>
            <sz val="8"/>
            <color indexed="81"/>
            <rFont val="MS P ゴシック"/>
            <family val="3"/>
            <charset val="128"/>
          </rPr>
          <t>本応募以外の補助金・助成金について記載してください</t>
        </r>
      </text>
    </comment>
    <comment ref="D115" authorId="0" shapeId="0" xr:uid="{EDA37B47-6DDC-4A7F-BB6C-EE7D7042A269}">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187" authorId="0" shapeId="0" xr:uid="{0A58FE66-47C9-4E34-BE69-CDB80AF869DC}">
      <text>
        <r>
          <rPr>
            <sz val="8"/>
            <color indexed="81"/>
            <rFont val="MS P ゴシック"/>
            <family val="3"/>
            <charset val="128"/>
          </rPr>
          <t>共同制作の場合、または設置自治体等からの負担金がある場合、記載してください</t>
        </r>
      </text>
    </comment>
    <comment ref="B193" authorId="0" shapeId="0" xr:uid="{E0FB8389-8C2A-4C4A-A268-83C83A8EB005}">
      <text>
        <r>
          <rPr>
            <sz val="8"/>
            <color indexed="81"/>
            <rFont val="MS P ゴシック"/>
            <family val="3"/>
            <charset val="128"/>
          </rPr>
          <t>本応募以外の補助金・助成金について記載してください</t>
        </r>
      </text>
    </comment>
    <comment ref="D231" authorId="0" shapeId="0" xr:uid="{7D086DA7-298C-4E7C-8972-D83F42F58A2C}">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303" authorId="0" shapeId="0" xr:uid="{369F7EB3-6D50-483F-A85D-9CC1A2F2F9D4}">
      <text>
        <r>
          <rPr>
            <sz val="8"/>
            <color indexed="81"/>
            <rFont val="MS P ゴシック"/>
            <family val="3"/>
            <charset val="128"/>
          </rPr>
          <t>共同制作の場合、または設置自治体等からの負担金がある場合、記載してください</t>
        </r>
      </text>
    </comment>
    <comment ref="B309" authorId="0" shapeId="0" xr:uid="{ED0CBB69-E3AF-46BA-BEB7-B8CF765BABB8}">
      <text>
        <r>
          <rPr>
            <sz val="8"/>
            <color indexed="81"/>
            <rFont val="MS P ゴシック"/>
            <family val="3"/>
            <charset val="128"/>
          </rPr>
          <t>本応募以外の補助金・助成金について記載してください</t>
        </r>
      </text>
    </comment>
    <comment ref="D347" authorId="0" shapeId="0" xr:uid="{83E3FABF-1076-4138-AB14-E735C0BC90B2}">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419" authorId="0" shapeId="0" xr:uid="{EEFAA970-33D9-45CA-B276-B8F1CDD37099}">
      <text>
        <r>
          <rPr>
            <sz val="8"/>
            <color indexed="81"/>
            <rFont val="MS P ゴシック"/>
            <family val="3"/>
            <charset val="128"/>
          </rPr>
          <t>共同制作の場合、または設置自治体等からの負担金がある場合、記載してください</t>
        </r>
      </text>
    </comment>
    <comment ref="B425" authorId="0" shapeId="0" xr:uid="{47DD78B8-D6FB-4A67-AEEE-0B833DFFB5BB}">
      <text>
        <r>
          <rPr>
            <sz val="8"/>
            <color indexed="81"/>
            <rFont val="MS P ゴシック"/>
            <family val="3"/>
            <charset val="128"/>
          </rPr>
          <t>本応募以外の補助金・助成金について記載してください</t>
        </r>
      </text>
    </comment>
    <comment ref="D463" authorId="0" shapeId="0" xr:uid="{EE4579B8-ADAC-4137-8D90-02088FC377F3}">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535" authorId="0" shapeId="0" xr:uid="{F485FBFD-42C4-41CF-91E7-463C314FDE70}">
      <text>
        <r>
          <rPr>
            <sz val="8"/>
            <color indexed="81"/>
            <rFont val="MS P ゴシック"/>
            <family val="3"/>
            <charset val="128"/>
          </rPr>
          <t>共同制作の場合、または設置自治体等からの負担金がある場合、記載してください</t>
        </r>
      </text>
    </comment>
    <comment ref="B541" authorId="0" shapeId="0" xr:uid="{179BD48F-5C9E-4259-B3A6-8A96F4162159}">
      <text>
        <r>
          <rPr>
            <sz val="8"/>
            <color indexed="81"/>
            <rFont val="MS P ゴシック"/>
            <family val="3"/>
            <charset val="128"/>
          </rPr>
          <t>本応募以外の補助金・助成金について記載してください</t>
        </r>
      </text>
    </comment>
    <comment ref="D579" authorId="0" shapeId="0" xr:uid="{D4883625-B604-4ED2-8F35-CE331B2C7E45}">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651" authorId="0" shapeId="0" xr:uid="{136978C2-F4E7-46E0-9EF8-F4F43D8E6EFD}">
      <text>
        <r>
          <rPr>
            <sz val="8"/>
            <color indexed="81"/>
            <rFont val="MS P ゴシック"/>
            <family val="3"/>
            <charset val="128"/>
          </rPr>
          <t>共同制作の場合、または設置自治体等からの負担金がある場合、記載してください</t>
        </r>
      </text>
    </comment>
    <comment ref="B657" authorId="0" shapeId="0" xr:uid="{5F00CCF6-A970-4E52-85F0-1459E5D3401E}">
      <text>
        <r>
          <rPr>
            <sz val="8"/>
            <color indexed="81"/>
            <rFont val="MS P ゴシック"/>
            <family val="3"/>
            <charset val="128"/>
          </rPr>
          <t>本応募以外の補助金・助成金について記載してください</t>
        </r>
      </text>
    </comment>
    <comment ref="D695" authorId="0" shapeId="0" xr:uid="{A40493A6-8C7F-41D6-B4CA-4722453B5B3D}">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767" authorId="0" shapeId="0" xr:uid="{6DF5397C-E8B0-425D-A313-3BA145556C94}">
      <text>
        <r>
          <rPr>
            <sz val="8"/>
            <color indexed="81"/>
            <rFont val="MS P ゴシック"/>
            <family val="3"/>
            <charset val="128"/>
          </rPr>
          <t>共同制作の場合、または設置自治体等からの負担金がある場合、記載してください</t>
        </r>
      </text>
    </comment>
    <comment ref="B773" authorId="0" shapeId="0" xr:uid="{9ED4E2BE-FB15-4E39-B86D-30BE53C97B47}">
      <text>
        <r>
          <rPr>
            <sz val="8"/>
            <color indexed="81"/>
            <rFont val="MS P ゴシック"/>
            <family val="3"/>
            <charset val="128"/>
          </rPr>
          <t>本応募以外の補助金・助成金について記載してください</t>
        </r>
      </text>
    </comment>
    <comment ref="D811" authorId="0" shapeId="0" xr:uid="{BD224884-84F7-4B21-873A-E6382E85ED57}">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883" authorId="0" shapeId="0" xr:uid="{69B06B58-DCDC-4FB9-8D6D-53E65A6329B7}">
      <text>
        <r>
          <rPr>
            <sz val="8"/>
            <color indexed="81"/>
            <rFont val="MS P ゴシック"/>
            <family val="3"/>
            <charset val="128"/>
          </rPr>
          <t>共同制作の場合、または設置自治体等からの負担金がある場合、記載してください</t>
        </r>
      </text>
    </comment>
    <comment ref="B889" authorId="0" shapeId="0" xr:uid="{3C823913-4657-4324-9A6B-3ECA6A392E98}">
      <text>
        <r>
          <rPr>
            <sz val="8"/>
            <color indexed="81"/>
            <rFont val="MS P ゴシック"/>
            <family val="3"/>
            <charset val="128"/>
          </rPr>
          <t>本応募以外の補助金・助成金について記載してください</t>
        </r>
      </text>
    </comment>
    <comment ref="D927" authorId="0" shapeId="0" xr:uid="{A8D13AC5-3F7C-4F47-B798-09AB971B748F}">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999" authorId="0" shapeId="0" xr:uid="{628FB03C-E279-4833-8161-CFE72F155A03}">
      <text>
        <r>
          <rPr>
            <sz val="8"/>
            <color indexed="81"/>
            <rFont val="MS P ゴシック"/>
            <family val="3"/>
            <charset val="128"/>
          </rPr>
          <t>共同制作の場合、または設置自治体等からの負担金がある場合、記載してください</t>
        </r>
      </text>
    </comment>
    <comment ref="B1005" authorId="0" shapeId="0" xr:uid="{89055D38-6AAB-4411-BD7E-D83A88E00BEE}">
      <text>
        <r>
          <rPr>
            <sz val="8"/>
            <color indexed="81"/>
            <rFont val="MS P ゴシック"/>
            <family val="3"/>
            <charset val="128"/>
          </rPr>
          <t>本応募以外の補助金・助成金について記載してください</t>
        </r>
      </text>
    </comment>
    <comment ref="D1043" authorId="0" shapeId="0" xr:uid="{50CF7F36-BF6D-4DFC-A352-8C2ADD85680A}">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1115" authorId="0" shapeId="0" xr:uid="{EA7DC8D3-0ADB-4BF9-8FFD-B9970C1B7A6A}">
      <text>
        <r>
          <rPr>
            <sz val="8"/>
            <color indexed="81"/>
            <rFont val="MS P ゴシック"/>
            <family val="3"/>
            <charset val="128"/>
          </rPr>
          <t>共同制作の場合、または設置自治体等からの負担金がある場合、記載してください</t>
        </r>
      </text>
    </comment>
    <comment ref="B1121" authorId="0" shapeId="0" xr:uid="{5655F43D-5BC9-43D0-935C-EED7E6955044}">
      <text>
        <r>
          <rPr>
            <sz val="8"/>
            <color indexed="81"/>
            <rFont val="MS P ゴシック"/>
            <family val="3"/>
            <charset val="128"/>
          </rPr>
          <t>本応募以外の補助金・助成金について記載してください</t>
        </r>
      </text>
    </comment>
    <comment ref="D1159" authorId="0" shapeId="0" xr:uid="{FC9D5C46-A7F8-42A8-96AA-75297ADEDD6C}">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1231" authorId="0" shapeId="0" xr:uid="{54ED558A-5C81-4011-B33F-0181E0F5FC5B}">
      <text>
        <r>
          <rPr>
            <sz val="8"/>
            <color indexed="81"/>
            <rFont val="MS P ゴシック"/>
            <family val="3"/>
            <charset val="128"/>
          </rPr>
          <t>共同制作の場合、または設置自治体等からの負担金がある場合、記載してください</t>
        </r>
      </text>
    </comment>
    <comment ref="B1237" authorId="0" shapeId="0" xr:uid="{14678E4A-B113-4009-B155-ACFBDAD3C15F}">
      <text>
        <r>
          <rPr>
            <sz val="8"/>
            <color indexed="81"/>
            <rFont val="MS P ゴシック"/>
            <family val="3"/>
            <charset val="128"/>
          </rPr>
          <t>本応募以外の補助金・助成金について記載してください</t>
        </r>
      </text>
    </comment>
    <comment ref="D1275" authorId="0" shapeId="0" xr:uid="{6962CDB1-0A5A-441D-A27B-C9D7AF3A351B}">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1347" authorId="0" shapeId="0" xr:uid="{51DB39C9-F0C7-4FD4-A4F8-49B81F958DFE}">
      <text>
        <r>
          <rPr>
            <sz val="8"/>
            <color indexed="81"/>
            <rFont val="MS P ゴシック"/>
            <family val="3"/>
            <charset val="128"/>
          </rPr>
          <t>共同制作の場合、または設置自治体等からの負担金がある場合、記載してください</t>
        </r>
      </text>
    </comment>
    <comment ref="B1353" authorId="0" shapeId="0" xr:uid="{2591E50E-C44C-40B9-B5FC-41EA289DF3EF}">
      <text>
        <r>
          <rPr>
            <sz val="8"/>
            <color indexed="81"/>
            <rFont val="MS P ゴシック"/>
            <family val="3"/>
            <charset val="128"/>
          </rPr>
          <t>本応募以外の補助金・助成金について記載してください</t>
        </r>
      </text>
    </comment>
    <comment ref="D1391" authorId="0" shapeId="0" xr:uid="{966AFE2E-D0E7-4ABA-8053-4E2FC7C5C5BA}">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1463" authorId="0" shapeId="0" xr:uid="{3911A672-DF7B-49DD-80DB-775A9CDB30EB}">
      <text>
        <r>
          <rPr>
            <sz val="8"/>
            <color indexed="81"/>
            <rFont val="MS P ゴシック"/>
            <family val="3"/>
            <charset val="128"/>
          </rPr>
          <t>共同制作の場合、または設置自治体等からの負担金がある場合、記載してください</t>
        </r>
      </text>
    </comment>
    <comment ref="B1469" authorId="0" shapeId="0" xr:uid="{36F38FF3-414A-4EEF-AB16-F80808E23926}">
      <text>
        <r>
          <rPr>
            <sz val="8"/>
            <color indexed="81"/>
            <rFont val="MS P ゴシック"/>
            <family val="3"/>
            <charset val="128"/>
          </rPr>
          <t>本応募以外の補助金・助成金について記載してください</t>
        </r>
      </text>
    </comment>
    <comment ref="D1507" authorId="0" shapeId="0" xr:uid="{44ADF67A-E15B-406C-8B1D-82982D5F4097}">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1579" authorId="0" shapeId="0" xr:uid="{ADDB87F0-2757-469E-A9C5-6B32AD592946}">
      <text>
        <r>
          <rPr>
            <sz val="8"/>
            <color indexed="81"/>
            <rFont val="MS P ゴシック"/>
            <family val="3"/>
            <charset val="128"/>
          </rPr>
          <t>共同制作の場合、または設置自治体等からの負担金がある場合、記載してください</t>
        </r>
      </text>
    </comment>
    <comment ref="B1585" authorId="0" shapeId="0" xr:uid="{FC44BEE9-C6AE-400D-8294-AEEFECEBB0C3}">
      <text>
        <r>
          <rPr>
            <sz val="8"/>
            <color indexed="81"/>
            <rFont val="MS P ゴシック"/>
            <family val="3"/>
            <charset val="128"/>
          </rPr>
          <t>本応募以外の補助金・助成金について記載してください</t>
        </r>
      </text>
    </comment>
    <comment ref="D1623" authorId="0" shapeId="0" xr:uid="{6F247F05-F2F9-4FF2-97CD-E5983B4C7A5C}">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1695" authorId="0" shapeId="0" xr:uid="{FACEC8A0-F9F7-4470-A6C5-F4FAF21F8ECC}">
      <text>
        <r>
          <rPr>
            <sz val="8"/>
            <color indexed="81"/>
            <rFont val="MS P ゴシック"/>
            <family val="3"/>
            <charset val="128"/>
          </rPr>
          <t>共同制作の場合、または設置自治体等からの負担金がある場合、記載してください</t>
        </r>
      </text>
    </comment>
    <comment ref="B1701" authorId="0" shapeId="0" xr:uid="{48ED78B5-AA89-430B-9423-8F92ABAF495C}">
      <text>
        <r>
          <rPr>
            <sz val="8"/>
            <color indexed="81"/>
            <rFont val="MS P ゴシック"/>
            <family val="3"/>
            <charset val="128"/>
          </rPr>
          <t>本応募以外の補助金・助成金について記載してください</t>
        </r>
      </text>
    </comment>
    <comment ref="D1739" authorId="0" shapeId="0" xr:uid="{FCB8FE63-C758-45BE-92D5-77B4E26E071C}">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1811" authorId="0" shapeId="0" xr:uid="{BB17E764-21DC-4A90-A6A0-499F338C90D8}">
      <text>
        <r>
          <rPr>
            <sz val="8"/>
            <color indexed="81"/>
            <rFont val="MS P ゴシック"/>
            <family val="3"/>
            <charset val="128"/>
          </rPr>
          <t>共同制作の場合、または設置自治体等からの負担金がある場合、記載してください</t>
        </r>
      </text>
    </comment>
    <comment ref="B1817" authorId="0" shapeId="0" xr:uid="{4AA66FC4-02CE-4A3C-A694-26A9D9F71725}">
      <text>
        <r>
          <rPr>
            <sz val="8"/>
            <color indexed="81"/>
            <rFont val="MS P ゴシック"/>
            <family val="3"/>
            <charset val="128"/>
          </rPr>
          <t>本応募以外の補助金・助成金について記載してください</t>
        </r>
      </text>
    </comment>
    <comment ref="D1855" authorId="0" shapeId="0" xr:uid="{177AE0DF-796B-4D83-9200-EF4B5BD48F28}">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1927" authorId="0" shapeId="0" xr:uid="{45D51949-063A-4042-BC85-3E7EFA3E996B}">
      <text>
        <r>
          <rPr>
            <sz val="8"/>
            <color indexed="81"/>
            <rFont val="MS P ゴシック"/>
            <family val="3"/>
            <charset val="128"/>
          </rPr>
          <t>共同制作の場合、または設置自治体等からの負担金がある場合、記載してください</t>
        </r>
      </text>
    </comment>
    <comment ref="B1933" authorId="0" shapeId="0" xr:uid="{62DCD0E3-5549-43B5-851D-2AFA03404D6E}">
      <text>
        <r>
          <rPr>
            <sz val="8"/>
            <color indexed="81"/>
            <rFont val="MS P ゴシック"/>
            <family val="3"/>
            <charset val="128"/>
          </rPr>
          <t>本応募以外の補助金・助成金について記載してください</t>
        </r>
      </text>
    </comment>
    <comment ref="D1971" authorId="0" shapeId="0" xr:uid="{6C16A51B-1229-4CDB-81C5-52F65768B276}">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2043" authorId="0" shapeId="0" xr:uid="{A729A006-6476-4AFD-BCFE-A09FA7138FED}">
      <text>
        <r>
          <rPr>
            <sz val="8"/>
            <color indexed="81"/>
            <rFont val="MS P ゴシック"/>
            <family val="3"/>
            <charset val="128"/>
          </rPr>
          <t>共同制作の場合、または設置自治体等からの負担金がある場合、記載してください</t>
        </r>
      </text>
    </comment>
    <comment ref="B2049" authorId="0" shapeId="0" xr:uid="{D1D360DD-ED08-4951-AFD9-74AAD8C137AB}">
      <text>
        <r>
          <rPr>
            <sz val="8"/>
            <color indexed="81"/>
            <rFont val="MS P ゴシック"/>
            <family val="3"/>
            <charset val="128"/>
          </rPr>
          <t>本応募以外の補助金・助成金について記載してください</t>
        </r>
      </text>
    </comment>
    <comment ref="D2087" authorId="0" shapeId="0" xr:uid="{0F5D0EB9-C644-4D4D-A1CE-62F3A3D37BE3}">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2159" authorId="0" shapeId="0" xr:uid="{39C2BAD4-A111-4896-A58C-0BC75BBE4E4D}">
      <text>
        <r>
          <rPr>
            <sz val="8"/>
            <color indexed="81"/>
            <rFont val="MS P ゴシック"/>
            <family val="3"/>
            <charset val="128"/>
          </rPr>
          <t>共同制作の場合、または設置自治体等からの負担金がある場合、記載してください</t>
        </r>
      </text>
    </comment>
    <comment ref="B2165" authorId="0" shapeId="0" xr:uid="{4894BE15-88F4-40F9-837F-8D087C42DAB5}">
      <text>
        <r>
          <rPr>
            <sz val="8"/>
            <color indexed="81"/>
            <rFont val="MS P ゴシック"/>
            <family val="3"/>
            <charset val="128"/>
          </rPr>
          <t>本応募以外の補助金・助成金について記載してください</t>
        </r>
      </text>
    </comment>
    <comment ref="D2203" authorId="0" shapeId="0" xr:uid="{12947207-8310-461C-A3C0-1203CD45CB3A}">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2275" authorId="0" shapeId="0" xr:uid="{50D84AC0-EF8B-4DED-9F6C-BD911FB430A8}">
      <text>
        <r>
          <rPr>
            <sz val="8"/>
            <color indexed="81"/>
            <rFont val="MS P ゴシック"/>
            <family val="3"/>
            <charset val="128"/>
          </rPr>
          <t>共同制作の場合、または設置自治体等からの負担金がある場合、記載してください</t>
        </r>
      </text>
    </comment>
    <comment ref="B2281" authorId="0" shapeId="0" xr:uid="{87ADA4B7-0B89-44B1-B925-1530A63B185D}">
      <text>
        <r>
          <rPr>
            <sz val="8"/>
            <color indexed="81"/>
            <rFont val="MS P ゴシック"/>
            <family val="3"/>
            <charset val="128"/>
          </rPr>
          <t>本応募以外の補助金・助成金について記載してください</t>
        </r>
      </text>
    </comment>
    <comment ref="D2319" authorId="0" shapeId="0" xr:uid="{F782A3DD-16FC-44CE-AB1C-AD11103371D0}">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71" authorId="0" shapeId="0" xr:uid="{427FA31C-040E-430E-AC4A-1BAA5ADE9A75}">
      <text>
        <r>
          <rPr>
            <sz val="8"/>
            <color indexed="81"/>
            <rFont val="MS P ゴシック"/>
            <family val="3"/>
            <charset val="128"/>
          </rPr>
          <t>共同制作の場合、または設置自治体等からの負担金がある場合、記載してください</t>
        </r>
      </text>
    </comment>
    <comment ref="B77" authorId="0" shapeId="0" xr:uid="{28B2C9EF-0DC0-4AAF-AF35-B908F2BEAF7D}">
      <text>
        <r>
          <rPr>
            <sz val="8"/>
            <color indexed="81"/>
            <rFont val="MS P ゴシック"/>
            <family val="3"/>
            <charset val="128"/>
          </rPr>
          <t>本応募以外の補助金・助成金について記載してください</t>
        </r>
      </text>
    </comment>
    <comment ref="D115" authorId="0" shapeId="0" xr:uid="{8E3519C1-B6DE-4F5B-94EB-A16211CAB1E3}">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187" authorId="0" shapeId="0" xr:uid="{4091E3C2-F4A9-467F-99FE-2394FF01E66E}">
      <text>
        <r>
          <rPr>
            <sz val="8"/>
            <color indexed="81"/>
            <rFont val="MS P ゴシック"/>
            <family val="3"/>
            <charset val="128"/>
          </rPr>
          <t>共同制作の場合、または設置自治体等からの負担金がある場合、記載してください</t>
        </r>
      </text>
    </comment>
    <comment ref="B193" authorId="0" shapeId="0" xr:uid="{8327C38E-A171-4505-B2E5-6D4CCB6B7635}">
      <text>
        <r>
          <rPr>
            <sz val="8"/>
            <color indexed="81"/>
            <rFont val="MS P ゴシック"/>
            <family val="3"/>
            <charset val="128"/>
          </rPr>
          <t>本応募以外の補助金・助成金について記載してください</t>
        </r>
      </text>
    </comment>
    <comment ref="D231" authorId="0" shapeId="0" xr:uid="{F6F601B4-3E7F-405E-A17E-146463E69B57}">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303" authorId="0" shapeId="0" xr:uid="{F75BE330-D3CB-4A00-BC91-C5DE5CA5ADE9}">
      <text>
        <r>
          <rPr>
            <sz val="8"/>
            <color indexed="81"/>
            <rFont val="MS P ゴシック"/>
            <family val="3"/>
            <charset val="128"/>
          </rPr>
          <t>共同制作の場合、または設置自治体等からの負担金がある場合、記載してください</t>
        </r>
      </text>
    </comment>
    <comment ref="B309" authorId="0" shapeId="0" xr:uid="{3D2D2EE9-083B-4BC7-BBCA-F2452AD0F63B}">
      <text>
        <r>
          <rPr>
            <sz val="8"/>
            <color indexed="81"/>
            <rFont val="MS P ゴシック"/>
            <family val="3"/>
            <charset val="128"/>
          </rPr>
          <t>本応募以外の補助金・助成金について記載してください</t>
        </r>
      </text>
    </comment>
    <comment ref="D347" authorId="0" shapeId="0" xr:uid="{187B5909-A0FD-42DE-BA3D-607824D1A1F0}">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419" authorId="0" shapeId="0" xr:uid="{61EF2267-C2B6-40D7-A1D7-DD3389D4373D}">
      <text>
        <r>
          <rPr>
            <sz val="8"/>
            <color indexed="81"/>
            <rFont val="MS P ゴシック"/>
            <family val="3"/>
            <charset val="128"/>
          </rPr>
          <t>共同制作の場合、または設置自治体等からの負担金がある場合、記載してください</t>
        </r>
      </text>
    </comment>
    <comment ref="B425" authorId="0" shapeId="0" xr:uid="{45E9BCAA-981E-41DD-BABB-2444AB356B7C}">
      <text>
        <r>
          <rPr>
            <sz val="8"/>
            <color indexed="81"/>
            <rFont val="MS P ゴシック"/>
            <family val="3"/>
            <charset val="128"/>
          </rPr>
          <t>本応募以外の補助金・助成金について記載してください</t>
        </r>
      </text>
    </comment>
    <comment ref="D463" authorId="0" shapeId="0" xr:uid="{FF7B43AE-6395-495E-9EAC-38F25F273A98}">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535" authorId="0" shapeId="0" xr:uid="{F3F89570-77AF-4A14-AC85-BE2875E97966}">
      <text>
        <r>
          <rPr>
            <sz val="8"/>
            <color indexed="81"/>
            <rFont val="MS P ゴシック"/>
            <family val="3"/>
            <charset val="128"/>
          </rPr>
          <t>共同制作の場合、または設置自治体等からの負担金がある場合、記載してください</t>
        </r>
      </text>
    </comment>
    <comment ref="B541" authorId="0" shapeId="0" xr:uid="{5E5549A4-18D0-40CD-8CF2-EC246E4E05D0}">
      <text>
        <r>
          <rPr>
            <sz val="8"/>
            <color indexed="81"/>
            <rFont val="MS P ゴシック"/>
            <family val="3"/>
            <charset val="128"/>
          </rPr>
          <t>本応募以外の補助金・助成金について記載してください</t>
        </r>
      </text>
    </comment>
    <comment ref="D579" authorId="0" shapeId="0" xr:uid="{6F40210A-2945-4EEC-B7B3-71444ED008CA}">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651" authorId="0" shapeId="0" xr:uid="{E88BCD12-1AF4-42D6-91A3-46A847B4990C}">
      <text>
        <r>
          <rPr>
            <sz val="8"/>
            <color indexed="81"/>
            <rFont val="MS P ゴシック"/>
            <family val="3"/>
            <charset val="128"/>
          </rPr>
          <t>共同制作の場合、または設置自治体等からの負担金がある場合、記載してください</t>
        </r>
      </text>
    </comment>
    <comment ref="B657" authorId="0" shapeId="0" xr:uid="{39F36E5E-D5EF-4963-8634-7B1556446B2E}">
      <text>
        <r>
          <rPr>
            <sz val="8"/>
            <color indexed="81"/>
            <rFont val="MS P ゴシック"/>
            <family val="3"/>
            <charset val="128"/>
          </rPr>
          <t>本応募以外の補助金・助成金について記載してください</t>
        </r>
      </text>
    </comment>
    <comment ref="D695" authorId="0" shapeId="0" xr:uid="{AC4EA3E9-98B8-45C6-8127-11932DE1270C}">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767" authorId="0" shapeId="0" xr:uid="{CEEA17FD-C72A-4886-8BCD-919F9D143BAE}">
      <text>
        <r>
          <rPr>
            <sz val="8"/>
            <color indexed="81"/>
            <rFont val="MS P ゴシック"/>
            <family val="3"/>
            <charset val="128"/>
          </rPr>
          <t>共同制作の場合、または設置自治体等からの負担金がある場合、記載してください</t>
        </r>
      </text>
    </comment>
    <comment ref="B773" authorId="0" shapeId="0" xr:uid="{9AD7D84E-7354-405D-AF92-569C7FC33523}">
      <text>
        <r>
          <rPr>
            <sz val="8"/>
            <color indexed="81"/>
            <rFont val="MS P ゴシック"/>
            <family val="3"/>
            <charset val="128"/>
          </rPr>
          <t>本応募以外の補助金・助成金について記載してください</t>
        </r>
      </text>
    </comment>
    <comment ref="D811" authorId="0" shapeId="0" xr:uid="{CE39FF30-02A7-49B6-8B32-4881D08FF0C2}">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883" authorId="0" shapeId="0" xr:uid="{55B8DF7B-2864-4BF7-BBB0-725F53D3E050}">
      <text>
        <r>
          <rPr>
            <sz val="8"/>
            <color indexed="81"/>
            <rFont val="MS P ゴシック"/>
            <family val="3"/>
            <charset val="128"/>
          </rPr>
          <t>共同制作の場合、または設置自治体等からの負担金がある場合、記載してください</t>
        </r>
      </text>
    </comment>
    <comment ref="B889" authorId="0" shapeId="0" xr:uid="{9D6158B4-0E34-4920-B803-033333CE1ABE}">
      <text>
        <r>
          <rPr>
            <sz val="8"/>
            <color indexed="81"/>
            <rFont val="MS P ゴシック"/>
            <family val="3"/>
            <charset val="128"/>
          </rPr>
          <t>本応募以外の補助金・助成金について記載してください</t>
        </r>
      </text>
    </comment>
    <comment ref="D927" authorId="0" shapeId="0" xr:uid="{C2C5BC01-F23F-49A2-BC8A-019C2C7470B4}">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999" authorId="0" shapeId="0" xr:uid="{4D29D2FD-215C-4A4E-80D0-3B91605A4B33}">
      <text>
        <r>
          <rPr>
            <sz val="8"/>
            <color indexed="81"/>
            <rFont val="MS P ゴシック"/>
            <family val="3"/>
            <charset val="128"/>
          </rPr>
          <t>共同制作の場合、または設置自治体等からの負担金がある場合、記載してください</t>
        </r>
      </text>
    </comment>
    <comment ref="B1005" authorId="0" shapeId="0" xr:uid="{2ED43953-94EC-40CE-800C-3E3F040774A9}">
      <text>
        <r>
          <rPr>
            <sz val="8"/>
            <color indexed="81"/>
            <rFont val="MS P ゴシック"/>
            <family val="3"/>
            <charset val="128"/>
          </rPr>
          <t>本応募以外の補助金・助成金について記載してください</t>
        </r>
      </text>
    </comment>
    <comment ref="D1043" authorId="0" shapeId="0" xr:uid="{409F45CD-B568-4C4E-AB23-A9097860DD46}">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1115" authorId="0" shapeId="0" xr:uid="{B502BBF7-22CC-4563-B7CD-0CE6ACAE0154}">
      <text>
        <r>
          <rPr>
            <sz val="8"/>
            <color indexed="81"/>
            <rFont val="MS P ゴシック"/>
            <family val="3"/>
            <charset val="128"/>
          </rPr>
          <t>共同制作の場合、または設置自治体等からの負担金がある場合、記載してください</t>
        </r>
      </text>
    </comment>
    <comment ref="B1121" authorId="0" shapeId="0" xr:uid="{71459D97-E7E1-4323-AC92-A569985B1139}">
      <text>
        <r>
          <rPr>
            <sz val="8"/>
            <color indexed="81"/>
            <rFont val="MS P ゴシック"/>
            <family val="3"/>
            <charset val="128"/>
          </rPr>
          <t>本応募以外の補助金・助成金について記載してください</t>
        </r>
      </text>
    </comment>
    <comment ref="D1159" authorId="0" shapeId="0" xr:uid="{6FEC0BC2-468E-43A0-A63D-24623AE3D2BD}">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1231" authorId="0" shapeId="0" xr:uid="{60A3CDF1-7C73-4733-B6B5-982FA994F76E}">
      <text>
        <r>
          <rPr>
            <sz val="8"/>
            <color indexed="81"/>
            <rFont val="MS P ゴシック"/>
            <family val="3"/>
            <charset val="128"/>
          </rPr>
          <t>共同制作の場合、または設置自治体等からの負担金がある場合、記載してください</t>
        </r>
      </text>
    </comment>
    <comment ref="B1237" authorId="0" shapeId="0" xr:uid="{CFF6E45D-7859-4406-BF67-7E45F9404292}">
      <text>
        <r>
          <rPr>
            <sz val="8"/>
            <color indexed="81"/>
            <rFont val="MS P ゴシック"/>
            <family val="3"/>
            <charset val="128"/>
          </rPr>
          <t>本応募以外の補助金・助成金について記載してください</t>
        </r>
      </text>
    </comment>
    <comment ref="D1275" authorId="0" shapeId="0" xr:uid="{0B3CD672-8110-48BF-AEE6-24F8CE759724}">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1347" authorId="0" shapeId="0" xr:uid="{AEBCE374-EF3E-401A-A42A-40F7F9F5D1B8}">
      <text>
        <r>
          <rPr>
            <sz val="8"/>
            <color indexed="81"/>
            <rFont val="MS P ゴシック"/>
            <family val="3"/>
            <charset val="128"/>
          </rPr>
          <t>共同制作の場合、または設置自治体等からの負担金がある場合、記載してください</t>
        </r>
      </text>
    </comment>
    <comment ref="B1353" authorId="0" shapeId="0" xr:uid="{108A2E3A-299C-4278-9F34-9E84A6C2CC49}">
      <text>
        <r>
          <rPr>
            <sz val="8"/>
            <color indexed="81"/>
            <rFont val="MS P ゴシック"/>
            <family val="3"/>
            <charset val="128"/>
          </rPr>
          <t>本応募以外の補助金・助成金について記載してください</t>
        </r>
      </text>
    </comment>
    <comment ref="D1391" authorId="0" shapeId="0" xr:uid="{8F0AC302-F4DE-4A35-A120-D41448505C61}">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1463" authorId="0" shapeId="0" xr:uid="{29F0DE9E-36D1-426B-A8A3-729A1F29F7A8}">
      <text>
        <r>
          <rPr>
            <sz val="8"/>
            <color indexed="81"/>
            <rFont val="MS P ゴシック"/>
            <family val="3"/>
            <charset val="128"/>
          </rPr>
          <t>共同制作の場合、または設置自治体等からの負担金がある場合、記載してください</t>
        </r>
      </text>
    </comment>
    <comment ref="B1469" authorId="0" shapeId="0" xr:uid="{95541BA7-E879-4AC5-A652-458B95E1AA9D}">
      <text>
        <r>
          <rPr>
            <sz val="8"/>
            <color indexed="81"/>
            <rFont val="MS P ゴシック"/>
            <family val="3"/>
            <charset val="128"/>
          </rPr>
          <t>本応募以外の補助金・助成金について記載してください</t>
        </r>
      </text>
    </comment>
    <comment ref="D1507" authorId="0" shapeId="0" xr:uid="{42C6B9A1-076B-4768-9BB1-3ADB2661347A}">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1579" authorId="0" shapeId="0" xr:uid="{9F94BEA2-F56B-4FD8-BAEC-75FAF816C4E0}">
      <text>
        <r>
          <rPr>
            <sz val="8"/>
            <color indexed="81"/>
            <rFont val="MS P ゴシック"/>
            <family val="3"/>
            <charset val="128"/>
          </rPr>
          <t>共同制作の場合、または設置自治体等からの負担金がある場合、記載してください</t>
        </r>
      </text>
    </comment>
    <comment ref="B1585" authorId="0" shapeId="0" xr:uid="{8154B549-136E-4381-A4F2-936160C05A47}">
      <text>
        <r>
          <rPr>
            <sz val="8"/>
            <color indexed="81"/>
            <rFont val="MS P ゴシック"/>
            <family val="3"/>
            <charset val="128"/>
          </rPr>
          <t>本応募以外の補助金・助成金について記載してください</t>
        </r>
      </text>
    </comment>
    <comment ref="D1623" authorId="0" shapeId="0" xr:uid="{31982987-23CA-4D06-BE17-130B01769197}">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1695" authorId="0" shapeId="0" xr:uid="{4A20A852-1D2A-4E81-A15B-3B36546B5912}">
      <text>
        <r>
          <rPr>
            <sz val="8"/>
            <color indexed="81"/>
            <rFont val="MS P ゴシック"/>
            <family val="3"/>
            <charset val="128"/>
          </rPr>
          <t>共同制作の場合、または設置自治体等からの負担金がある場合、記載してください</t>
        </r>
      </text>
    </comment>
    <comment ref="B1701" authorId="0" shapeId="0" xr:uid="{EA318992-36FF-4F53-AADC-2A8B97511840}">
      <text>
        <r>
          <rPr>
            <sz val="8"/>
            <color indexed="81"/>
            <rFont val="MS P ゴシック"/>
            <family val="3"/>
            <charset val="128"/>
          </rPr>
          <t>本応募以外の補助金・助成金について記載してください</t>
        </r>
      </text>
    </comment>
    <comment ref="D1739" authorId="0" shapeId="0" xr:uid="{D62D4307-EE7A-41A3-8874-1AE674D0DFC3}">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1811" authorId="0" shapeId="0" xr:uid="{A42E31BA-CFC3-469E-9416-6D692174678F}">
      <text>
        <r>
          <rPr>
            <sz val="8"/>
            <color indexed="81"/>
            <rFont val="MS P ゴシック"/>
            <family val="3"/>
            <charset val="128"/>
          </rPr>
          <t>共同制作の場合、または設置自治体等からの負担金がある場合、記載してください</t>
        </r>
      </text>
    </comment>
    <comment ref="B1817" authorId="0" shapeId="0" xr:uid="{E7501526-6311-4720-902C-13F68388A744}">
      <text>
        <r>
          <rPr>
            <sz val="8"/>
            <color indexed="81"/>
            <rFont val="MS P ゴシック"/>
            <family val="3"/>
            <charset val="128"/>
          </rPr>
          <t>本応募以外の補助金・助成金について記載してください</t>
        </r>
      </text>
    </comment>
    <comment ref="D1855" authorId="0" shapeId="0" xr:uid="{ACBCBAE9-7031-4A8C-8EFD-45C77A10A46C}">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1927" authorId="0" shapeId="0" xr:uid="{54E226A2-25D5-42ED-815A-E73886C1AB7E}">
      <text>
        <r>
          <rPr>
            <sz val="8"/>
            <color indexed="81"/>
            <rFont val="MS P ゴシック"/>
            <family val="3"/>
            <charset val="128"/>
          </rPr>
          <t>共同制作の場合、または設置自治体等からの負担金がある場合、記載してください</t>
        </r>
      </text>
    </comment>
    <comment ref="B1933" authorId="0" shapeId="0" xr:uid="{41D13535-1C9A-4B0E-8258-1BFA946F4DB7}">
      <text>
        <r>
          <rPr>
            <sz val="8"/>
            <color indexed="81"/>
            <rFont val="MS P ゴシック"/>
            <family val="3"/>
            <charset val="128"/>
          </rPr>
          <t>本応募以外の補助金・助成金について記載してください</t>
        </r>
      </text>
    </comment>
    <comment ref="D1971" authorId="0" shapeId="0" xr:uid="{3D6CD9F5-89AA-4936-B5B9-313C9AF7516F}">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2043" authorId="0" shapeId="0" xr:uid="{F37B6E2A-4F88-4464-A8E6-B9820BEC3F18}">
      <text>
        <r>
          <rPr>
            <sz val="8"/>
            <color indexed="81"/>
            <rFont val="MS P ゴシック"/>
            <family val="3"/>
            <charset val="128"/>
          </rPr>
          <t>共同制作の場合、または設置自治体等からの負担金がある場合、記載してください</t>
        </r>
      </text>
    </comment>
    <comment ref="B2049" authorId="0" shapeId="0" xr:uid="{938A1065-4D1C-416B-9EAD-A7142B6AB5EB}">
      <text>
        <r>
          <rPr>
            <sz val="8"/>
            <color indexed="81"/>
            <rFont val="MS P ゴシック"/>
            <family val="3"/>
            <charset val="128"/>
          </rPr>
          <t>本応募以外の補助金・助成金について記載してください</t>
        </r>
      </text>
    </comment>
    <comment ref="D2087" authorId="0" shapeId="0" xr:uid="{7A47534F-D7C0-49F5-ACD3-CE5029071C16}">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2159" authorId="0" shapeId="0" xr:uid="{D2EFF994-7DC3-4378-A4FC-28F2A5BAEC01}">
      <text>
        <r>
          <rPr>
            <sz val="8"/>
            <color indexed="81"/>
            <rFont val="MS P ゴシック"/>
            <family val="3"/>
            <charset val="128"/>
          </rPr>
          <t>共同制作の場合、または設置自治体等からの負担金がある場合、記載してください</t>
        </r>
      </text>
    </comment>
    <comment ref="B2165" authorId="0" shapeId="0" xr:uid="{8CBD6F64-5D13-46EE-B499-C931715CB0BE}">
      <text>
        <r>
          <rPr>
            <sz val="8"/>
            <color indexed="81"/>
            <rFont val="MS P ゴシック"/>
            <family val="3"/>
            <charset val="128"/>
          </rPr>
          <t>本応募以外の補助金・助成金について記載してください</t>
        </r>
      </text>
    </comment>
    <comment ref="D2203" authorId="0" shapeId="0" xr:uid="{F82CB129-EBA6-4FE8-93B6-24E6D8994063}">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2275" authorId="0" shapeId="0" xr:uid="{712E4DAF-54C9-4FE9-B6D1-C0E31B7D79E3}">
      <text>
        <r>
          <rPr>
            <sz val="8"/>
            <color indexed="81"/>
            <rFont val="MS P ゴシック"/>
            <family val="3"/>
            <charset val="128"/>
          </rPr>
          <t>共同制作の場合、または設置自治体等からの負担金がある場合、記載してください</t>
        </r>
      </text>
    </comment>
    <comment ref="B2281" authorId="0" shapeId="0" xr:uid="{9AEEEDDD-92A8-4DF3-8C21-5350C1AEB464}">
      <text>
        <r>
          <rPr>
            <sz val="8"/>
            <color indexed="81"/>
            <rFont val="MS P ゴシック"/>
            <family val="3"/>
            <charset val="128"/>
          </rPr>
          <t>本応募以外の補助金・助成金について記載してください</t>
        </r>
      </text>
    </comment>
    <comment ref="D2319" authorId="0" shapeId="0" xr:uid="{B60C1DB4-C14C-4E93-B91D-9F2711AB7E80}">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71" authorId="0" shapeId="0" xr:uid="{FA9B4985-B0F1-4D1C-9A36-EC5F938A5C6D}">
      <text>
        <r>
          <rPr>
            <sz val="8"/>
            <color indexed="81"/>
            <rFont val="MS P ゴシック"/>
            <family val="3"/>
            <charset val="128"/>
          </rPr>
          <t>共同制作の場合、または設置自治体等からの負担金がある場合、記載してください</t>
        </r>
      </text>
    </comment>
    <comment ref="B77" authorId="0" shapeId="0" xr:uid="{8E25D42A-1374-487F-8A74-E79B9368886C}">
      <text>
        <r>
          <rPr>
            <sz val="8"/>
            <color indexed="81"/>
            <rFont val="MS P ゴシック"/>
            <family val="3"/>
            <charset val="128"/>
          </rPr>
          <t>本応募以外の補助金・助成金について記載してください</t>
        </r>
      </text>
    </comment>
    <comment ref="D115" authorId="0" shapeId="0" xr:uid="{C9B0AE9A-F415-43B6-86CD-6620FE6F6A6D}">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187" authorId="0" shapeId="0" xr:uid="{E5F45808-0835-4BCA-B199-DF137E7B1F83}">
      <text>
        <r>
          <rPr>
            <sz val="8"/>
            <color indexed="81"/>
            <rFont val="MS P ゴシック"/>
            <family val="3"/>
            <charset val="128"/>
          </rPr>
          <t>共同制作の場合、または設置自治体等からの負担金がある場合、記載してください</t>
        </r>
      </text>
    </comment>
    <comment ref="B193" authorId="0" shapeId="0" xr:uid="{D200C9FD-3250-48D9-9D86-F1C3ECA6955B}">
      <text>
        <r>
          <rPr>
            <sz val="8"/>
            <color indexed="81"/>
            <rFont val="MS P ゴシック"/>
            <family val="3"/>
            <charset val="128"/>
          </rPr>
          <t>本応募以外の補助金・助成金について記載してください</t>
        </r>
      </text>
    </comment>
    <comment ref="D231" authorId="0" shapeId="0" xr:uid="{77541761-924E-4838-BADF-323FC7669196}">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303" authorId="0" shapeId="0" xr:uid="{77C0866F-A5B0-45D2-8093-C26B187F4B26}">
      <text>
        <r>
          <rPr>
            <sz val="8"/>
            <color indexed="81"/>
            <rFont val="MS P ゴシック"/>
            <family val="3"/>
            <charset val="128"/>
          </rPr>
          <t>共同制作の場合、または設置自治体等からの負担金がある場合、記載してください</t>
        </r>
      </text>
    </comment>
    <comment ref="B309" authorId="0" shapeId="0" xr:uid="{401020F1-9294-432C-ACA6-39C7874B7274}">
      <text>
        <r>
          <rPr>
            <sz val="8"/>
            <color indexed="81"/>
            <rFont val="MS P ゴシック"/>
            <family val="3"/>
            <charset val="128"/>
          </rPr>
          <t>本応募以外の補助金・助成金について記載してください</t>
        </r>
      </text>
    </comment>
    <comment ref="D347" authorId="0" shapeId="0" xr:uid="{D41BB37C-3305-49A4-8DF2-36EE5932AC31}">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419" authorId="0" shapeId="0" xr:uid="{89FD5C57-3453-4089-9BDF-5B6004DA0A8E}">
      <text>
        <r>
          <rPr>
            <sz val="8"/>
            <color indexed="81"/>
            <rFont val="MS P ゴシック"/>
            <family val="3"/>
            <charset val="128"/>
          </rPr>
          <t>共同制作の場合、または設置自治体等からの負担金がある場合、記載してください</t>
        </r>
      </text>
    </comment>
    <comment ref="B425" authorId="0" shapeId="0" xr:uid="{4BDD95E9-3C56-4C9B-AD8F-449206DE756A}">
      <text>
        <r>
          <rPr>
            <sz val="8"/>
            <color indexed="81"/>
            <rFont val="MS P ゴシック"/>
            <family val="3"/>
            <charset val="128"/>
          </rPr>
          <t>本応募以外の補助金・助成金について記載してください</t>
        </r>
      </text>
    </comment>
    <comment ref="D463" authorId="0" shapeId="0" xr:uid="{9F58F6BD-952B-4283-A6B7-F7C46DBD00AD}">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535" authorId="0" shapeId="0" xr:uid="{0F3EA64A-5E11-46D2-B4A6-14E7C10879DB}">
      <text>
        <r>
          <rPr>
            <sz val="8"/>
            <color indexed="81"/>
            <rFont val="MS P ゴシック"/>
            <family val="3"/>
            <charset val="128"/>
          </rPr>
          <t>共同制作の場合、または設置自治体等からの負担金がある場合、記載してください</t>
        </r>
      </text>
    </comment>
    <comment ref="B541" authorId="0" shapeId="0" xr:uid="{37052343-F328-4803-AEAB-0A88BECD38BA}">
      <text>
        <r>
          <rPr>
            <sz val="8"/>
            <color indexed="81"/>
            <rFont val="MS P ゴシック"/>
            <family val="3"/>
            <charset val="128"/>
          </rPr>
          <t>本応募以外の補助金・助成金について記載してください</t>
        </r>
      </text>
    </comment>
    <comment ref="D579" authorId="0" shapeId="0" xr:uid="{84370E2B-1029-4C13-AEED-BF53AB669ED7}">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651" authorId="0" shapeId="0" xr:uid="{99DC0E16-5BB6-4E6B-9360-9F5B75F570F5}">
      <text>
        <r>
          <rPr>
            <sz val="8"/>
            <color indexed="81"/>
            <rFont val="MS P ゴシック"/>
            <family val="3"/>
            <charset val="128"/>
          </rPr>
          <t>共同制作の場合、または設置自治体等からの負担金がある場合、記載してください</t>
        </r>
      </text>
    </comment>
    <comment ref="B657" authorId="0" shapeId="0" xr:uid="{33CF540B-8345-4FB3-B7E6-27C4A89678D2}">
      <text>
        <r>
          <rPr>
            <sz val="8"/>
            <color indexed="81"/>
            <rFont val="MS P ゴシック"/>
            <family val="3"/>
            <charset val="128"/>
          </rPr>
          <t>本応募以外の補助金・助成金について記載してください</t>
        </r>
      </text>
    </comment>
    <comment ref="D695" authorId="0" shapeId="0" xr:uid="{40B45AEB-D313-4A32-A030-4C0E2AB98356}">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767" authorId="0" shapeId="0" xr:uid="{FBA7E651-0475-43DB-A8C3-A8823D86AB53}">
      <text>
        <r>
          <rPr>
            <sz val="8"/>
            <color indexed="81"/>
            <rFont val="MS P ゴシック"/>
            <family val="3"/>
            <charset val="128"/>
          </rPr>
          <t>共同制作の場合、または設置自治体等からの負担金がある場合、記載してください</t>
        </r>
      </text>
    </comment>
    <comment ref="B773" authorId="0" shapeId="0" xr:uid="{0BC081FE-038B-4D8C-9E77-7C9526BAF25E}">
      <text>
        <r>
          <rPr>
            <sz val="8"/>
            <color indexed="81"/>
            <rFont val="MS P ゴシック"/>
            <family val="3"/>
            <charset val="128"/>
          </rPr>
          <t>本応募以外の補助金・助成金について記載してください</t>
        </r>
      </text>
    </comment>
    <comment ref="D811" authorId="0" shapeId="0" xr:uid="{E4F63E66-66F0-4B2D-BEA3-2A14482235C5}">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883" authorId="0" shapeId="0" xr:uid="{E38E2480-4DD0-4D73-BC95-6638B57F2108}">
      <text>
        <r>
          <rPr>
            <sz val="8"/>
            <color indexed="81"/>
            <rFont val="MS P ゴシック"/>
            <family val="3"/>
            <charset val="128"/>
          </rPr>
          <t>共同制作の場合、または設置自治体等からの負担金がある場合、記載してください</t>
        </r>
      </text>
    </comment>
    <comment ref="B889" authorId="0" shapeId="0" xr:uid="{BA23664F-7C7E-4D86-93CD-05266BA883C6}">
      <text>
        <r>
          <rPr>
            <sz val="8"/>
            <color indexed="81"/>
            <rFont val="MS P ゴシック"/>
            <family val="3"/>
            <charset val="128"/>
          </rPr>
          <t>本応募以外の補助金・助成金について記載してください</t>
        </r>
      </text>
    </comment>
    <comment ref="D927" authorId="0" shapeId="0" xr:uid="{BF27E6CB-229D-41A7-8B51-EB58796B0BCD}">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999" authorId="0" shapeId="0" xr:uid="{615CAF6B-D3C2-4B18-91AA-158519E7CFE9}">
      <text>
        <r>
          <rPr>
            <sz val="8"/>
            <color indexed="81"/>
            <rFont val="MS P ゴシック"/>
            <family val="3"/>
            <charset val="128"/>
          </rPr>
          <t>共同制作の場合、または設置自治体等からの負担金がある場合、記載してください</t>
        </r>
      </text>
    </comment>
    <comment ref="B1005" authorId="0" shapeId="0" xr:uid="{BD63CA86-E9BB-42B2-96A3-8150DEA59A80}">
      <text>
        <r>
          <rPr>
            <sz val="8"/>
            <color indexed="81"/>
            <rFont val="MS P ゴシック"/>
            <family val="3"/>
            <charset val="128"/>
          </rPr>
          <t>本応募以外の補助金・助成金について記載してください</t>
        </r>
      </text>
    </comment>
    <comment ref="D1043" authorId="0" shapeId="0" xr:uid="{95620233-FE3F-4171-88FB-F9F7B087A9E2}">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1115" authorId="0" shapeId="0" xr:uid="{84500C01-E0B2-422E-8EFD-5C7A4209CFEC}">
      <text>
        <r>
          <rPr>
            <sz val="8"/>
            <color indexed="81"/>
            <rFont val="MS P ゴシック"/>
            <family val="3"/>
            <charset val="128"/>
          </rPr>
          <t>共同制作の場合、または設置自治体等からの負担金がある場合、記載してください</t>
        </r>
      </text>
    </comment>
    <comment ref="B1121" authorId="0" shapeId="0" xr:uid="{0B85D887-7C05-49F7-BF85-1097334FDE96}">
      <text>
        <r>
          <rPr>
            <sz val="8"/>
            <color indexed="81"/>
            <rFont val="MS P ゴシック"/>
            <family val="3"/>
            <charset val="128"/>
          </rPr>
          <t>本応募以外の補助金・助成金について記載してください</t>
        </r>
      </text>
    </comment>
    <comment ref="D1159" authorId="0" shapeId="0" xr:uid="{A36F1129-1DEB-402B-BE45-06AAB0A7A427}">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1231" authorId="0" shapeId="0" xr:uid="{C77EBFD8-E492-4F1F-A7D6-38FB0215BBA6}">
      <text>
        <r>
          <rPr>
            <sz val="8"/>
            <color indexed="81"/>
            <rFont val="MS P ゴシック"/>
            <family val="3"/>
            <charset val="128"/>
          </rPr>
          <t>共同制作の場合、または設置自治体等からの負担金がある場合、記載してください</t>
        </r>
      </text>
    </comment>
    <comment ref="B1237" authorId="0" shapeId="0" xr:uid="{DC95CFA5-71A0-45E9-BCE8-4A265F1DC724}">
      <text>
        <r>
          <rPr>
            <sz val="8"/>
            <color indexed="81"/>
            <rFont val="MS P ゴシック"/>
            <family val="3"/>
            <charset val="128"/>
          </rPr>
          <t>本応募以外の補助金・助成金について記載してください</t>
        </r>
      </text>
    </comment>
    <comment ref="D1275" authorId="0" shapeId="0" xr:uid="{DE4B5554-BDC0-456B-AD5E-E3B880E37786}">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1347" authorId="0" shapeId="0" xr:uid="{CB458456-14E4-4D44-870B-2741EA7C40F6}">
      <text>
        <r>
          <rPr>
            <sz val="8"/>
            <color indexed="81"/>
            <rFont val="MS P ゴシック"/>
            <family val="3"/>
            <charset val="128"/>
          </rPr>
          <t>共同制作の場合、または設置自治体等からの負担金がある場合、記載してください</t>
        </r>
      </text>
    </comment>
    <comment ref="B1353" authorId="0" shapeId="0" xr:uid="{AB2FB032-03B0-4D5E-BD4D-B7F1C665E0FB}">
      <text>
        <r>
          <rPr>
            <sz val="8"/>
            <color indexed="81"/>
            <rFont val="MS P ゴシック"/>
            <family val="3"/>
            <charset val="128"/>
          </rPr>
          <t>本応募以外の補助金・助成金について記載してください</t>
        </r>
      </text>
    </comment>
    <comment ref="D1391" authorId="0" shapeId="0" xr:uid="{CB06B1A0-6F0D-4C77-B8F6-D6C07BA0550C}">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1463" authorId="0" shapeId="0" xr:uid="{54CC1660-A850-4CC4-A22C-C6C76030CC47}">
      <text>
        <r>
          <rPr>
            <sz val="8"/>
            <color indexed="81"/>
            <rFont val="MS P ゴシック"/>
            <family val="3"/>
            <charset val="128"/>
          </rPr>
          <t>共同制作の場合、または設置自治体等からの負担金がある場合、記載してください</t>
        </r>
      </text>
    </comment>
    <comment ref="B1469" authorId="0" shapeId="0" xr:uid="{3F09BD31-7067-4C15-95FB-E4FAFCB98DC0}">
      <text>
        <r>
          <rPr>
            <sz val="8"/>
            <color indexed="81"/>
            <rFont val="MS P ゴシック"/>
            <family val="3"/>
            <charset val="128"/>
          </rPr>
          <t>本応募以外の補助金・助成金について記載してください</t>
        </r>
      </text>
    </comment>
    <comment ref="D1507" authorId="0" shapeId="0" xr:uid="{4E27BF3C-0C64-4EAE-BB46-1E364C1A205C}">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1579" authorId="0" shapeId="0" xr:uid="{66046BAC-C9B4-4C8D-8CE2-79AC531F0A6A}">
      <text>
        <r>
          <rPr>
            <sz val="8"/>
            <color indexed="81"/>
            <rFont val="MS P ゴシック"/>
            <family val="3"/>
            <charset val="128"/>
          </rPr>
          <t>共同制作の場合、または設置自治体等からの負担金がある場合、記載してください</t>
        </r>
      </text>
    </comment>
    <comment ref="B1585" authorId="0" shapeId="0" xr:uid="{05644340-1887-4EB2-B644-43FE9A6112F8}">
      <text>
        <r>
          <rPr>
            <sz val="8"/>
            <color indexed="81"/>
            <rFont val="MS P ゴシック"/>
            <family val="3"/>
            <charset val="128"/>
          </rPr>
          <t>本応募以外の補助金・助成金について記載してください</t>
        </r>
      </text>
    </comment>
    <comment ref="D1623" authorId="0" shapeId="0" xr:uid="{8278EEA1-47F1-4EF6-9DD5-531572ED325A}">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1695" authorId="0" shapeId="0" xr:uid="{322B6CA2-5DDD-40AD-B48E-FA61DBD4F191}">
      <text>
        <r>
          <rPr>
            <sz val="8"/>
            <color indexed="81"/>
            <rFont val="MS P ゴシック"/>
            <family val="3"/>
            <charset val="128"/>
          </rPr>
          <t>共同制作の場合、または設置自治体等からの負担金がある場合、記載してください</t>
        </r>
      </text>
    </comment>
    <comment ref="B1701" authorId="0" shapeId="0" xr:uid="{C4D3121A-00FE-40D7-8CAC-F0C2CA9167F7}">
      <text>
        <r>
          <rPr>
            <sz val="8"/>
            <color indexed="81"/>
            <rFont val="MS P ゴシック"/>
            <family val="3"/>
            <charset val="128"/>
          </rPr>
          <t>本応募以外の補助金・助成金について記載してください</t>
        </r>
      </text>
    </comment>
    <comment ref="D1739" authorId="0" shapeId="0" xr:uid="{5C7952F3-CD44-46E0-8DB6-033A759AA8DC}">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1811" authorId="0" shapeId="0" xr:uid="{6E072027-6F26-47B3-80D0-0F102308D20E}">
      <text>
        <r>
          <rPr>
            <sz val="8"/>
            <color indexed="81"/>
            <rFont val="MS P ゴシック"/>
            <family val="3"/>
            <charset val="128"/>
          </rPr>
          <t>共同制作の場合、または設置自治体等からの負担金がある場合、記載してください</t>
        </r>
      </text>
    </comment>
    <comment ref="B1817" authorId="0" shapeId="0" xr:uid="{58A30EB0-274E-452F-8CB9-CC04E5E9B494}">
      <text>
        <r>
          <rPr>
            <sz val="8"/>
            <color indexed="81"/>
            <rFont val="MS P ゴシック"/>
            <family val="3"/>
            <charset val="128"/>
          </rPr>
          <t>本応募以外の補助金・助成金について記載してください</t>
        </r>
      </text>
    </comment>
    <comment ref="D1855" authorId="0" shapeId="0" xr:uid="{CAE2179C-4E1C-467E-91B8-B11AFAF2F552}">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1927" authorId="0" shapeId="0" xr:uid="{635B6688-2579-4DEF-AB52-DF762A29336B}">
      <text>
        <r>
          <rPr>
            <sz val="8"/>
            <color indexed="81"/>
            <rFont val="MS P ゴシック"/>
            <family val="3"/>
            <charset val="128"/>
          </rPr>
          <t>共同制作の場合、または設置自治体等からの負担金がある場合、記載してください</t>
        </r>
      </text>
    </comment>
    <comment ref="B1933" authorId="0" shapeId="0" xr:uid="{84CF86E9-99F1-4D74-BD81-13C1FFD61009}">
      <text>
        <r>
          <rPr>
            <sz val="8"/>
            <color indexed="81"/>
            <rFont val="MS P ゴシック"/>
            <family val="3"/>
            <charset val="128"/>
          </rPr>
          <t>本応募以外の補助金・助成金について記載してください</t>
        </r>
      </text>
    </comment>
    <comment ref="D1971" authorId="0" shapeId="0" xr:uid="{3235FB12-6E49-4386-9C5B-B09C6574AB98}">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2043" authorId="0" shapeId="0" xr:uid="{26ACDA39-A7AB-4467-BEA2-BBC6E48E8B21}">
      <text>
        <r>
          <rPr>
            <sz val="8"/>
            <color indexed="81"/>
            <rFont val="MS P ゴシック"/>
            <family val="3"/>
            <charset val="128"/>
          </rPr>
          <t>共同制作の場合、または設置自治体等からの負担金がある場合、記載してください</t>
        </r>
      </text>
    </comment>
    <comment ref="B2049" authorId="0" shapeId="0" xr:uid="{65BF09DE-947C-4939-843A-59FCD951CCD2}">
      <text>
        <r>
          <rPr>
            <sz val="8"/>
            <color indexed="81"/>
            <rFont val="MS P ゴシック"/>
            <family val="3"/>
            <charset val="128"/>
          </rPr>
          <t>本応募以外の補助金・助成金について記載してください</t>
        </r>
      </text>
    </comment>
    <comment ref="D2087" authorId="0" shapeId="0" xr:uid="{B4125051-A4A9-45B2-8E67-DB8C0837C4F5}">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2159" authorId="0" shapeId="0" xr:uid="{F5C6C329-89D3-492C-90C8-4007C542D3B7}">
      <text>
        <r>
          <rPr>
            <sz val="8"/>
            <color indexed="81"/>
            <rFont val="MS P ゴシック"/>
            <family val="3"/>
            <charset val="128"/>
          </rPr>
          <t>共同制作の場合、または設置自治体等からの負担金がある場合、記載してください</t>
        </r>
      </text>
    </comment>
    <comment ref="B2165" authorId="0" shapeId="0" xr:uid="{F177547F-8C25-4024-BA9D-74600051990F}">
      <text>
        <r>
          <rPr>
            <sz val="8"/>
            <color indexed="81"/>
            <rFont val="MS P ゴシック"/>
            <family val="3"/>
            <charset val="128"/>
          </rPr>
          <t>本応募以外の補助金・助成金について記載してください</t>
        </r>
      </text>
    </comment>
    <comment ref="D2203" authorId="0" shapeId="0" xr:uid="{7CCE26F9-3DA3-4021-86E1-7BE5420F4F33}">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 ref="B2275" authorId="0" shapeId="0" xr:uid="{C082C7C2-DC76-4814-A7EF-E3967D0185EC}">
      <text>
        <r>
          <rPr>
            <sz val="8"/>
            <color indexed="81"/>
            <rFont val="MS P ゴシック"/>
            <family val="3"/>
            <charset val="128"/>
          </rPr>
          <t>共同制作の場合、または設置自治体等からの負担金がある場合、記載してください</t>
        </r>
      </text>
    </comment>
    <comment ref="B2281" authorId="0" shapeId="0" xr:uid="{3F30EF07-56E1-4D86-8C95-A299AA012E12}">
      <text>
        <r>
          <rPr>
            <sz val="8"/>
            <color indexed="81"/>
            <rFont val="MS P ゴシック"/>
            <family val="3"/>
            <charset val="128"/>
          </rPr>
          <t>本応募以外の補助金・助成金について記載してください</t>
        </r>
      </text>
    </comment>
    <comment ref="D2319" authorId="0" shapeId="0" xr:uid="{E36C640D-9B9E-41DB-AA29-74FDC5F36BF7}">
      <text>
        <r>
          <rPr>
            <sz val="9"/>
            <color indexed="81"/>
            <rFont val="MS P ゴシック"/>
            <family val="3"/>
            <charset val="128"/>
          </rPr>
          <t>助成対象となる事業は、事業単位で助成対象経費が
発生し、かつ事業単位の下限額以上の要望額がある
ものです。
（事業単位の下限額）</t>
        </r>
        <r>
          <rPr>
            <sz val="8"/>
            <color indexed="81"/>
            <rFont val="MS P ゴシック"/>
            <family val="3"/>
            <charset val="128"/>
          </rPr>
          <t>※事業類型ごとに異なります</t>
        </r>
        <r>
          <rPr>
            <sz val="9"/>
            <color indexed="81"/>
            <rFont val="MS P ゴシック"/>
            <family val="3"/>
            <charset val="128"/>
          </rPr>
          <t xml:space="preserve">
公演事業：20万円以上
人材養成事業・普及啓発事業：1千円以上</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D18" authorId="0" shapeId="0" xr:uid="{753215DF-21AF-4CDD-B038-33431138B5F5}">
      <text>
        <r>
          <rPr>
            <sz val="9"/>
            <color indexed="81"/>
            <rFont val="MS P ゴシック"/>
            <family val="3"/>
            <charset val="128"/>
          </rPr>
          <t>欄が足りない場合は、非表示列を再表示してください。</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<sst xmlns="http://schemas.openxmlformats.org/spreadsheetml/2006/main" count="8174" uniqueCount="796">
  <si>
    <t>◆各シートと連動しています。入力作業の省力、誤入力防止にご利用ください。◆</t>
    <phoneticPr fontId="6"/>
  </si>
  <si>
    <t>↓「ふりがな」を入力してください</t>
    <rPh sb="8" eb="10">
      <t>ニュウリョク</t>
    </rPh>
    <phoneticPr fontId="6"/>
  </si>
  <si>
    <t>劇場・音楽堂等名</t>
    <rPh sb="0" eb="2">
      <t>ゲキジョウ</t>
    </rPh>
    <rPh sb="3" eb="6">
      <t>オンガクドウ</t>
    </rPh>
    <rPh sb="6" eb="7">
      <t>トウ</t>
    </rPh>
    <rPh sb="7" eb="8">
      <t>メイ</t>
    </rPh>
    <phoneticPr fontId="6"/>
  </si>
  <si>
    <t>住所（郵便番号）</t>
    <rPh sb="0" eb="2">
      <t>ジュウショ</t>
    </rPh>
    <rPh sb="3" eb="5">
      <t>ユウビン</t>
    </rPh>
    <rPh sb="5" eb="7">
      <t>バンゴウ</t>
    </rPh>
    <phoneticPr fontId="6"/>
  </si>
  <si>
    <t>住所(所在地／都道府県名）</t>
    <rPh sb="0" eb="2">
      <t>ジュウショ</t>
    </rPh>
    <rPh sb="3" eb="6">
      <t>ショザイチ</t>
    </rPh>
    <rPh sb="7" eb="12">
      <t>トドウフケンメイ</t>
    </rPh>
    <phoneticPr fontId="6"/>
  </si>
  <si>
    <t>住所(所在地／市町村以下）</t>
    <rPh sb="0" eb="2">
      <t>ジュウショ</t>
    </rPh>
    <rPh sb="3" eb="6">
      <t>ショザイチ</t>
    </rPh>
    <rPh sb="7" eb="12">
      <t>シチョウソンイカ</t>
    </rPh>
    <phoneticPr fontId="6"/>
  </si>
  <si>
    <t>設置者</t>
    <rPh sb="0" eb="3">
      <t>セッチシャ</t>
    </rPh>
    <phoneticPr fontId="6"/>
  </si>
  <si>
    <t>代表者職</t>
    <rPh sb="0" eb="3">
      <t>ダイヒョウシャ</t>
    </rPh>
    <rPh sb="3" eb="4">
      <t>ショク</t>
    </rPh>
    <phoneticPr fontId="6"/>
  </si>
  <si>
    <t>代表者氏名</t>
    <rPh sb="0" eb="3">
      <t>ダイヒョウシャ</t>
    </rPh>
    <rPh sb="3" eb="5">
      <t>シメイ</t>
    </rPh>
    <phoneticPr fontId="6"/>
  </si>
  <si>
    <t>団体名</t>
    <rPh sb="0" eb="2">
      <t>ダンタイ</t>
    </rPh>
    <rPh sb="2" eb="3">
      <t>メイ</t>
    </rPh>
    <phoneticPr fontId="6"/>
  </si>
  <si>
    <t>住所（所在地／都道府県名）</t>
    <rPh sb="0" eb="2">
      <t>ジュウショ</t>
    </rPh>
    <rPh sb="3" eb="6">
      <t>ショザイチ</t>
    </rPh>
    <rPh sb="7" eb="12">
      <t>トドウフケンメイ</t>
    </rPh>
    <phoneticPr fontId="6"/>
  </si>
  <si>
    <t>消費税等仕入控除税額の取扱い</t>
    <phoneticPr fontId="6"/>
  </si>
  <si>
    <t>郵便物の送付先（選択してください）</t>
    <rPh sb="0" eb="2">
      <t>ユウビン</t>
    </rPh>
    <rPh sb="2" eb="3">
      <t>ブツ</t>
    </rPh>
    <rPh sb="4" eb="7">
      <t>ソウフサキ</t>
    </rPh>
    <rPh sb="8" eb="10">
      <t>センタク</t>
    </rPh>
    <phoneticPr fontId="6"/>
  </si>
  <si>
    <t>その他の場合の住所（郵便番号）</t>
    <rPh sb="2" eb="3">
      <t>タ</t>
    </rPh>
    <rPh sb="4" eb="6">
      <t>バアイ</t>
    </rPh>
    <rPh sb="7" eb="9">
      <t>ジュウショ</t>
    </rPh>
    <rPh sb="10" eb="12">
      <t>ユウビン</t>
    </rPh>
    <rPh sb="12" eb="14">
      <t>バンゴウ</t>
    </rPh>
    <phoneticPr fontId="6"/>
  </si>
  <si>
    <t>その他の場合の住所（所在地）</t>
    <rPh sb="2" eb="3">
      <t>タ</t>
    </rPh>
    <rPh sb="4" eb="6">
      <t>バアイ</t>
    </rPh>
    <rPh sb="7" eb="9">
      <t>ジュウショ</t>
    </rPh>
    <rPh sb="10" eb="13">
      <t>ショザイチ</t>
    </rPh>
    <phoneticPr fontId="6"/>
  </si>
  <si>
    <t>※データ入力用のシートですので、本シートのPDFでの提出は不要です。</t>
    <rPh sb="4" eb="7">
      <t>ニュウリョクヨウ</t>
    </rPh>
    <rPh sb="16" eb="17">
      <t>ホン</t>
    </rPh>
    <rPh sb="26" eb="28">
      <t>テイシュツ</t>
    </rPh>
    <rPh sb="29" eb="31">
      <t>フヨウ</t>
    </rPh>
    <phoneticPr fontId="6"/>
  </si>
  <si>
    <t>様式第１号（第３条関係）</t>
    <rPh sb="0" eb="2">
      <t>ヨウシキ</t>
    </rPh>
    <rPh sb="2" eb="3">
      <t>ダイ</t>
    </rPh>
    <rPh sb="4" eb="5">
      <t>ゴウ</t>
    </rPh>
    <rPh sb="6" eb="7">
      <t>ダイ</t>
    </rPh>
    <rPh sb="8" eb="9">
      <t>ジョウ</t>
    </rPh>
    <rPh sb="9" eb="11">
      <t>カンケイ</t>
    </rPh>
    <phoneticPr fontId="6"/>
  </si>
  <si>
    <t>月</t>
    <rPh sb="0" eb="1">
      <t>ガツ</t>
    </rPh>
    <phoneticPr fontId="6"/>
  </si>
  <si>
    <t>日</t>
    <rPh sb="0" eb="1">
      <t>ニチ</t>
    </rPh>
    <phoneticPr fontId="6"/>
  </si>
  <si>
    <t>独立行政法人日本芸術文化振興会理事長  殿</t>
    <rPh sb="0" eb="2">
      <t>ドクリツ</t>
    </rPh>
    <rPh sb="2" eb="4">
      <t>ギョウセイ</t>
    </rPh>
    <rPh sb="4" eb="6">
      <t>ホウジン</t>
    </rPh>
    <rPh sb="6" eb="8">
      <t>ニホン</t>
    </rPh>
    <rPh sb="8" eb="10">
      <t>ゲイジュツ</t>
    </rPh>
    <rPh sb="10" eb="12">
      <t>ブンカ</t>
    </rPh>
    <rPh sb="12" eb="15">
      <t>シンコウカイ</t>
    </rPh>
    <rPh sb="15" eb="18">
      <t>リジチョウ</t>
    </rPh>
    <rPh sb="20" eb="21">
      <t>ドノ</t>
    </rPh>
    <phoneticPr fontId="6"/>
  </si>
  <si>
    <t>〒</t>
    <phoneticPr fontId="6"/>
  </si>
  <si>
    <t>住所（所在地）</t>
    <rPh sb="0" eb="2">
      <t>ジュウショ</t>
    </rPh>
    <rPh sb="3" eb="6">
      <t>ショザイチ</t>
    </rPh>
    <phoneticPr fontId="6"/>
  </si>
  <si>
    <t>代表者職・氏名</t>
    <rPh sb="0" eb="3">
      <t>ダイヒョウシャ</t>
    </rPh>
    <rPh sb="3" eb="4">
      <t>ショク</t>
    </rPh>
    <rPh sb="5" eb="7">
      <t>シメイ</t>
    </rPh>
    <phoneticPr fontId="6"/>
  </si>
  <si>
    <t>　下記の事業を行いたいので、文化芸術振興費補助金による助成金交付要綱第３条に基づき、助成金の交付を要望します。</t>
    <phoneticPr fontId="6"/>
  </si>
  <si>
    <t>記</t>
    <rPh sb="0" eb="1">
      <t>キ</t>
    </rPh>
    <phoneticPr fontId="6"/>
  </si>
  <si>
    <t>事 業 区 分</t>
    <rPh sb="0" eb="1">
      <t>コト</t>
    </rPh>
    <rPh sb="2" eb="3">
      <t>ゴウ</t>
    </rPh>
    <rPh sb="4" eb="5">
      <t>ク</t>
    </rPh>
    <rPh sb="6" eb="7">
      <t>ブン</t>
    </rPh>
    <phoneticPr fontId="6"/>
  </si>
  <si>
    <t>様式１のとおり</t>
    <rPh sb="0" eb="2">
      <t>ヨウシキ</t>
    </rPh>
    <phoneticPr fontId="6"/>
  </si>
  <si>
    <t>千円</t>
    <rPh sb="0" eb="2">
      <t>センエン</t>
    </rPh>
    <phoneticPr fontId="6"/>
  </si>
  <si>
    <t>役職</t>
    <rPh sb="0" eb="2">
      <t>ヤクショク</t>
    </rPh>
    <phoneticPr fontId="6"/>
  </si>
  <si>
    <t>電話</t>
    <rPh sb="0" eb="2">
      <t>デンワ</t>
    </rPh>
    <phoneticPr fontId="6"/>
  </si>
  <si>
    <t>ふりがな</t>
    <phoneticPr fontId="6"/>
  </si>
  <si>
    <t>FAX</t>
    <phoneticPr fontId="6"/>
  </si>
  <si>
    <t>氏名</t>
    <rPh sb="0" eb="2">
      <t>シメイ</t>
    </rPh>
    <phoneticPr fontId="6"/>
  </si>
  <si>
    <t>メールアドレス</t>
    <phoneticPr fontId="6"/>
  </si>
  <si>
    <t>資料の送付先</t>
    <rPh sb="0" eb="2">
      <t>シリョウ</t>
    </rPh>
    <rPh sb="3" eb="6">
      <t>ソウフサキ</t>
    </rPh>
    <phoneticPr fontId="6"/>
  </si>
  <si>
    <t>（単位：千円）</t>
    <rPh sb="1" eb="3">
      <t>タンイ</t>
    </rPh>
    <rPh sb="4" eb="6">
      <t>センエン</t>
    </rPh>
    <phoneticPr fontId="6"/>
  </si>
  <si>
    <t>事業番号</t>
    <rPh sb="0" eb="2">
      <t>ジギョウ</t>
    </rPh>
    <rPh sb="2" eb="4">
      <t>バンゴウ</t>
    </rPh>
    <phoneticPr fontId="6"/>
  </si>
  <si>
    <t>事業名</t>
    <rPh sb="0" eb="2">
      <t>ジギョウ</t>
    </rPh>
    <rPh sb="2" eb="3">
      <t>メイ</t>
    </rPh>
    <phoneticPr fontId="6"/>
  </si>
  <si>
    <t>要望額</t>
    <rPh sb="0" eb="2">
      <t>ヨウボウ</t>
    </rPh>
    <rPh sb="2" eb="3">
      <t>ガク</t>
    </rPh>
    <phoneticPr fontId="6"/>
  </si>
  <si>
    <t>（分野）</t>
    <rPh sb="1" eb="3">
      <t>ブンヤ</t>
    </rPh>
    <phoneticPr fontId="6"/>
  </si>
  <si>
    <t>（創作種別）</t>
    <rPh sb="1" eb="3">
      <t>ソウサク</t>
    </rPh>
    <rPh sb="3" eb="5">
      <t>シュベツ</t>
    </rPh>
    <phoneticPr fontId="6"/>
  </si>
  <si>
    <t>入場者・参加者数</t>
    <rPh sb="0" eb="2">
      <t>ニュウジョウ</t>
    </rPh>
    <rPh sb="2" eb="3">
      <t>シャ</t>
    </rPh>
    <rPh sb="4" eb="7">
      <t>サンカシャ</t>
    </rPh>
    <rPh sb="7" eb="8">
      <t>スウ</t>
    </rPh>
    <phoneticPr fontId="6"/>
  </si>
  <si>
    <t>入場者・参加者率（％）</t>
    <rPh sb="0" eb="2">
      <t>ニュウジョウ</t>
    </rPh>
    <rPh sb="2" eb="3">
      <t>シャ</t>
    </rPh>
    <rPh sb="4" eb="7">
      <t>サンカシャ</t>
    </rPh>
    <rPh sb="7" eb="8">
      <t>リツ</t>
    </rPh>
    <phoneticPr fontId="6"/>
  </si>
  <si>
    <t>収益率（％）</t>
    <rPh sb="0" eb="2">
      <t>シュウエキ</t>
    </rPh>
    <rPh sb="2" eb="3">
      <t>リツ</t>
    </rPh>
    <phoneticPr fontId="6"/>
  </si>
  <si>
    <t>目標値の
設定基礎数</t>
    <rPh sb="0" eb="2">
      <t>モクヒョウ</t>
    </rPh>
    <rPh sb="2" eb="3">
      <t>チ</t>
    </rPh>
    <rPh sb="5" eb="7">
      <t>セッテイ</t>
    </rPh>
    <rPh sb="7" eb="9">
      <t>キソ</t>
    </rPh>
    <rPh sb="9" eb="10">
      <t>スウ</t>
    </rPh>
    <phoneticPr fontId="6"/>
  </si>
  <si>
    <t>会場状況・施設形式等</t>
    <rPh sb="0" eb="2">
      <t>カイジョウ</t>
    </rPh>
    <rPh sb="2" eb="4">
      <t>ジョウキョウ</t>
    </rPh>
    <rPh sb="5" eb="7">
      <t>シセツ</t>
    </rPh>
    <rPh sb="7" eb="9">
      <t>ケイシキ</t>
    </rPh>
    <rPh sb="9" eb="10">
      <t>ナド</t>
    </rPh>
    <phoneticPr fontId="6"/>
  </si>
  <si>
    <t>会場の定員数</t>
    <rPh sb="0" eb="2">
      <t>カイジョウ</t>
    </rPh>
    <rPh sb="3" eb="5">
      <t>テイイン</t>
    </rPh>
    <rPh sb="5" eb="6">
      <t>スウ</t>
    </rPh>
    <phoneticPr fontId="6"/>
  </si>
  <si>
    <t>設定席数</t>
  </si>
  <si>
    <t>公演回数</t>
    <rPh sb="0" eb="2">
      <t>コウエン</t>
    </rPh>
    <rPh sb="2" eb="4">
      <t>カイスウ</t>
    </rPh>
    <phoneticPr fontId="1"/>
  </si>
  <si>
    <t>補足事項</t>
    <rPh sb="0" eb="2">
      <t>ホソク</t>
    </rPh>
    <rPh sb="2" eb="4">
      <t>ジコウ</t>
    </rPh>
    <phoneticPr fontId="6"/>
  </si>
  <si>
    <t>（収入）</t>
    <rPh sb="1" eb="3">
      <t>シュウニュウ</t>
    </rPh>
    <phoneticPr fontId="1"/>
  </si>
  <si>
    <t>単位：千円</t>
    <phoneticPr fontId="6"/>
  </si>
  <si>
    <t>（支出） 　助成対象経費</t>
    <rPh sb="1" eb="3">
      <t>シシュツ</t>
    </rPh>
    <rPh sb="6" eb="8">
      <t>ジョセイ</t>
    </rPh>
    <rPh sb="8" eb="10">
      <t>タイショウ</t>
    </rPh>
    <rPh sb="10" eb="12">
      <t>ケイヒ</t>
    </rPh>
    <phoneticPr fontId="1"/>
  </si>
  <si>
    <t>内　　訳</t>
    <rPh sb="0" eb="1">
      <t>ウチ</t>
    </rPh>
    <rPh sb="3" eb="4">
      <t>ヤク</t>
    </rPh>
    <phoneticPr fontId="1"/>
  </si>
  <si>
    <t>（単位：円）</t>
    <phoneticPr fontId="6"/>
  </si>
  <si>
    <t>予算額</t>
    <rPh sb="0" eb="2">
      <t>ヨサン</t>
    </rPh>
    <rPh sb="2" eb="3">
      <t>ガク</t>
    </rPh>
    <phoneticPr fontId="6"/>
  </si>
  <si>
    <t>［広告料・その他収入］</t>
    <rPh sb="1" eb="4">
      <t>コウコクリョウ</t>
    </rPh>
    <rPh sb="7" eb="8">
      <t>タ</t>
    </rPh>
    <rPh sb="8" eb="10">
      <t>シュウニュウ</t>
    </rPh>
    <phoneticPr fontId="1"/>
  </si>
  <si>
    <t>合計</t>
    <rPh sb="0" eb="2">
      <t>ゴウケイ</t>
    </rPh>
    <phoneticPr fontId="1"/>
  </si>
  <si>
    <t>【消費税等仕入控除額予算書（課税事業者）】</t>
    <rPh sb="1" eb="4">
      <t>ショウヒゼイ</t>
    </rPh>
    <rPh sb="4" eb="5">
      <t>トウ</t>
    </rPh>
    <rPh sb="5" eb="7">
      <t>シイレ</t>
    </rPh>
    <rPh sb="7" eb="9">
      <t>コウジョ</t>
    </rPh>
    <rPh sb="9" eb="10">
      <t>ガク</t>
    </rPh>
    <rPh sb="10" eb="13">
      <t>ヨサンショ</t>
    </rPh>
    <rPh sb="14" eb="16">
      <t>カゼイ</t>
    </rPh>
    <rPh sb="16" eb="18">
      <t>ジギョウ</t>
    </rPh>
    <rPh sb="18" eb="19">
      <t>シャ</t>
    </rPh>
    <phoneticPr fontId="6"/>
  </si>
  <si>
    <t>助成対象経費のうち課税対象外経費</t>
    <phoneticPr fontId="6"/>
  </si>
  <si>
    <t>単位：千円</t>
    <rPh sb="0" eb="2">
      <t>タンイ</t>
    </rPh>
    <rPh sb="3" eb="5">
      <t>センエン</t>
    </rPh>
    <phoneticPr fontId="6"/>
  </si>
  <si>
    <t>項目</t>
    <rPh sb="0" eb="2">
      <t>コウモク</t>
    </rPh>
    <phoneticPr fontId="6"/>
  </si>
  <si>
    <t>小計</t>
    <rPh sb="0" eb="2">
      <t>ショウケイ</t>
    </rPh>
    <phoneticPr fontId="6"/>
  </si>
  <si>
    <t>課税対象外経費計</t>
    <rPh sb="0" eb="2">
      <t>カゼイ</t>
    </rPh>
    <rPh sb="2" eb="4">
      <t>タイショウ</t>
    </rPh>
    <rPh sb="4" eb="5">
      <t>ガイ</t>
    </rPh>
    <rPh sb="5" eb="7">
      <t>ケイヒ</t>
    </rPh>
    <rPh sb="7" eb="8">
      <t>ケイ</t>
    </rPh>
    <phoneticPr fontId="6"/>
  </si>
  <si>
    <t>○　課税対象に該当するか否かは、最寄りの税務署等にて御確認ください。</t>
  </si>
  <si>
    <t>施設名</t>
    <rPh sb="0" eb="2">
      <t>シセツ</t>
    </rPh>
    <rPh sb="2" eb="3">
      <t>メイ</t>
    </rPh>
    <phoneticPr fontId="6"/>
  </si>
  <si>
    <t>（１）　バリアフリー対応</t>
    <rPh sb="10" eb="12">
      <t>タイオウ</t>
    </rPh>
    <phoneticPr fontId="1"/>
  </si>
  <si>
    <t>（支出）　助成対象経費</t>
    <rPh sb="1" eb="3">
      <t>シシュツ</t>
    </rPh>
    <rPh sb="5" eb="7">
      <t>ジョセイ</t>
    </rPh>
    <rPh sb="7" eb="9">
      <t>タイショウ</t>
    </rPh>
    <rPh sb="9" eb="11">
      <t>ケイヒ</t>
    </rPh>
    <phoneticPr fontId="1"/>
  </si>
  <si>
    <t>（単位：円）</t>
    <rPh sb="1" eb="3">
      <t>タンイ</t>
    </rPh>
    <rPh sb="4" eb="5">
      <t>エン</t>
    </rPh>
    <phoneticPr fontId="6"/>
  </si>
  <si>
    <t>［舞台費］</t>
    <phoneticPr fontId="1"/>
  </si>
  <si>
    <t>［運搬費］</t>
    <rPh sb="1" eb="3">
      <t>ウンパン</t>
    </rPh>
    <rPh sb="3" eb="4">
      <t>ヒ</t>
    </rPh>
    <phoneticPr fontId="1"/>
  </si>
  <si>
    <t>小計（a）</t>
    <rPh sb="0" eb="2">
      <t>ショウケイ</t>
    </rPh>
    <phoneticPr fontId="1"/>
  </si>
  <si>
    <t>（２）　多言語対応</t>
    <rPh sb="4" eb="7">
      <t>タゲンゴ</t>
    </rPh>
    <rPh sb="7" eb="9">
      <t>タイオウ</t>
    </rPh>
    <phoneticPr fontId="1"/>
  </si>
  <si>
    <t>小計（b）</t>
    <rPh sb="0" eb="2">
      <t>ショウケイ</t>
    </rPh>
    <phoneticPr fontId="1"/>
  </si>
  <si>
    <t>施設名</t>
    <rPh sb="0" eb="2">
      <t>シセツ</t>
    </rPh>
    <rPh sb="2" eb="3">
      <t>メイ</t>
    </rPh>
    <phoneticPr fontId="3"/>
  </si>
  <si>
    <t>千円</t>
    <rPh sb="0" eb="1">
      <t>セン</t>
    </rPh>
    <rPh sb="1" eb="2">
      <t>エン</t>
    </rPh>
    <phoneticPr fontId="6"/>
  </si>
  <si>
    <t xml:space="preserve">○　課税対象に該当するか否かは、最寄りの税務署等にて御確認ください。
</t>
    <phoneticPr fontId="6"/>
  </si>
  <si>
    <t>【１枚】</t>
    <rPh sb="2" eb="3">
      <t>マイ</t>
    </rPh>
    <phoneticPr fontId="6"/>
  </si>
  <si>
    <t>【１枚】</t>
    <phoneticPr fontId="1"/>
  </si>
  <si>
    <t>１　劇場・音楽堂等のミッション及びビジョン</t>
    <rPh sb="2" eb="4">
      <t>ゲキジョウ</t>
    </rPh>
    <rPh sb="5" eb="8">
      <t>オンガクドウ</t>
    </rPh>
    <rPh sb="8" eb="9">
      <t>トウ</t>
    </rPh>
    <rPh sb="15" eb="16">
      <t>オヨ</t>
    </rPh>
    <phoneticPr fontId="6"/>
  </si>
  <si>
    <t>開館日数</t>
    <rPh sb="0" eb="2">
      <t>カイカン</t>
    </rPh>
    <rPh sb="2" eb="4">
      <t>ニッスウ</t>
    </rPh>
    <phoneticPr fontId="6"/>
  </si>
  <si>
    <t>主催事業</t>
    <rPh sb="0" eb="2">
      <t>シュサイ</t>
    </rPh>
    <rPh sb="2" eb="4">
      <t>ジギョウ</t>
    </rPh>
    <phoneticPr fontId="6"/>
  </si>
  <si>
    <t>公演事業</t>
    <rPh sb="0" eb="2">
      <t>コウエン</t>
    </rPh>
    <rPh sb="2" eb="4">
      <t>ジギョウ</t>
    </rPh>
    <phoneticPr fontId="6"/>
  </si>
  <si>
    <t>人材養成事業</t>
    <rPh sb="0" eb="2">
      <t>ジンザイ</t>
    </rPh>
    <rPh sb="2" eb="4">
      <t>ヨウセイ</t>
    </rPh>
    <rPh sb="4" eb="6">
      <t>ジギョウ</t>
    </rPh>
    <phoneticPr fontId="6"/>
  </si>
  <si>
    <t>普及啓発事業</t>
    <rPh sb="0" eb="2">
      <t>フキュウ</t>
    </rPh>
    <rPh sb="2" eb="4">
      <t>ケイハツ</t>
    </rPh>
    <rPh sb="4" eb="6">
      <t>ジギョウ</t>
    </rPh>
    <phoneticPr fontId="6"/>
  </si>
  <si>
    <t>計</t>
    <rPh sb="0" eb="1">
      <t>ケイ</t>
    </rPh>
    <phoneticPr fontId="6"/>
  </si>
  <si>
    <t>主催事業入場者・参加者数</t>
    <rPh sb="0" eb="2">
      <t>シュサイ</t>
    </rPh>
    <rPh sb="2" eb="4">
      <t>ジギョウ</t>
    </rPh>
    <rPh sb="4" eb="7">
      <t>ニュウジョウシャ</t>
    </rPh>
    <rPh sb="8" eb="11">
      <t>サンカシャ</t>
    </rPh>
    <rPh sb="11" eb="12">
      <t>スウ</t>
    </rPh>
    <phoneticPr fontId="6"/>
  </si>
  <si>
    <t>貸館事業入場者・参加者数</t>
    <rPh sb="0" eb="1">
      <t>カ</t>
    </rPh>
    <rPh sb="1" eb="2">
      <t>カン</t>
    </rPh>
    <rPh sb="2" eb="4">
      <t>ジギョウ</t>
    </rPh>
    <rPh sb="4" eb="7">
      <t>ニュウジョウシャ</t>
    </rPh>
    <rPh sb="8" eb="11">
      <t>サンカシャ</t>
    </rPh>
    <rPh sb="11" eb="12">
      <t>スウ</t>
    </rPh>
    <phoneticPr fontId="6"/>
  </si>
  <si>
    <t>事業種別</t>
    <rPh sb="0" eb="2">
      <t>ジギョウ</t>
    </rPh>
    <rPh sb="2" eb="4">
      <t>シュベツ</t>
    </rPh>
    <phoneticPr fontId="6"/>
  </si>
  <si>
    <t>入場者・
参加者数</t>
    <rPh sb="0" eb="2">
      <t>ニュウジョウ</t>
    </rPh>
    <rPh sb="2" eb="3">
      <t>シャ</t>
    </rPh>
    <rPh sb="5" eb="8">
      <t>サンカシャ</t>
    </rPh>
    <rPh sb="8" eb="9">
      <t>スウ</t>
    </rPh>
    <phoneticPr fontId="6"/>
  </si>
  <si>
    <t>主催公演（※１）</t>
    <rPh sb="0" eb="2">
      <t>シュサイ</t>
    </rPh>
    <rPh sb="2" eb="4">
      <t>コウエン</t>
    </rPh>
    <phoneticPr fontId="6"/>
  </si>
  <si>
    <t>演劇</t>
    <rPh sb="0" eb="2">
      <t>エンゲキ</t>
    </rPh>
    <phoneticPr fontId="6"/>
  </si>
  <si>
    <t>音楽</t>
    <rPh sb="0" eb="2">
      <t>オンガク</t>
    </rPh>
    <phoneticPr fontId="6"/>
  </si>
  <si>
    <t>舞踊</t>
    <rPh sb="0" eb="2">
      <t>ブヨウ</t>
    </rPh>
    <phoneticPr fontId="6"/>
  </si>
  <si>
    <t>演芸</t>
    <rPh sb="0" eb="2">
      <t>エンゲイ</t>
    </rPh>
    <phoneticPr fontId="6"/>
  </si>
  <si>
    <t>その他</t>
    <rPh sb="2" eb="3">
      <t>タ</t>
    </rPh>
    <phoneticPr fontId="6"/>
  </si>
  <si>
    <t>※１</t>
    <phoneticPr fontId="6"/>
  </si>
  <si>
    <t>令和６年度</t>
    <rPh sb="0" eb="2">
      <t>レイワ</t>
    </rPh>
    <rPh sb="3" eb="5">
      <t>ネンド</t>
    </rPh>
    <phoneticPr fontId="6"/>
  </si>
  <si>
    <t>ホール名：</t>
    <rPh sb="3" eb="4">
      <t>メイ</t>
    </rPh>
    <phoneticPr fontId="1"/>
  </si>
  <si>
    <t>記入してください</t>
    <rPh sb="0" eb="2">
      <t>キニュウ</t>
    </rPh>
    <phoneticPr fontId="1"/>
  </si>
  <si>
    <t>座席数：</t>
    <rPh sb="0" eb="3">
      <t>ザセキスウ</t>
    </rPh>
    <phoneticPr fontId="1"/>
  </si>
  <si>
    <t>貸館日数</t>
    <rPh sb="0" eb="2">
      <t>カシカン</t>
    </rPh>
    <rPh sb="2" eb="4">
      <t>ニッスウ</t>
    </rPh>
    <phoneticPr fontId="1"/>
  </si>
  <si>
    <t>ホールごとの貸館日数</t>
    <rPh sb="6" eb="8">
      <t>カシカン</t>
    </rPh>
    <rPh sb="8" eb="10">
      <t>ニッスウ</t>
    </rPh>
    <phoneticPr fontId="1"/>
  </si>
  <si>
    <t>共催・提携公演（※２）</t>
    <rPh sb="0" eb="2">
      <t>キョウサイ</t>
    </rPh>
    <rPh sb="3" eb="5">
      <t>テイケイ</t>
    </rPh>
    <rPh sb="5" eb="7">
      <t>コウエン</t>
    </rPh>
    <phoneticPr fontId="6"/>
  </si>
  <si>
    <t>旅費・運搬費</t>
    <rPh sb="3" eb="6">
      <t>ウンパンヒ</t>
    </rPh>
    <phoneticPr fontId="6"/>
  </si>
  <si>
    <t>２　劇場・音楽堂等の所在する地域の特性及び活動実績</t>
    <rPh sb="2" eb="4">
      <t>ゲキジョウ</t>
    </rPh>
    <rPh sb="5" eb="8">
      <t>オンガクドウ</t>
    </rPh>
    <rPh sb="8" eb="9">
      <t>トウ</t>
    </rPh>
    <rPh sb="10" eb="12">
      <t>ショザイ</t>
    </rPh>
    <rPh sb="14" eb="16">
      <t>チイキ</t>
    </rPh>
    <rPh sb="17" eb="19">
      <t>トクセイ</t>
    </rPh>
    <rPh sb="19" eb="20">
      <t>オヨ</t>
    </rPh>
    <rPh sb="21" eb="23">
      <t>カツドウ</t>
    </rPh>
    <rPh sb="23" eb="25">
      <t>ジッセキ</t>
    </rPh>
    <phoneticPr fontId="6"/>
  </si>
  <si>
    <t>３　事業計画の概要</t>
    <rPh sb="2" eb="6">
      <t>ジギョウケイカク</t>
    </rPh>
    <rPh sb="7" eb="9">
      <t>ガイヨウ</t>
    </rPh>
    <phoneticPr fontId="6"/>
  </si>
  <si>
    <t>事業番号</t>
    <rPh sb="0" eb="2">
      <t>ジギョウ</t>
    </rPh>
    <rPh sb="2" eb="4">
      <t>バンゴウ</t>
    </rPh>
    <phoneticPr fontId="1"/>
  </si>
  <si>
    <t>宣伝費・印刷費</t>
    <rPh sb="0" eb="3">
      <t>センデンヒ</t>
    </rPh>
    <rPh sb="4" eb="7">
      <t>インサツヒ</t>
    </rPh>
    <phoneticPr fontId="6"/>
  </si>
  <si>
    <t>←新演出や再演の場合、変更点や着眼点についても記述してください</t>
    <phoneticPr fontId="6"/>
  </si>
  <si>
    <t>その他</t>
    <rPh sb="2" eb="3">
      <t>タ</t>
    </rPh>
    <phoneticPr fontId="1"/>
  </si>
  <si>
    <t>事業名</t>
    <rPh sb="0" eb="3">
      <t>ジギョウメイ</t>
    </rPh>
    <phoneticPr fontId="6"/>
  </si>
  <si>
    <t>目標値</t>
    <rPh sb="0" eb="2">
      <t>モクヒョウ</t>
    </rPh>
    <rPh sb="2" eb="3">
      <t>チ</t>
    </rPh>
    <phoneticPr fontId="6"/>
  </si>
  <si>
    <t>（２） ビジョン（あるべき将来像・中期目標）</t>
    <rPh sb="17" eb="19">
      <t>チュウキ</t>
    </rPh>
    <rPh sb="19" eb="21">
      <t>モクヒョウ</t>
    </rPh>
    <phoneticPr fontId="6"/>
  </si>
  <si>
    <t>事業概要</t>
    <rPh sb="0" eb="2">
      <t>ジギョウ</t>
    </rPh>
    <rPh sb="2" eb="4">
      <t>ガイヨウ</t>
    </rPh>
    <phoneticPr fontId="6"/>
  </si>
  <si>
    <t>１．施設の概要</t>
    <rPh sb="2" eb="4">
      <t>シセツ</t>
    </rPh>
    <rPh sb="5" eb="7">
      <t>ガイヨウ</t>
    </rPh>
    <phoneticPr fontId="6"/>
  </si>
  <si>
    <r>
      <t>※当該劇場・音楽堂等の</t>
    </r>
    <r>
      <rPr>
        <u/>
        <sz val="9"/>
        <color rgb="FFFFFFFF"/>
        <rFont val="ＭＳ Ｐゴシック"/>
        <family val="3"/>
        <charset val="128"/>
      </rPr>
      <t>設置者等</t>
    </r>
    <r>
      <rPr>
        <sz val="9"/>
        <color indexed="9"/>
        <rFont val="ＭＳ Ｐゴシック"/>
        <family val="3"/>
        <charset val="128"/>
      </rPr>
      <t>が記入してください。</t>
    </r>
    <phoneticPr fontId="6"/>
  </si>
  <si>
    <t>施設の名称</t>
    <rPh sb="0" eb="2">
      <t>シセツ</t>
    </rPh>
    <rPh sb="3" eb="5">
      <t>メイショウ</t>
    </rPh>
    <phoneticPr fontId="6"/>
  </si>
  <si>
    <t>（ふりがな）</t>
    <phoneticPr fontId="6"/>
  </si>
  <si>
    <t>（設 置 者）</t>
    <rPh sb="1" eb="2">
      <t>セツ</t>
    </rPh>
    <rPh sb="3" eb="4">
      <t>チ</t>
    </rPh>
    <rPh sb="5" eb="6">
      <t>モノ</t>
    </rPh>
    <phoneticPr fontId="6"/>
  </si>
  <si>
    <t>（設置年月）</t>
    <rPh sb="1" eb="3">
      <t>セッチ</t>
    </rPh>
    <rPh sb="3" eb="5">
      <t>ネンゲツ</t>
    </rPh>
    <phoneticPr fontId="6"/>
  </si>
  <si>
    <t>年　　月</t>
    <rPh sb="0" eb="1">
      <t>ネン</t>
    </rPh>
    <rPh sb="3" eb="4">
      <t>ツキ</t>
    </rPh>
    <phoneticPr fontId="6"/>
  </si>
  <si>
    <t>館長・
支配人名</t>
    <rPh sb="0" eb="2">
      <t>カンチョウ</t>
    </rPh>
    <rPh sb="4" eb="6">
      <t>シハイ</t>
    </rPh>
    <rPh sb="6" eb="7">
      <t>ニン</t>
    </rPh>
    <rPh sb="7" eb="8">
      <t>メイ</t>
    </rPh>
    <phoneticPr fontId="6"/>
  </si>
  <si>
    <t>管理・運営の形態</t>
    <rPh sb="0" eb="2">
      <t>カンリ</t>
    </rPh>
    <rPh sb="3" eb="5">
      <t>ウンエイ</t>
    </rPh>
    <rPh sb="6" eb="8">
      <t>ケイタイ</t>
    </rPh>
    <phoneticPr fontId="6"/>
  </si>
  <si>
    <t>設置目的と
その根拠</t>
    <rPh sb="0" eb="2">
      <t>セッチ</t>
    </rPh>
    <rPh sb="2" eb="4">
      <t>モクテキ</t>
    </rPh>
    <rPh sb="8" eb="10">
      <t>コンキョ</t>
    </rPh>
    <phoneticPr fontId="6"/>
  </si>
  <si>
    <t>【設置目的】</t>
    <rPh sb="1" eb="3">
      <t>セッチ</t>
    </rPh>
    <rPh sb="3" eb="5">
      <t>モクテキ</t>
    </rPh>
    <phoneticPr fontId="6"/>
  </si>
  <si>
    <t>【設置根拠】</t>
    <rPh sb="1" eb="3">
      <t>セッチ</t>
    </rPh>
    <rPh sb="3" eb="5">
      <t>コンキョ</t>
    </rPh>
    <phoneticPr fontId="6"/>
  </si>
  <si>
    <t>※選択してください。</t>
  </si>
  <si>
    <t>（公立文化施設の場合）</t>
    <rPh sb="1" eb="3">
      <t>コウリツ</t>
    </rPh>
    <rPh sb="3" eb="5">
      <t>ブンカ</t>
    </rPh>
    <rPh sb="5" eb="7">
      <t>シセツ</t>
    </rPh>
    <rPh sb="8" eb="10">
      <t>バアイ</t>
    </rPh>
    <phoneticPr fontId="6"/>
  </si>
  <si>
    <t>文化芸術振興のための条例・計画等の有無：</t>
    <rPh sb="0" eb="2">
      <t>ブンカ</t>
    </rPh>
    <rPh sb="2" eb="4">
      <t>ゲイジュツ</t>
    </rPh>
    <rPh sb="4" eb="6">
      <t>シンコウ</t>
    </rPh>
    <rPh sb="10" eb="12">
      <t>ジョウレイ</t>
    </rPh>
    <rPh sb="13" eb="15">
      <t>ケイカク</t>
    </rPh>
    <rPh sb="15" eb="16">
      <t>トウ</t>
    </rPh>
    <rPh sb="17" eb="19">
      <t>ウム</t>
    </rPh>
    <phoneticPr fontId="6"/>
  </si>
  <si>
    <t>施設規模</t>
    <rPh sb="0" eb="2">
      <t>シセツ</t>
    </rPh>
    <rPh sb="2" eb="4">
      <t>キボ</t>
    </rPh>
    <phoneticPr fontId="6"/>
  </si>
  <si>
    <t>舞台施設</t>
    <rPh sb="0" eb="2">
      <t>ブタイ</t>
    </rPh>
    <rPh sb="2" eb="4">
      <t>シセツ</t>
    </rPh>
    <phoneticPr fontId="6"/>
  </si>
  <si>
    <t>ホール名</t>
    <rPh sb="3" eb="4">
      <t>メイ</t>
    </rPh>
    <phoneticPr fontId="6"/>
  </si>
  <si>
    <t>面積（単位：㎡）</t>
    <rPh sb="0" eb="2">
      <t>メンセキ</t>
    </rPh>
    <rPh sb="3" eb="5">
      <t>タンイ</t>
    </rPh>
    <phoneticPr fontId="6"/>
  </si>
  <si>
    <t>舞台形状</t>
    <rPh sb="0" eb="2">
      <t>ブタイ</t>
    </rPh>
    <rPh sb="2" eb="4">
      <t>ケイジョウ</t>
    </rPh>
    <phoneticPr fontId="6"/>
  </si>
  <si>
    <t>客席総数</t>
    <rPh sb="0" eb="2">
      <t>キャクセキ</t>
    </rPh>
    <rPh sb="2" eb="4">
      <t>ソウスウ</t>
    </rPh>
    <phoneticPr fontId="6"/>
  </si>
  <si>
    <t>可動席：　　　　　　　</t>
    <rPh sb="0" eb="2">
      <t>カドウ</t>
    </rPh>
    <rPh sb="2" eb="3">
      <t>セキ</t>
    </rPh>
    <phoneticPr fontId="6"/>
  </si>
  <si>
    <t>車椅子席：　　　　　</t>
    <rPh sb="0" eb="1">
      <t>クルマ</t>
    </rPh>
    <rPh sb="1" eb="3">
      <t>イス</t>
    </rPh>
    <rPh sb="3" eb="4">
      <t>セキ</t>
    </rPh>
    <phoneticPr fontId="6"/>
  </si>
  <si>
    <t>関係施設（付帯施設）</t>
    <rPh sb="0" eb="2">
      <t>カンケイ</t>
    </rPh>
    <rPh sb="2" eb="4">
      <t>シセツ</t>
    </rPh>
    <rPh sb="5" eb="7">
      <t>フタイ</t>
    </rPh>
    <rPh sb="7" eb="9">
      <t>シセツ</t>
    </rPh>
    <phoneticPr fontId="6"/>
  </si>
  <si>
    <t>施設名</t>
    <rPh sb="0" eb="3">
      <t>シセツメイ</t>
    </rPh>
    <phoneticPr fontId="6"/>
  </si>
  <si>
    <t>託児施設</t>
    <rPh sb="0" eb="2">
      <t>タクジ</t>
    </rPh>
    <rPh sb="2" eb="4">
      <t>シセツ</t>
    </rPh>
    <phoneticPr fontId="6"/>
  </si>
  <si>
    <t>レストラン</t>
    <phoneticPr fontId="6"/>
  </si>
  <si>
    <t>駐車場</t>
    <rPh sb="0" eb="3">
      <t>チュウシャジョウ</t>
    </rPh>
    <phoneticPr fontId="6"/>
  </si>
  <si>
    <t>※選択してください</t>
  </si>
  <si>
    <t>収容台数　　　　台</t>
    <rPh sb="0" eb="2">
      <t>シュウヨウ</t>
    </rPh>
    <rPh sb="2" eb="4">
      <t>ダイスウ</t>
    </rPh>
    <rPh sb="8" eb="9">
      <t>ダイ</t>
    </rPh>
    <phoneticPr fontId="6"/>
  </si>
  <si>
    <t>安全管理に
関する事項</t>
    <rPh sb="0" eb="2">
      <t>アンゼン</t>
    </rPh>
    <rPh sb="2" eb="4">
      <t>カンリ</t>
    </rPh>
    <rPh sb="6" eb="7">
      <t>カン</t>
    </rPh>
    <rPh sb="9" eb="11">
      <t>ジコウ</t>
    </rPh>
    <phoneticPr fontId="6"/>
  </si>
  <si>
    <t>施設・設備の保守・改修に関する事項</t>
    <rPh sb="12" eb="13">
      <t>カン</t>
    </rPh>
    <rPh sb="15" eb="17">
      <t>ジコウ</t>
    </rPh>
    <phoneticPr fontId="6"/>
  </si>
  <si>
    <t>実施時期：</t>
    <rPh sb="0" eb="2">
      <t>ジッシ</t>
    </rPh>
    <rPh sb="2" eb="4">
      <t>ジキ</t>
    </rPh>
    <phoneticPr fontId="6"/>
  </si>
  <si>
    <t>中長期修繕計画の有無</t>
    <rPh sb="0" eb="3">
      <t>チュウチョウキ</t>
    </rPh>
    <rPh sb="3" eb="5">
      <t>シュウゼン</t>
    </rPh>
    <rPh sb="5" eb="7">
      <t>ケイカク</t>
    </rPh>
    <rPh sb="8" eb="10">
      <t>ウム</t>
    </rPh>
    <phoneticPr fontId="6"/>
  </si>
  <si>
    <t>策定年月：</t>
    <rPh sb="0" eb="2">
      <t>サクテイ</t>
    </rPh>
    <rPh sb="2" eb="4">
      <t>ネンゲツ</t>
    </rPh>
    <phoneticPr fontId="6"/>
  </si>
  <si>
    <t>（改定している場合はその時期を記入）</t>
    <rPh sb="1" eb="3">
      <t>カイテイ</t>
    </rPh>
    <rPh sb="7" eb="9">
      <t>バアイ</t>
    </rPh>
    <rPh sb="12" eb="14">
      <t>ジキ</t>
    </rPh>
    <rPh sb="15" eb="17">
      <t>キニュウ</t>
    </rPh>
    <phoneticPr fontId="6"/>
  </si>
  <si>
    <t>休館を伴う大規模改修・修繕の実施状況</t>
    <rPh sb="0" eb="2">
      <t>キュウカン</t>
    </rPh>
    <rPh sb="3" eb="4">
      <t>トモナ</t>
    </rPh>
    <rPh sb="5" eb="8">
      <t>ダイキボ</t>
    </rPh>
    <rPh sb="8" eb="10">
      <t>カイシュウ</t>
    </rPh>
    <rPh sb="11" eb="13">
      <t>シュウゼン</t>
    </rPh>
    <rPh sb="14" eb="16">
      <t>ジッシ</t>
    </rPh>
    <rPh sb="16" eb="18">
      <t>ジョウキョウ</t>
    </rPh>
    <phoneticPr fontId="6"/>
  </si>
  <si>
    <t>過去５年以内の実績：</t>
    <rPh sb="0" eb="2">
      <t>カコ</t>
    </rPh>
    <rPh sb="3" eb="4">
      <t>ネン</t>
    </rPh>
    <rPh sb="4" eb="6">
      <t>イナイ</t>
    </rPh>
    <rPh sb="7" eb="9">
      <t>ジッセキ</t>
    </rPh>
    <phoneticPr fontId="6"/>
  </si>
  <si>
    <t>年　　　　　月</t>
    <rPh sb="0" eb="1">
      <t>ネン</t>
    </rPh>
    <rPh sb="6" eb="7">
      <t>ツキ</t>
    </rPh>
    <phoneticPr fontId="6"/>
  </si>
  <si>
    <t>今後５年以内の予定：</t>
    <rPh sb="0" eb="2">
      <t>コンゴ</t>
    </rPh>
    <rPh sb="3" eb="4">
      <t>ネン</t>
    </rPh>
    <rPh sb="4" eb="6">
      <t>イナイ</t>
    </rPh>
    <rPh sb="7" eb="9">
      <t>ヨテイ</t>
    </rPh>
    <phoneticPr fontId="6"/>
  </si>
  <si>
    <t>【主な内容】</t>
    <rPh sb="1" eb="2">
      <t>オモ</t>
    </rPh>
    <rPh sb="3" eb="5">
      <t>ナイヨウ</t>
    </rPh>
    <phoneticPr fontId="6"/>
  </si>
  <si>
    <t>非常時の対応に関する事項</t>
    <rPh sb="0" eb="2">
      <t>ヒジョウ</t>
    </rPh>
    <rPh sb="2" eb="3">
      <t>ジ</t>
    </rPh>
    <rPh sb="4" eb="6">
      <t>タイオウ</t>
    </rPh>
    <rPh sb="7" eb="8">
      <t>カン</t>
    </rPh>
    <rPh sb="10" eb="12">
      <t>ジコウ</t>
    </rPh>
    <phoneticPr fontId="6"/>
  </si>
  <si>
    <t>災害等非常時における危機管理マニュアルの整備状況</t>
    <rPh sb="0" eb="2">
      <t>サイガイ</t>
    </rPh>
    <rPh sb="2" eb="3">
      <t>トウ</t>
    </rPh>
    <rPh sb="3" eb="5">
      <t>ヒジョウ</t>
    </rPh>
    <rPh sb="5" eb="6">
      <t>ジ</t>
    </rPh>
    <rPh sb="10" eb="12">
      <t>キキ</t>
    </rPh>
    <rPh sb="12" eb="14">
      <t>カンリ</t>
    </rPh>
    <rPh sb="20" eb="22">
      <t>セイビ</t>
    </rPh>
    <rPh sb="22" eb="24">
      <t>ジョウキョウ</t>
    </rPh>
    <phoneticPr fontId="6"/>
  </si>
  <si>
    <t>２．管理運営団体の概要</t>
    <rPh sb="2" eb="4">
      <t>カンリ</t>
    </rPh>
    <rPh sb="4" eb="6">
      <t>ウンエイ</t>
    </rPh>
    <rPh sb="6" eb="8">
      <t>ダンタイ</t>
    </rPh>
    <rPh sb="9" eb="11">
      <t>ガイヨウ</t>
    </rPh>
    <phoneticPr fontId="6"/>
  </si>
  <si>
    <t>団体の名称</t>
    <rPh sb="0" eb="2">
      <t>ダンタイ</t>
    </rPh>
    <rPh sb="3" eb="5">
      <t>メイショウ</t>
    </rPh>
    <phoneticPr fontId="6"/>
  </si>
  <si>
    <t>（ふりがな）　　</t>
    <phoneticPr fontId="6"/>
  </si>
  <si>
    <t>（代表者役職）</t>
    <rPh sb="1" eb="3">
      <t>ダイヒョウ</t>
    </rPh>
    <rPh sb="3" eb="4">
      <t>シャ</t>
    </rPh>
    <rPh sb="4" eb="6">
      <t>ヤクショク</t>
    </rPh>
    <phoneticPr fontId="6"/>
  </si>
  <si>
    <t>（代表者氏名）</t>
    <rPh sb="1" eb="3">
      <t>ダイヒョウ</t>
    </rPh>
    <rPh sb="3" eb="4">
      <t>シャ</t>
    </rPh>
    <rPh sb="4" eb="6">
      <t>シメイ</t>
    </rPh>
    <phoneticPr fontId="6"/>
  </si>
  <si>
    <t>（設立年月）</t>
    <rPh sb="1" eb="3">
      <t>セツリツ</t>
    </rPh>
    <rPh sb="3" eb="4">
      <t>ネン</t>
    </rPh>
    <rPh sb="4" eb="5">
      <t>ツキ</t>
    </rPh>
    <phoneticPr fontId="6"/>
  </si>
  <si>
    <t>年　　　月</t>
    <rPh sb="0" eb="1">
      <t>ネン</t>
    </rPh>
    <rPh sb="4" eb="5">
      <t>ツキ</t>
    </rPh>
    <phoneticPr fontId="6"/>
  </si>
  <si>
    <t>所在地</t>
    <rPh sb="0" eb="3">
      <t>ショザイチ</t>
    </rPh>
    <phoneticPr fontId="6"/>
  </si>
  <si>
    <t>指定管理者制度の運用状況</t>
    <rPh sb="0" eb="2">
      <t>シテイ</t>
    </rPh>
    <rPh sb="2" eb="5">
      <t>カンリシャ</t>
    </rPh>
    <rPh sb="5" eb="7">
      <t>セイド</t>
    </rPh>
    <rPh sb="8" eb="10">
      <t>ウンヨウ</t>
    </rPh>
    <rPh sb="10" eb="12">
      <t>ジョウキョウ</t>
    </rPh>
    <phoneticPr fontId="6"/>
  </si>
  <si>
    <t>指定管理の状況</t>
    <rPh sb="0" eb="2">
      <t>シテイ</t>
    </rPh>
    <rPh sb="2" eb="4">
      <t>カンリ</t>
    </rPh>
    <rPh sb="5" eb="7">
      <t>ジョウキョウ</t>
    </rPh>
    <phoneticPr fontId="6"/>
  </si>
  <si>
    <t>選考方法：</t>
    <rPh sb="0" eb="2">
      <t>センコウ</t>
    </rPh>
    <rPh sb="2" eb="4">
      <t>ホウホウ</t>
    </rPh>
    <phoneticPr fontId="6"/>
  </si>
  <si>
    <t>※「公募」又は「非公募」のいずれかを選択してください。</t>
  </si>
  <si>
    <t>芸術監督等</t>
    <rPh sb="0" eb="2">
      <t>ゲイジュツ</t>
    </rPh>
    <rPh sb="2" eb="4">
      <t>カントク</t>
    </rPh>
    <rPh sb="4" eb="5">
      <t>トウ</t>
    </rPh>
    <phoneticPr fontId="6"/>
  </si>
  <si>
    <t>勤務形態（任期）</t>
    <rPh sb="0" eb="2">
      <t>キンム</t>
    </rPh>
    <rPh sb="2" eb="4">
      <t>ケイタイ</t>
    </rPh>
    <rPh sb="5" eb="7">
      <t>ニンキ</t>
    </rPh>
    <phoneticPr fontId="6"/>
  </si>
  <si>
    <t>外部監査の
実施状況</t>
    <rPh sb="0" eb="2">
      <t>ガイブ</t>
    </rPh>
    <rPh sb="2" eb="4">
      <t>カンサ</t>
    </rPh>
    <rPh sb="6" eb="8">
      <t>ジッシ</t>
    </rPh>
    <rPh sb="8" eb="10">
      <t>ジョウキョウ</t>
    </rPh>
    <phoneticPr fontId="6"/>
  </si>
  <si>
    <t>※「有」「無」を選択してください。公立の劇場・音楽堂等で直営の場合は「有」を選択してください。</t>
  </si>
  <si>
    <t>【組織図】</t>
    <rPh sb="1" eb="4">
      <t>ソシキズ</t>
    </rPh>
    <phoneticPr fontId="6"/>
  </si>
  <si>
    <t>（１）</t>
    <phoneticPr fontId="6"/>
  </si>
  <si>
    <t>補足説明</t>
    <rPh sb="0" eb="2">
      <t>ホソク</t>
    </rPh>
    <rPh sb="2" eb="4">
      <t>セツメイ</t>
    </rPh>
    <phoneticPr fontId="6"/>
  </si>
  <si>
    <t>正職員・無期雇用職員</t>
    <rPh sb="0" eb="3">
      <t>セイショクイン</t>
    </rPh>
    <rPh sb="4" eb="6">
      <t>ムキ</t>
    </rPh>
    <rPh sb="6" eb="8">
      <t>コヨウ</t>
    </rPh>
    <rPh sb="8" eb="10">
      <t>ショクイン</t>
    </rPh>
    <phoneticPr fontId="23"/>
  </si>
  <si>
    <t>有期雇用職員等</t>
    <rPh sb="0" eb="2">
      <t>ユウキ</t>
    </rPh>
    <rPh sb="2" eb="4">
      <t>コヨウ</t>
    </rPh>
    <rPh sb="4" eb="6">
      <t>ショクイン</t>
    </rPh>
    <rPh sb="6" eb="7">
      <t>トウ</t>
    </rPh>
    <phoneticPr fontId="23"/>
  </si>
  <si>
    <t>人材派遣職員</t>
    <rPh sb="0" eb="2">
      <t>ジンザイ</t>
    </rPh>
    <rPh sb="2" eb="4">
      <t>ハケン</t>
    </rPh>
    <rPh sb="4" eb="6">
      <t>ショクイン</t>
    </rPh>
    <phoneticPr fontId="23"/>
  </si>
  <si>
    <t>職員が主に担当している職務により分類し記入してください。 分類が難しい場合には、「事業担当者」欄に計上してください。</t>
    <rPh sb="19" eb="21">
      <t>キニュウ</t>
    </rPh>
    <phoneticPr fontId="6"/>
  </si>
  <si>
    <t>※２</t>
    <phoneticPr fontId="6"/>
  </si>
  <si>
    <t>他の施設等と兼務している場合であっても１人として計上してください。</t>
    <phoneticPr fontId="6"/>
  </si>
  <si>
    <t>※３</t>
  </si>
  <si>
    <t>事業ごとに短期で契約する職員やアルバイト職員、ボランティアスタッフは計上しないでください。</t>
    <phoneticPr fontId="6"/>
  </si>
  <si>
    <t>※４</t>
    <phoneticPr fontId="6"/>
  </si>
  <si>
    <t>設置者（地方自治体等）からの派遣、もしくは出向職員については、「正職員・無期雇用職員」欄に計上し、「補足説明」欄に内容を記述してください。</t>
    <rPh sb="0" eb="3">
      <t>セッチシャ</t>
    </rPh>
    <rPh sb="4" eb="6">
      <t>チホウ</t>
    </rPh>
    <rPh sb="6" eb="9">
      <t>ジチタイ</t>
    </rPh>
    <rPh sb="9" eb="10">
      <t>ナド</t>
    </rPh>
    <rPh sb="14" eb="16">
      <t>ハケン</t>
    </rPh>
    <rPh sb="21" eb="23">
      <t>シュッコウ</t>
    </rPh>
    <rPh sb="23" eb="25">
      <t>ショクイン</t>
    </rPh>
    <rPh sb="32" eb="35">
      <t>セイショクイン</t>
    </rPh>
    <rPh sb="36" eb="38">
      <t>ムキ</t>
    </rPh>
    <rPh sb="38" eb="40">
      <t>コヨウ</t>
    </rPh>
    <rPh sb="40" eb="42">
      <t>ショクイン</t>
    </rPh>
    <rPh sb="43" eb="44">
      <t>ラン</t>
    </rPh>
    <rPh sb="45" eb="47">
      <t>ケイジョウ</t>
    </rPh>
    <rPh sb="55" eb="56">
      <t>ラン</t>
    </rPh>
    <rPh sb="57" eb="59">
      <t>ナイヨウ</t>
    </rPh>
    <rPh sb="60" eb="62">
      <t>キジュツ</t>
    </rPh>
    <phoneticPr fontId="6"/>
  </si>
  <si>
    <t>※５</t>
  </si>
  <si>
    <t>「正職員・無期雇用職員」以外の雇用形態の職員は「有期雇用職員等」欄に計上し、「補足説明」欄に内容を記述してください。</t>
    <rPh sb="24" eb="26">
      <t>ユウキ</t>
    </rPh>
    <rPh sb="26" eb="28">
      <t>コヨウ</t>
    </rPh>
    <rPh sb="28" eb="30">
      <t>ショクイン</t>
    </rPh>
    <rPh sb="30" eb="31">
      <t>ナド</t>
    </rPh>
    <rPh sb="32" eb="33">
      <t>ラン</t>
    </rPh>
    <rPh sb="44" eb="45">
      <t>ラン</t>
    </rPh>
    <rPh sb="49" eb="51">
      <t>キジュツ</t>
    </rPh>
    <phoneticPr fontId="6"/>
  </si>
  <si>
    <t>※６</t>
  </si>
  <si>
    <t>派遣会社等から長期契約で派遣される派遣職員については「人材派遣職員」欄に計上してください。</t>
    <rPh sb="0" eb="2">
      <t>ハケン</t>
    </rPh>
    <rPh sb="2" eb="4">
      <t>ガイシャ</t>
    </rPh>
    <rPh sb="4" eb="5">
      <t>ナド</t>
    </rPh>
    <rPh sb="7" eb="9">
      <t>チョウキ</t>
    </rPh>
    <rPh sb="9" eb="11">
      <t>ケイヤク</t>
    </rPh>
    <rPh sb="12" eb="14">
      <t>ハケン</t>
    </rPh>
    <rPh sb="17" eb="19">
      <t>ハケン</t>
    </rPh>
    <rPh sb="19" eb="21">
      <t>ショクイン</t>
    </rPh>
    <rPh sb="27" eb="29">
      <t>ジンザイ</t>
    </rPh>
    <rPh sb="29" eb="31">
      <t>ハケン</t>
    </rPh>
    <rPh sb="31" eb="33">
      <t>ショクイン</t>
    </rPh>
    <rPh sb="34" eb="35">
      <t>ラン</t>
    </rPh>
    <rPh sb="36" eb="38">
      <t>ケイジョウ</t>
    </rPh>
    <phoneticPr fontId="6"/>
  </si>
  <si>
    <t>※７</t>
  </si>
  <si>
    <t>【略   歴】</t>
    <phoneticPr fontId="6"/>
  </si>
  <si>
    <t>□</t>
    <phoneticPr fontId="6"/>
  </si>
  <si>
    <t>所属・役職</t>
    <rPh sb="0" eb="2">
      <t>ショゾク</t>
    </rPh>
    <rPh sb="3" eb="5">
      <t>ヤクショク</t>
    </rPh>
    <phoneticPr fontId="6"/>
  </si>
  <si>
    <t>雇用形態</t>
    <rPh sb="0" eb="2">
      <t>コヨウ</t>
    </rPh>
    <rPh sb="2" eb="4">
      <t>ケイタイ</t>
    </rPh>
    <phoneticPr fontId="6"/>
  </si>
  <si>
    <t>□常勤（任期あり）</t>
    <rPh sb="1" eb="3">
      <t>ジョウキン</t>
    </rPh>
    <rPh sb="4" eb="6">
      <t>ニンキ</t>
    </rPh>
    <phoneticPr fontId="6"/>
  </si>
  <si>
    <t>任期：</t>
    <phoneticPr fontId="6"/>
  </si>
  <si>
    <t>選択</t>
  </si>
  <si>
    <t>年</t>
  </si>
  <si>
    <t>～令和</t>
    <rPh sb="1" eb="3">
      <t>レイワ</t>
    </rPh>
    <phoneticPr fontId="6"/>
  </si>
  <si>
    <t>年</t>
    <rPh sb="0" eb="1">
      <t>ネン</t>
    </rPh>
    <phoneticPr fontId="6"/>
  </si>
  <si>
    <t>□外部委託</t>
    <rPh sb="1" eb="3">
      <t>ガイブ</t>
    </rPh>
    <rPh sb="3" eb="5">
      <t>イタク</t>
    </rPh>
    <phoneticPr fontId="6"/>
  </si>
  <si>
    <t>経歴</t>
    <rPh sb="0" eb="2">
      <t>ケイレキ</t>
    </rPh>
    <phoneticPr fontId="6"/>
  </si>
  <si>
    <t>期間</t>
    <rPh sb="0" eb="2">
      <t>キカン</t>
    </rPh>
    <phoneticPr fontId="6"/>
  </si>
  <si>
    <t>所属及び職務内容</t>
    <rPh sb="0" eb="2">
      <t>ショゾク</t>
    </rPh>
    <rPh sb="2" eb="3">
      <t>オヨ</t>
    </rPh>
    <rPh sb="4" eb="6">
      <t>ショクム</t>
    </rPh>
    <rPh sb="6" eb="8">
      <t>ナイヨウ</t>
    </rPh>
    <phoneticPr fontId="6"/>
  </si>
  <si>
    <t>月</t>
    <rPh sb="0" eb="1">
      <t>ツキ</t>
    </rPh>
    <phoneticPr fontId="6"/>
  </si>
  <si>
    <t>日</t>
    <rPh sb="0" eb="1">
      <t>ヒ</t>
    </rPh>
    <phoneticPr fontId="6"/>
  </si>
  <si>
    <t>から</t>
    <phoneticPr fontId="6"/>
  </si>
  <si>
    <t>まで</t>
    <phoneticPr fontId="6"/>
  </si>
  <si>
    <t>月</t>
  </si>
  <si>
    <t>日</t>
  </si>
  <si>
    <t>携わった
主な作品</t>
    <rPh sb="0" eb="1">
      <t>タズサ</t>
    </rPh>
    <rPh sb="5" eb="6">
      <t>オモ</t>
    </rPh>
    <rPh sb="7" eb="9">
      <t>サクヒン</t>
    </rPh>
    <phoneticPr fontId="6"/>
  </si>
  <si>
    <t>実施日</t>
    <rPh sb="0" eb="3">
      <t>ジッシビ</t>
    </rPh>
    <phoneticPr fontId="6"/>
  </si>
  <si>
    <t>演目等</t>
    <rPh sb="0" eb="2">
      <t>エンモク</t>
    </rPh>
    <rPh sb="2" eb="3">
      <t>トウ</t>
    </rPh>
    <phoneticPr fontId="6"/>
  </si>
  <si>
    <t>出演者</t>
    <rPh sb="0" eb="3">
      <t>シュツエンシャ</t>
    </rPh>
    <phoneticPr fontId="6"/>
  </si>
  <si>
    <t>主な受賞歴</t>
    <rPh sb="0" eb="1">
      <t>オモ</t>
    </rPh>
    <rPh sb="2" eb="5">
      <t>ジュショウレキ</t>
    </rPh>
    <phoneticPr fontId="6"/>
  </si>
  <si>
    <t>受賞年月</t>
    <rPh sb="0" eb="2">
      <t>ジュショウ</t>
    </rPh>
    <rPh sb="2" eb="4">
      <t>ネンゲツ</t>
    </rPh>
    <phoneticPr fontId="6"/>
  </si>
  <si>
    <t>※略歴については、例外的にページの追加を可とします（但し、各項目の記入欄の追加は不可とします。）。
※ページを追加する場合、上記表をコピーしてこの下に追加してください（シートをコピーすることはできません。）。</t>
    <rPh sb="1" eb="3">
      <t>リャクレキ</t>
    </rPh>
    <rPh sb="9" eb="12">
      <t>レイガイテキ</t>
    </rPh>
    <rPh sb="17" eb="19">
      <t>ツイカ</t>
    </rPh>
    <rPh sb="20" eb="21">
      <t>カ</t>
    </rPh>
    <rPh sb="26" eb="27">
      <t>タダ</t>
    </rPh>
    <rPh sb="29" eb="30">
      <t>カク</t>
    </rPh>
    <rPh sb="30" eb="32">
      <t>コウモク</t>
    </rPh>
    <rPh sb="33" eb="35">
      <t>キニュウ</t>
    </rPh>
    <rPh sb="35" eb="36">
      <t>ラン</t>
    </rPh>
    <rPh sb="37" eb="39">
      <t>ツイカ</t>
    </rPh>
    <rPh sb="40" eb="42">
      <t>フカ</t>
    </rPh>
    <rPh sb="55" eb="57">
      <t>ツイカ</t>
    </rPh>
    <rPh sb="59" eb="61">
      <t>バアイ</t>
    </rPh>
    <rPh sb="62" eb="64">
      <t>ジョウキ</t>
    </rPh>
    <rPh sb="64" eb="65">
      <t>ヒョウ</t>
    </rPh>
    <rPh sb="73" eb="74">
      <t>シタ</t>
    </rPh>
    <rPh sb="75" eb="77">
      <t>ツイカ</t>
    </rPh>
    <phoneticPr fontId="6"/>
  </si>
  <si>
    <t>劇場・音楽堂等</t>
    <rPh sb="0" eb="2">
      <t>ゲキジョウ</t>
    </rPh>
    <rPh sb="3" eb="6">
      <t>オンガクドウ</t>
    </rPh>
    <rPh sb="6" eb="7">
      <t>トウ</t>
    </rPh>
    <phoneticPr fontId="6"/>
  </si>
  <si>
    <t>法人</t>
    <rPh sb="0" eb="2">
      <t>ホウジン</t>
    </rPh>
    <phoneticPr fontId="6"/>
  </si>
  <si>
    <t>収入</t>
    <rPh sb="0" eb="2">
      <t>シュウニュウ</t>
    </rPh>
    <phoneticPr fontId="6"/>
  </si>
  <si>
    <t>事業収入</t>
    <rPh sb="0" eb="2">
      <t>ジギョウ</t>
    </rPh>
    <rPh sb="2" eb="4">
      <t>シュウニュウ</t>
    </rPh>
    <phoneticPr fontId="6"/>
  </si>
  <si>
    <t>入場料収入</t>
    <rPh sb="0" eb="5">
      <t>ニュウジョウリョウシュウニュウ</t>
    </rPh>
    <phoneticPr fontId="6"/>
  </si>
  <si>
    <t>施設利用料</t>
    <rPh sb="0" eb="2">
      <t>シセツ</t>
    </rPh>
    <rPh sb="2" eb="4">
      <t>リヨウ</t>
    </rPh>
    <rPh sb="4" eb="5">
      <t>リョウ</t>
    </rPh>
    <phoneticPr fontId="6"/>
  </si>
  <si>
    <t>指定管理料</t>
    <rPh sb="0" eb="2">
      <t>シテイ</t>
    </rPh>
    <rPh sb="2" eb="5">
      <t>カンリリョウ</t>
    </rPh>
    <phoneticPr fontId="6"/>
  </si>
  <si>
    <t>文化庁</t>
    <rPh sb="0" eb="3">
      <t>ブンカチョウ</t>
    </rPh>
    <phoneticPr fontId="6"/>
  </si>
  <si>
    <t>日本芸術文化振興会</t>
    <rPh sb="0" eb="9">
      <t>ニホンゲイジュツブンカシンコウカイ</t>
    </rPh>
    <phoneticPr fontId="6"/>
  </si>
  <si>
    <t>その他の国の機関　名称：</t>
    <rPh sb="2" eb="3">
      <t>タ</t>
    </rPh>
    <rPh sb="4" eb="5">
      <t>クニ</t>
    </rPh>
    <rPh sb="6" eb="8">
      <t>キカン</t>
    </rPh>
    <rPh sb="9" eb="11">
      <t>メイショウ</t>
    </rPh>
    <phoneticPr fontId="6"/>
  </si>
  <si>
    <t>地方公共団体</t>
    <rPh sb="0" eb="2">
      <t>チホウ</t>
    </rPh>
    <rPh sb="2" eb="4">
      <t>コウキョウ</t>
    </rPh>
    <rPh sb="4" eb="6">
      <t>ダンタイ</t>
    </rPh>
    <phoneticPr fontId="6"/>
  </si>
  <si>
    <t>その他　　内容：</t>
    <rPh sb="2" eb="3">
      <t>タ</t>
    </rPh>
    <rPh sb="5" eb="7">
      <t>ナイヨウ</t>
    </rPh>
    <phoneticPr fontId="6"/>
  </si>
  <si>
    <t>協賛金</t>
    <rPh sb="0" eb="3">
      <t>キョウサンキン</t>
    </rPh>
    <phoneticPr fontId="6"/>
  </si>
  <si>
    <t>賛助会費</t>
    <rPh sb="0" eb="2">
      <t>サンジョ</t>
    </rPh>
    <rPh sb="2" eb="3">
      <t>カイ</t>
    </rPh>
    <rPh sb="3" eb="4">
      <t>ヒ</t>
    </rPh>
    <phoneticPr fontId="6"/>
  </si>
  <si>
    <t>個人</t>
    <rPh sb="0" eb="2">
      <t>コジン</t>
    </rPh>
    <phoneticPr fontId="6"/>
  </si>
  <si>
    <t>寄付金</t>
    <rPh sb="0" eb="3">
      <t>キフキン</t>
    </rPh>
    <phoneticPr fontId="6"/>
  </si>
  <si>
    <t>支出</t>
    <rPh sb="0" eb="2">
      <t>シシュツ</t>
    </rPh>
    <phoneticPr fontId="6"/>
  </si>
  <si>
    <t>事業費</t>
    <rPh sb="0" eb="3">
      <t>ジギョウヒ</t>
    </rPh>
    <phoneticPr fontId="6"/>
  </si>
  <si>
    <t>会館管理運営費</t>
    <rPh sb="0" eb="4">
      <t>カイカンカンリ</t>
    </rPh>
    <rPh sb="4" eb="7">
      <t>ウンエイヒ</t>
    </rPh>
    <phoneticPr fontId="6"/>
  </si>
  <si>
    <t>一般管理費</t>
    <rPh sb="0" eb="2">
      <t>イッパン</t>
    </rPh>
    <rPh sb="2" eb="5">
      <t>カンリヒ</t>
    </rPh>
    <phoneticPr fontId="6"/>
  </si>
  <si>
    <t>収益率（％）</t>
    <rPh sb="0" eb="3">
      <t>シュウエキリツ</t>
    </rPh>
    <phoneticPr fontId="6"/>
  </si>
  <si>
    <t>（２）</t>
    <phoneticPr fontId="6"/>
  </si>
  <si>
    <t>記入してください</t>
  </si>
  <si>
    <t>男性*</t>
    <rPh sb="0" eb="2">
      <t>ダンセイ</t>
    </rPh>
    <phoneticPr fontId="1"/>
  </si>
  <si>
    <t>女性*</t>
    <rPh sb="0" eb="2">
      <t>ジョセイ</t>
    </rPh>
    <phoneticPr fontId="1"/>
  </si>
  <si>
    <t>年</t>
    <rPh sb="0" eb="1">
      <t>ネン</t>
    </rPh>
    <phoneticPr fontId="1"/>
  </si>
  <si>
    <t>月</t>
    <rPh sb="0" eb="1">
      <t>ツキ</t>
    </rPh>
    <phoneticPr fontId="1"/>
  </si>
  <si>
    <t>はい</t>
    <phoneticPr fontId="1"/>
  </si>
  <si>
    <t>いいえ</t>
    <phoneticPr fontId="1"/>
  </si>
  <si>
    <t>（３）</t>
    <phoneticPr fontId="6"/>
  </si>
  <si>
    <t>（４）</t>
    <phoneticPr fontId="6"/>
  </si>
  <si>
    <t>（５）</t>
    <phoneticPr fontId="6"/>
  </si>
  <si>
    <t>（６）</t>
    <phoneticPr fontId="6"/>
  </si>
  <si>
    <t>（７）</t>
    <phoneticPr fontId="6"/>
  </si>
  <si>
    <t>（８）</t>
    <phoneticPr fontId="6"/>
  </si>
  <si>
    <t>（９）</t>
    <phoneticPr fontId="6"/>
  </si>
  <si>
    <t>□</t>
    <phoneticPr fontId="1"/>
  </si>
  <si>
    <t>雇用状況</t>
    <rPh sb="0" eb="2">
      <t>コヨウ</t>
    </rPh>
    <rPh sb="2" eb="4">
      <t>ジョウキョウ</t>
    </rPh>
    <phoneticPr fontId="6"/>
  </si>
  <si>
    <t>項　　　目</t>
    <rPh sb="0" eb="1">
      <t>コウ</t>
    </rPh>
    <rPh sb="4" eb="5">
      <t>メ</t>
    </rPh>
    <phoneticPr fontId="6"/>
  </si>
  <si>
    <t>その他　内容：</t>
    <phoneticPr fontId="6"/>
  </si>
  <si>
    <t>その他　内容：</t>
    <rPh sb="2" eb="3">
      <t>ホカ</t>
    </rPh>
    <rPh sb="4" eb="6">
      <t>ナイヨウ</t>
    </rPh>
    <phoneticPr fontId="6"/>
  </si>
  <si>
    <t>５．財務状況</t>
    <rPh sb="2" eb="4">
      <t>ザイム</t>
    </rPh>
    <rPh sb="4" eb="6">
      <t>ジョウキョウ</t>
    </rPh>
    <phoneticPr fontId="6"/>
  </si>
  <si>
    <t>※　劇場・音楽堂等のビジョン（あるべき将来像・中期目標/中期的な視点で実現させたいこと）を示し、ビジョン実現に向けた方針や戦略について、簡潔に説明してください。</t>
    <rPh sb="2" eb="4">
      <t>ゲキジョウ</t>
    </rPh>
    <rPh sb="5" eb="8">
      <t>オンガクドウ</t>
    </rPh>
    <rPh sb="8" eb="9">
      <t>トウ</t>
    </rPh>
    <rPh sb="19" eb="22">
      <t>ショウライゾウ</t>
    </rPh>
    <rPh sb="23" eb="25">
      <t>チュウキ</t>
    </rPh>
    <rPh sb="25" eb="27">
      <t>モクヒョウ</t>
    </rPh>
    <rPh sb="28" eb="31">
      <t>チュウキテキ</t>
    </rPh>
    <rPh sb="32" eb="34">
      <t>シテン</t>
    </rPh>
    <rPh sb="35" eb="37">
      <t>ジツゲン</t>
    </rPh>
    <rPh sb="45" eb="46">
      <t>シメ</t>
    </rPh>
    <rPh sb="52" eb="54">
      <t>ジツゲン</t>
    </rPh>
    <rPh sb="55" eb="56">
      <t>ム</t>
    </rPh>
    <rPh sb="58" eb="60">
      <t>ホウシン</t>
    </rPh>
    <rPh sb="68" eb="70">
      <t>カンケツ</t>
    </rPh>
    <phoneticPr fontId="1"/>
  </si>
  <si>
    <t>※　劇場・音楽堂等が設置されている地域の特性・ニーズ等について、必要に応じてデータを用いるなどして、簡潔に説明してください。</t>
    <rPh sb="2" eb="4">
      <t>ゲキジョウ</t>
    </rPh>
    <rPh sb="5" eb="8">
      <t>オンガクドウ</t>
    </rPh>
    <rPh sb="8" eb="9">
      <t>トウ</t>
    </rPh>
    <rPh sb="10" eb="12">
      <t>セッチ</t>
    </rPh>
    <rPh sb="17" eb="19">
      <t>チイキ</t>
    </rPh>
    <rPh sb="20" eb="22">
      <t>トクセイ</t>
    </rPh>
    <rPh sb="26" eb="27">
      <t>トウ</t>
    </rPh>
    <rPh sb="32" eb="34">
      <t>ヒツヨウ</t>
    </rPh>
    <rPh sb="35" eb="36">
      <t>オウ</t>
    </rPh>
    <rPh sb="42" eb="43">
      <t>モチ</t>
    </rPh>
    <rPh sb="50" eb="52">
      <t>カンケツ</t>
    </rPh>
    <rPh sb="53" eb="55">
      <t>セツメイ</t>
    </rPh>
    <phoneticPr fontId="1"/>
  </si>
  <si>
    <t>‐‐‐‐以下、①の設問において「有」と選択した場合、回答してください。‐‐‐‐</t>
    <rPh sb="4" eb="6">
      <t>イカ</t>
    </rPh>
    <rPh sb="9" eb="11">
      <t>セツモン</t>
    </rPh>
    <rPh sb="16" eb="17">
      <t>ユウ</t>
    </rPh>
    <rPh sb="19" eb="21">
      <t>センタク</t>
    </rPh>
    <rPh sb="23" eb="25">
      <t>バアイ</t>
    </rPh>
    <rPh sb="26" eb="28">
      <t>カイトウ</t>
    </rPh>
    <phoneticPr fontId="6"/>
  </si>
  <si>
    <t>①</t>
    <phoneticPr fontId="1"/>
  </si>
  <si>
    <t>設　　　問</t>
    <rPh sb="0" eb="1">
      <t>セツ</t>
    </rPh>
    <rPh sb="4" eb="5">
      <t>トイ</t>
    </rPh>
    <phoneticPr fontId="1"/>
  </si>
  <si>
    <t>回　　　答</t>
    <rPh sb="0" eb="1">
      <t>カイ</t>
    </rPh>
    <rPh sb="4" eb="5">
      <t>コタエ</t>
    </rPh>
    <phoneticPr fontId="1"/>
  </si>
  <si>
    <t>（１）　地域の特性・ニーズ等</t>
    <rPh sb="4" eb="6">
      <t>チイキ</t>
    </rPh>
    <rPh sb="7" eb="9">
      <t>トクセイ</t>
    </rPh>
    <rPh sb="13" eb="14">
      <t>トウ</t>
    </rPh>
    <phoneticPr fontId="1"/>
  </si>
  <si>
    <t>（２）　活動実績と施設の強み・特色</t>
    <rPh sb="4" eb="6">
      <t>カツドウ</t>
    </rPh>
    <rPh sb="6" eb="8">
      <t>ジッセキ</t>
    </rPh>
    <rPh sb="9" eb="11">
      <t>シセツ</t>
    </rPh>
    <rPh sb="12" eb="13">
      <t>ツヨ</t>
    </rPh>
    <rPh sb="15" eb="17">
      <t>トクショク</t>
    </rPh>
    <phoneticPr fontId="1"/>
  </si>
  <si>
    <t>(見込み）</t>
  </si>
  <si>
    <t>事 業 内 容</t>
    <rPh sb="0" eb="1">
      <t>コト</t>
    </rPh>
    <rPh sb="2" eb="3">
      <t>ギョウ</t>
    </rPh>
    <rPh sb="4" eb="5">
      <t>ナイ</t>
    </rPh>
    <rPh sb="6" eb="7">
      <t>カタチ</t>
    </rPh>
    <phoneticPr fontId="6"/>
  </si>
  <si>
    <t>（１）　ミッション（存在意義・社会的役割）</t>
    <rPh sb="0" eb="1">
      <t>ワリ</t>
    </rPh>
    <rPh sb="1" eb="2">
      <t>トウ</t>
    </rPh>
    <rPh sb="10" eb="12">
      <t>ソンザイ</t>
    </rPh>
    <rPh sb="12" eb="14">
      <t>イギ</t>
    </rPh>
    <phoneticPr fontId="6"/>
  </si>
  <si>
    <t>※　劇場・音楽堂等のこれまでの活動実績及び、施設の強み・特色について、簡潔に説明してください。</t>
    <rPh sb="2" eb="4">
      <t>ゲキジョウ</t>
    </rPh>
    <rPh sb="5" eb="8">
      <t>オンガクドウ</t>
    </rPh>
    <rPh sb="8" eb="9">
      <t>トウ</t>
    </rPh>
    <rPh sb="15" eb="17">
      <t>カツドウ</t>
    </rPh>
    <rPh sb="17" eb="19">
      <t>ジッセキ</t>
    </rPh>
    <rPh sb="19" eb="20">
      <t>オヨ</t>
    </rPh>
    <rPh sb="22" eb="24">
      <t>シセツ</t>
    </rPh>
    <rPh sb="25" eb="26">
      <t>ツヨ</t>
    </rPh>
    <rPh sb="28" eb="30">
      <t>トクショク</t>
    </rPh>
    <rPh sb="35" eb="37">
      <t>カンケツ</t>
    </rPh>
    <rPh sb="38" eb="40">
      <t>セツメイ</t>
    </rPh>
    <phoneticPr fontId="1"/>
  </si>
  <si>
    <t>伝統
芸能</t>
    <rPh sb="0" eb="2">
      <t>デントウ</t>
    </rPh>
    <rPh sb="3" eb="5">
      <t>ゲイノウ</t>
    </rPh>
    <phoneticPr fontId="6"/>
  </si>
  <si>
    <r>
      <t>施設利用者数</t>
    </r>
    <r>
      <rPr>
        <sz val="9"/>
        <rFont val="ＭＳ Ｐゴシック"/>
        <family val="3"/>
        <charset val="128"/>
      </rPr>
      <t>（※２）</t>
    </r>
    <rPh sb="0" eb="2">
      <t>シセツ</t>
    </rPh>
    <rPh sb="2" eb="5">
      <t>リヨウシャ</t>
    </rPh>
    <rPh sb="5" eb="6">
      <t>カズ</t>
    </rPh>
    <phoneticPr fontId="1"/>
  </si>
  <si>
    <r>
      <t>年間事業本数</t>
    </r>
    <r>
      <rPr>
        <sz val="9"/>
        <rFont val="ＭＳ Ｐゴシック"/>
        <family val="3"/>
        <charset val="128"/>
      </rPr>
      <t>（※１）</t>
    </r>
    <rPh sb="0" eb="2">
      <t>ネンカン</t>
    </rPh>
    <rPh sb="2" eb="4">
      <t>ジギョウ</t>
    </rPh>
    <rPh sb="4" eb="6">
      <t>ホンスウ</t>
    </rPh>
    <phoneticPr fontId="6"/>
  </si>
  <si>
    <t>消費税等仕入控除税額計（C）
課税事業者の場合は｛小計（A）－課税対象外経費計｝×10 /110
課税事業者以外の場合は0</t>
    <rPh sb="15" eb="17">
      <t>カゼイ</t>
    </rPh>
    <rPh sb="17" eb="20">
      <t>ジギョウシャ</t>
    </rPh>
    <rPh sb="21" eb="23">
      <t>バアイ</t>
    </rPh>
    <rPh sb="49" eb="51">
      <t>カゼイ</t>
    </rPh>
    <rPh sb="51" eb="54">
      <t>ジギョウシャ</t>
    </rPh>
    <rPh sb="54" eb="56">
      <t>イガイ</t>
    </rPh>
    <rPh sb="57" eb="59">
      <t>バアイ</t>
    </rPh>
    <phoneticPr fontId="6"/>
  </si>
  <si>
    <t>企画意図
・目的</t>
    <rPh sb="0" eb="2">
      <t>キカク</t>
    </rPh>
    <rPh sb="2" eb="4">
      <t>イト</t>
    </rPh>
    <rPh sb="6" eb="8">
      <t>モクテキ</t>
    </rPh>
    <phoneticPr fontId="1"/>
  </si>
  <si>
    <t>観客・参加者等の拡大、認知度向上のための計画について</t>
    <rPh sb="0" eb="2">
      <t>カンキャク</t>
    </rPh>
    <rPh sb="3" eb="5">
      <t>サンカ</t>
    </rPh>
    <rPh sb="5" eb="6">
      <t>シャ</t>
    </rPh>
    <rPh sb="6" eb="7">
      <t>トウ</t>
    </rPh>
    <rPh sb="8" eb="10">
      <t>カクダイ</t>
    </rPh>
    <rPh sb="11" eb="14">
      <t>ニンチド</t>
    </rPh>
    <rPh sb="14" eb="16">
      <t>コウジョウ</t>
    </rPh>
    <rPh sb="20" eb="22">
      <t>ケイカク</t>
    </rPh>
    <phoneticPr fontId="6"/>
  </si>
  <si>
    <t>共催者・協賛者・後援者等クレジット</t>
    <rPh sb="0" eb="2">
      <t>キョウサイ</t>
    </rPh>
    <rPh sb="2" eb="3">
      <t>シャ</t>
    </rPh>
    <rPh sb="4" eb="6">
      <t>キョウサン</t>
    </rPh>
    <rPh sb="6" eb="7">
      <t>シャ</t>
    </rPh>
    <rPh sb="8" eb="10">
      <t>コウエン</t>
    </rPh>
    <rPh sb="10" eb="11">
      <t>シャ</t>
    </rPh>
    <rPh sb="11" eb="12">
      <t>トウ</t>
    </rPh>
    <phoneticPr fontId="6"/>
  </si>
  <si>
    <t>経営
責任者　　</t>
    <rPh sb="0" eb="2">
      <t>ケイエイ</t>
    </rPh>
    <rPh sb="3" eb="6">
      <t>セキニンシャ</t>
    </rPh>
    <phoneticPr fontId="6"/>
  </si>
  <si>
    <r>
      <t xml:space="preserve">舞台技術　　　　　スタッフ
</t>
    </r>
    <r>
      <rPr>
        <sz val="9"/>
        <rFont val="ＭＳ Ｐゴシック"/>
        <family val="3"/>
        <charset val="128"/>
      </rPr>
      <t>（責任者及び主な担当者）</t>
    </r>
    <r>
      <rPr>
        <sz val="10"/>
        <rFont val="ＭＳ Ｐゴシック"/>
        <family val="3"/>
        <charset val="128"/>
      </rPr>
      <t>　　　　</t>
    </r>
    <rPh sb="0" eb="2">
      <t>ブタイ</t>
    </rPh>
    <rPh sb="2" eb="4">
      <t>ギジュツ</t>
    </rPh>
    <rPh sb="15" eb="18">
      <t>セキニンシャ</t>
    </rPh>
    <rPh sb="18" eb="19">
      <t>オヨ</t>
    </rPh>
    <phoneticPr fontId="6"/>
  </si>
  <si>
    <t>会計
責任者</t>
    <rPh sb="0" eb="2">
      <t>カイケイ</t>
    </rPh>
    <rPh sb="3" eb="6">
      <t>セキニンシャ</t>
    </rPh>
    <phoneticPr fontId="6"/>
  </si>
  <si>
    <t>監査
責任者</t>
    <rPh sb="0" eb="2">
      <t>カンサ</t>
    </rPh>
    <rPh sb="3" eb="6">
      <t>セキニンシャ</t>
    </rPh>
    <phoneticPr fontId="6"/>
  </si>
  <si>
    <t>館長・支配人等</t>
    <rPh sb="0" eb="2">
      <t>カンチョウ</t>
    </rPh>
    <rPh sb="3" eb="6">
      <t>シハイニン</t>
    </rPh>
    <rPh sb="6" eb="7">
      <t>トウ</t>
    </rPh>
    <phoneticPr fontId="6"/>
  </si>
  <si>
    <t>　　　　　　　　　　　　　　　　　　　*人数は、実人数で記入してください（小数点以下は生じません）。</t>
    <phoneticPr fontId="6"/>
  </si>
  <si>
    <t>民間助成金 名称：</t>
    <rPh sb="0" eb="2">
      <t>ミンカン</t>
    </rPh>
    <rPh sb="2" eb="5">
      <t>ジョセイキン</t>
    </rPh>
    <rPh sb="6" eb="8">
      <t>メイショウ</t>
    </rPh>
    <phoneticPr fontId="6"/>
  </si>
  <si>
    <t>（芸術監督）芸術監督等、劇場運営の芸術面を統括する人材が配置されている。</t>
    <rPh sb="1" eb="5">
      <t>ゲイジュツカントク</t>
    </rPh>
    <rPh sb="6" eb="8">
      <t>ゲイジュツ</t>
    </rPh>
    <rPh sb="8" eb="10">
      <t>カントク</t>
    </rPh>
    <rPh sb="10" eb="11">
      <t>ナド</t>
    </rPh>
    <rPh sb="12" eb="14">
      <t>ゲキジョウ</t>
    </rPh>
    <rPh sb="14" eb="16">
      <t>ウンエイ</t>
    </rPh>
    <rPh sb="17" eb="19">
      <t>ゲイジュツ</t>
    </rPh>
    <rPh sb="19" eb="20">
      <t>メン</t>
    </rPh>
    <rPh sb="21" eb="23">
      <t>トウカツ</t>
    </rPh>
    <rPh sb="25" eb="27">
      <t>ジンザイ</t>
    </rPh>
    <rPh sb="28" eb="30">
      <t>ハイチ</t>
    </rPh>
    <phoneticPr fontId="1"/>
  </si>
  <si>
    <t>（長期的経営）長期的視点に立ち、劇場運営を統括する、経営実務者が配置されている。</t>
    <rPh sb="1" eb="4">
      <t>チョウキテキ</t>
    </rPh>
    <rPh sb="4" eb="6">
      <t>ケイエイ</t>
    </rPh>
    <rPh sb="7" eb="10">
      <t>チョウキテキ</t>
    </rPh>
    <rPh sb="10" eb="12">
      <t>シテン</t>
    </rPh>
    <rPh sb="13" eb="14">
      <t>タ</t>
    </rPh>
    <rPh sb="16" eb="18">
      <t>ゲキジョウ</t>
    </rPh>
    <rPh sb="18" eb="20">
      <t>ウンエイ</t>
    </rPh>
    <rPh sb="21" eb="23">
      <t>トウカツ</t>
    </rPh>
    <rPh sb="26" eb="28">
      <t>ケイエイ</t>
    </rPh>
    <rPh sb="28" eb="31">
      <t>ジツムシャ</t>
    </rPh>
    <rPh sb="32" eb="34">
      <t>ハイチ</t>
    </rPh>
    <phoneticPr fontId="1"/>
  </si>
  <si>
    <t>（ジェンダーバランス）女性管理職比率が30％以上である。あるいは、女性の管理職やリーダー職への登用に努めている。</t>
    <rPh sb="11" eb="13">
      <t>ジョセイ</t>
    </rPh>
    <rPh sb="13" eb="15">
      <t>カンリ</t>
    </rPh>
    <rPh sb="15" eb="16">
      <t>ショク</t>
    </rPh>
    <rPh sb="16" eb="18">
      <t>ヒリツ</t>
    </rPh>
    <rPh sb="22" eb="24">
      <t>イジョウ</t>
    </rPh>
    <rPh sb="33" eb="35">
      <t>ジョセイ</t>
    </rPh>
    <rPh sb="36" eb="39">
      <t>カンリショク</t>
    </rPh>
    <rPh sb="44" eb="45">
      <t>ショク</t>
    </rPh>
    <rPh sb="47" eb="49">
      <t>トウヨウ</t>
    </rPh>
    <rPh sb="50" eb="51">
      <t>ツト</t>
    </rPh>
    <phoneticPr fontId="1"/>
  </si>
  <si>
    <t>（専門人材の確保）今日的な劇場運営に必要な職能や専門性を踏まえ、運営体制が整備されている。あるいは専門人材の確保や育成に努めている。</t>
    <rPh sb="1" eb="5">
      <t>センモンジンザイ</t>
    </rPh>
    <rPh sb="6" eb="8">
      <t>カクホ</t>
    </rPh>
    <rPh sb="9" eb="11">
      <t>コンニチ</t>
    </rPh>
    <rPh sb="11" eb="12">
      <t>テキ</t>
    </rPh>
    <rPh sb="13" eb="15">
      <t>ゲキジョウ</t>
    </rPh>
    <rPh sb="15" eb="17">
      <t>ウンエイ</t>
    </rPh>
    <rPh sb="18" eb="20">
      <t>ヒツヨウ</t>
    </rPh>
    <rPh sb="21" eb="23">
      <t>ショクノウ</t>
    </rPh>
    <rPh sb="24" eb="27">
      <t>センモンセイ</t>
    </rPh>
    <rPh sb="28" eb="29">
      <t>フ</t>
    </rPh>
    <rPh sb="32" eb="34">
      <t>ウンエイ</t>
    </rPh>
    <rPh sb="34" eb="36">
      <t>タイセイ</t>
    </rPh>
    <rPh sb="37" eb="39">
      <t>セイビ</t>
    </rPh>
    <rPh sb="49" eb="51">
      <t>センモン</t>
    </rPh>
    <rPh sb="51" eb="53">
      <t>ジンザイ</t>
    </rPh>
    <rPh sb="54" eb="56">
      <t>カクホ</t>
    </rPh>
    <rPh sb="57" eb="59">
      <t>イクセイ</t>
    </rPh>
    <rPh sb="60" eb="61">
      <t>ツト</t>
    </rPh>
    <phoneticPr fontId="1"/>
  </si>
  <si>
    <t>（職制の整理）芸術監督、館長、支配人、プロデューサー、その他管理職の職位及び職能、一般職員の職務内容等が専門性を基に整理され、役割分担されている。</t>
    <rPh sb="1" eb="3">
      <t>ショクセイ</t>
    </rPh>
    <rPh sb="4" eb="6">
      <t>セイリ</t>
    </rPh>
    <rPh sb="7" eb="9">
      <t>ゲイジュツ</t>
    </rPh>
    <rPh sb="9" eb="11">
      <t>カントク</t>
    </rPh>
    <rPh sb="12" eb="14">
      <t>カンチョウ</t>
    </rPh>
    <rPh sb="15" eb="18">
      <t>シハイニン</t>
    </rPh>
    <rPh sb="29" eb="30">
      <t>ホカ</t>
    </rPh>
    <rPh sb="30" eb="33">
      <t>カンリショク</t>
    </rPh>
    <rPh sb="34" eb="36">
      <t>ショクイ</t>
    </rPh>
    <rPh sb="36" eb="37">
      <t>オヨ</t>
    </rPh>
    <rPh sb="38" eb="40">
      <t>ショクノウ</t>
    </rPh>
    <rPh sb="41" eb="43">
      <t>イッパン</t>
    </rPh>
    <rPh sb="43" eb="45">
      <t>ショクイン</t>
    </rPh>
    <rPh sb="46" eb="48">
      <t>ショクム</t>
    </rPh>
    <rPh sb="48" eb="50">
      <t>ナイヨウ</t>
    </rPh>
    <rPh sb="50" eb="51">
      <t>ナド</t>
    </rPh>
    <rPh sb="52" eb="55">
      <t>センモンセイ</t>
    </rPh>
    <rPh sb="56" eb="57">
      <t>モト</t>
    </rPh>
    <rPh sb="58" eb="60">
      <t>セイリ</t>
    </rPh>
    <rPh sb="63" eb="65">
      <t>ヤクワリ</t>
    </rPh>
    <rPh sb="65" eb="67">
      <t>ブンタン</t>
    </rPh>
    <phoneticPr fontId="1"/>
  </si>
  <si>
    <t>（世代間バランス）年齢バランスを考慮した人材確保を行っている（若年層の雇用に努めている）。</t>
    <rPh sb="1" eb="4">
      <t>セダイカン</t>
    </rPh>
    <rPh sb="9" eb="11">
      <t>ネンレイ</t>
    </rPh>
    <rPh sb="16" eb="18">
      <t>コウリョ</t>
    </rPh>
    <rPh sb="20" eb="22">
      <t>ジンザイ</t>
    </rPh>
    <rPh sb="22" eb="24">
      <t>カクホ</t>
    </rPh>
    <rPh sb="25" eb="26">
      <t>オコナ</t>
    </rPh>
    <rPh sb="31" eb="34">
      <t>ジャクネンソウ</t>
    </rPh>
    <rPh sb="35" eb="37">
      <t>コヨウ</t>
    </rPh>
    <rPh sb="38" eb="39">
      <t>ツト</t>
    </rPh>
    <phoneticPr fontId="1"/>
  </si>
  <si>
    <t>（ワークライフ・バランス）仕事と育児・介護等の両立支援制度を整備し、推進している。</t>
    <rPh sb="13" eb="15">
      <t>シゴト</t>
    </rPh>
    <rPh sb="16" eb="18">
      <t>イクジ</t>
    </rPh>
    <rPh sb="19" eb="21">
      <t>カイゴ</t>
    </rPh>
    <rPh sb="21" eb="22">
      <t>ナド</t>
    </rPh>
    <rPh sb="23" eb="25">
      <t>リョウリツ</t>
    </rPh>
    <rPh sb="25" eb="27">
      <t>シエン</t>
    </rPh>
    <rPh sb="27" eb="29">
      <t>セイド</t>
    </rPh>
    <rPh sb="30" eb="32">
      <t>セイビ</t>
    </rPh>
    <rPh sb="34" eb="36">
      <t>スイシン</t>
    </rPh>
    <phoneticPr fontId="1"/>
  </si>
  <si>
    <t>（コンプライアンス順守）情報セキュリティをはじめ、各種コンプライアンスの順守規定を策定し、必要な研修を行っている。</t>
    <rPh sb="9" eb="11">
      <t>ジュンシュ</t>
    </rPh>
    <rPh sb="12" eb="14">
      <t>ジョウホウ</t>
    </rPh>
    <rPh sb="25" eb="27">
      <t>カクシュ</t>
    </rPh>
    <rPh sb="36" eb="38">
      <t>ジュンシュ</t>
    </rPh>
    <rPh sb="38" eb="40">
      <t>キテイ</t>
    </rPh>
    <rPh sb="41" eb="43">
      <t>サクテイ</t>
    </rPh>
    <rPh sb="45" eb="47">
      <t>ヒツヨウ</t>
    </rPh>
    <rPh sb="48" eb="50">
      <t>ケンシュウ</t>
    </rPh>
    <rPh sb="51" eb="52">
      <t>オコナ</t>
    </rPh>
    <phoneticPr fontId="1"/>
  </si>
  <si>
    <t>「有」の場合の条例・計画等の名称及び制定年 ：</t>
    <rPh sb="1" eb="2">
      <t>ア</t>
    </rPh>
    <rPh sb="4" eb="6">
      <t>バアイ</t>
    </rPh>
    <rPh sb="7" eb="9">
      <t>ジョウレイ</t>
    </rPh>
    <rPh sb="10" eb="12">
      <t>ケイカク</t>
    </rPh>
    <rPh sb="12" eb="13">
      <t>トウ</t>
    </rPh>
    <rPh sb="14" eb="16">
      <t>メイショウ</t>
    </rPh>
    <rPh sb="16" eb="17">
      <t>オヨ</t>
    </rPh>
    <rPh sb="18" eb="19">
      <t>セイ</t>
    </rPh>
    <rPh sb="19" eb="21">
      <t>テイネン</t>
    </rPh>
    <phoneticPr fontId="6"/>
  </si>
  <si>
    <t>文化振興
条例・計画等</t>
    <rPh sb="0" eb="2">
      <t>ブンカ</t>
    </rPh>
    <rPh sb="2" eb="4">
      <t>シンコウ</t>
    </rPh>
    <rPh sb="5" eb="7">
      <t>ジョウレイ</t>
    </rPh>
    <rPh sb="8" eb="10">
      <t>ケイカク</t>
    </rPh>
    <rPh sb="10" eb="11">
      <t>ナド</t>
    </rPh>
    <phoneticPr fontId="1"/>
  </si>
  <si>
    <t>バリアフリーの対応状況</t>
    <rPh sb="7" eb="9">
      <t>タイオウ</t>
    </rPh>
    <rPh sb="9" eb="11">
      <t>ジョウキョウ</t>
    </rPh>
    <phoneticPr fontId="1"/>
  </si>
  <si>
    <t>※「障害者差別解消法」及び「障害者による文化芸術活動の推進に関する法律」を参照のこと</t>
    <rPh sb="2" eb="5">
      <t>ショウガイシャ</t>
    </rPh>
    <rPh sb="5" eb="7">
      <t>サベツ</t>
    </rPh>
    <rPh sb="7" eb="10">
      <t>カイショウホウ</t>
    </rPh>
    <rPh sb="11" eb="12">
      <t>オヨ</t>
    </rPh>
    <rPh sb="14" eb="17">
      <t>ショウガイシャ</t>
    </rPh>
    <rPh sb="20" eb="22">
      <t>ブンカ</t>
    </rPh>
    <rPh sb="22" eb="24">
      <t>ゲイジュツ</t>
    </rPh>
    <rPh sb="24" eb="26">
      <t>カツドウ</t>
    </rPh>
    <rPh sb="27" eb="29">
      <t>スイシン</t>
    </rPh>
    <rPh sb="30" eb="31">
      <t>カン</t>
    </rPh>
    <rPh sb="33" eb="35">
      <t>ホウリツ</t>
    </rPh>
    <rPh sb="37" eb="39">
      <t>サンショウ</t>
    </rPh>
    <phoneticPr fontId="6"/>
  </si>
  <si>
    <t>レジデント・カンパニー、レジデント・アーティストについて</t>
    <phoneticPr fontId="1"/>
  </si>
  <si>
    <t>３．組織体制</t>
    <rPh sb="2" eb="4">
      <t>ソシキ</t>
    </rPh>
    <rPh sb="4" eb="6">
      <t>タイセイ</t>
    </rPh>
    <phoneticPr fontId="6"/>
  </si>
  <si>
    <t>職名・雇用形態</t>
    <rPh sb="0" eb="2">
      <t>ショクメイ</t>
    </rPh>
    <rPh sb="3" eb="5">
      <t>コヨウ</t>
    </rPh>
    <rPh sb="5" eb="7">
      <t>ケイタイ</t>
    </rPh>
    <phoneticPr fontId="1"/>
  </si>
  <si>
    <t>人数*</t>
    <rPh sb="0" eb="2">
      <t>ニンズウ</t>
    </rPh>
    <phoneticPr fontId="6"/>
  </si>
  <si>
    <t>事業担当者（一般職）</t>
    <rPh sb="0" eb="2">
      <t>ジギョウ</t>
    </rPh>
    <rPh sb="2" eb="5">
      <t>タントウシャ</t>
    </rPh>
    <rPh sb="6" eb="9">
      <t>イッパンショク</t>
    </rPh>
    <phoneticPr fontId="6"/>
  </si>
  <si>
    <t>舞台技術者（一般職）</t>
    <rPh sb="0" eb="2">
      <t>ブタイ</t>
    </rPh>
    <rPh sb="2" eb="4">
      <t>ギジュツ</t>
    </rPh>
    <rPh sb="4" eb="5">
      <t>シャ</t>
    </rPh>
    <rPh sb="6" eb="9">
      <t>イッパンショク</t>
    </rPh>
    <phoneticPr fontId="6"/>
  </si>
  <si>
    <t>計</t>
    <rPh sb="0" eb="1">
      <t>ケイ</t>
    </rPh>
    <phoneticPr fontId="1"/>
  </si>
  <si>
    <t>芸術監督 等</t>
    <phoneticPr fontId="6"/>
  </si>
  <si>
    <r>
      <t xml:space="preserve">事業系
専門人材
</t>
    </r>
    <r>
      <rPr>
        <sz val="9"/>
        <rFont val="ＭＳ Ｐゴシック"/>
        <family val="3"/>
        <charset val="128"/>
      </rPr>
      <t>（責任者及び主な担当者）</t>
    </r>
    <r>
      <rPr>
        <sz val="10"/>
        <rFont val="ＭＳ Ｐゴシック"/>
        <family val="3"/>
        <charset val="128"/>
      </rPr>
      <t>　　　　　　</t>
    </r>
    <rPh sb="0" eb="3">
      <t>ジギョウケイ</t>
    </rPh>
    <rPh sb="4" eb="6">
      <t>センモン</t>
    </rPh>
    <rPh sb="10" eb="13">
      <t>セキニンシャ</t>
    </rPh>
    <rPh sb="13" eb="14">
      <t>オヨ</t>
    </rPh>
    <rPh sb="15" eb="16">
      <t>オモ</t>
    </rPh>
    <rPh sb="17" eb="20">
      <t>タントウシャ</t>
    </rPh>
    <phoneticPr fontId="6"/>
  </si>
  <si>
    <t>劇場・音楽堂等 経営責任者</t>
    <rPh sb="0" eb="2">
      <t>ゲキジョウ</t>
    </rPh>
    <rPh sb="3" eb="7">
      <t>オンガクドウトウ</t>
    </rPh>
    <rPh sb="8" eb="10">
      <t>ケイエイ</t>
    </rPh>
    <rPh sb="10" eb="13">
      <t>セキニンシャ</t>
    </rPh>
    <phoneticPr fontId="1"/>
  </si>
  <si>
    <t>具体的な契約内容：</t>
    <rPh sb="0" eb="3">
      <t>グタイテキ</t>
    </rPh>
    <rPh sb="4" eb="6">
      <t>ケイヤク</t>
    </rPh>
    <rPh sb="6" eb="8">
      <t>ナイヨウ</t>
    </rPh>
    <phoneticPr fontId="6"/>
  </si>
  <si>
    <t>人</t>
    <rPh sb="0" eb="1">
      <t>ヒト</t>
    </rPh>
    <phoneticPr fontId="1"/>
  </si>
  <si>
    <t>事業担当管理職</t>
    <rPh sb="0" eb="2">
      <t>ジギョウ</t>
    </rPh>
    <rPh sb="2" eb="4">
      <t>タントウ</t>
    </rPh>
    <rPh sb="4" eb="7">
      <t>カンリショク</t>
    </rPh>
    <phoneticPr fontId="1"/>
  </si>
  <si>
    <t>総務・管理担当管理職</t>
    <rPh sb="0" eb="2">
      <t>ソウム</t>
    </rPh>
    <rPh sb="3" eb="5">
      <t>カンリ</t>
    </rPh>
    <rPh sb="5" eb="7">
      <t>タントウ</t>
    </rPh>
    <rPh sb="7" eb="10">
      <t>カンリショク</t>
    </rPh>
    <phoneticPr fontId="1"/>
  </si>
  <si>
    <t>総務・管理担当者（一般職）</t>
    <rPh sb="0" eb="2">
      <t>ソウム</t>
    </rPh>
    <rPh sb="3" eb="5">
      <t>カンリ</t>
    </rPh>
    <rPh sb="5" eb="8">
      <t>タントウシャ</t>
    </rPh>
    <rPh sb="9" eb="12">
      <t>イッパンショク</t>
    </rPh>
    <phoneticPr fontId="6"/>
  </si>
  <si>
    <t>補助金・助成金</t>
    <rPh sb="0" eb="3">
      <t>ホジョキン</t>
    </rPh>
    <rPh sb="4" eb="7">
      <t>ジョセイキン</t>
    </rPh>
    <phoneticPr fontId="6"/>
  </si>
  <si>
    <t>その他　　名称：</t>
    <rPh sb="2" eb="3">
      <t>タ</t>
    </rPh>
    <rPh sb="5" eb="7">
      <t>メイショウ</t>
    </rPh>
    <phoneticPr fontId="6"/>
  </si>
  <si>
    <r>
      <t xml:space="preserve">（適正な契約事務）アーティストやスタッフと適正な契約書を交わしている。
</t>
    </r>
    <r>
      <rPr>
        <sz val="10"/>
        <rFont val="ＭＳ Ｐゴシック"/>
        <family val="3"/>
        <charset val="128"/>
      </rPr>
      <t>※文化庁「文化芸術分野の適正な契約関係構築に向けたガイドライン」（令和４年７月２７日 文化芸術分野の適正な契約関係構築に向けた検討会議）参照のこと</t>
    </r>
    <rPh sb="1" eb="3">
      <t>テキセイ</t>
    </rPh>
    <rPh sb="4" eb="6">
      <t>ケイヤク</t>
    </rPh>
    <rPh sb="6" eb="8">
      <t>ジム</t>
    </rPh>
    <rPh sb="21" eb="23">
      <t>テキセイ</t>
    </rPh>
    <rPh sb="24" eb="27">
      <t>ケイヤクショ</t>
    </rPh>
    <rPh sb="28" eb="29">
      <t>カ</t>
    </rPh>
    <phoneticPr fontId="1"/>
  </si>
  <si>
    <t>（「その他」を選択した場合）</t>
    <rPh sb="6" eb="8">
      <t>センタク</t>
    </rPh>
    <rPh sb="10" eb="12">
      <t>バアイ</t>
    </rPh>
    <phoneticPr fontId="6"/>
  </si>
  <si>
    <t>指定管理期間　　　　　　　期目（現在の指定管理期間：平成・令和　　年　　月～令和　　年　　月　　　　年間）</t>
    <rPh sb="0" eb="4">
      <t>シテイカンリ</t>
    </rPh>
    <rPh sb="4" eb="6">
      <t>キカン</t>
    </rPh>
    <rPh sb="13" eb="15">
      <t>キメ</t>
    </rPh>
    <rPh sb="16" eb="18">
      <t>ゲンザイ</t>
    </rPh>
    <rPh sb="19" eb="21">
      <t>シテイ</t>
    </rPh>
    <rPh sb="21" eb="23">
      <t>カンリ</t>
    </rPh>
    <rPh sb="23" eb="25">
      <t>キカン</t>
    </rPh>
    <rPh sb="29" eb="31">
      <t>レイワ</t>
    </rPh>
    <rPh sb="38" eb="40">
      <t>レイワ</t>
    </rPh>
    <phoneticPr fontId="6"/>
  </si>
  <si>
    <t>車椅子席：</t>
    <rPh sb="0" eb="1">
      <t>クルマ</t>
    </rPh>
    <rPh sb="1" eb="3">
      <t>イス</t>
    </rPh>
    <rPh sb="3" eb="4">
      <t>セキ</t>
    </rPh>
    <phoneticPr fontId="6"/>
  </si>
  <si>
    <t>可動席：</t>
    <rPh sb="0" eb="2">
      <t>カドウ</t>
    </rPh>
    <rPh sb="2" eb="3">
      <t>セキ</t>
    </rPh>
    <phoneticPr fontId="6"/>
  </si>
  <si>
    <t>友の会会費収入</t>
    <rPh sb="0" eb="1">
      <t>トモ</t>
    </rPh>
    <rPh sb="2" eb="3">
      <t>カイ</t>
    </rPh>
    <rPh sb="3" eb="5">
      <t>カイヒ</t>
    </rPh>
    <rPh sb="5" eb="7">
      <t>シュウニュウ</t>
    </rPh>
    <phoneticPr fontId="6"/>
  </si>
  <si>
    <t>【１枚】</t>
    <rPh sb="2" eb="3">
      <t>マイ</t>
    </rPh>
    <phoneticPr fontId="1"/>
  </si>
  <si>
    <t>②</t>
  </si>
  <si>
    <t>③</t>
  </si>
  <si>
    <t>④</t>
  </si>
  <si>
    <t>⑤</t>
  </si>
  <si>
    <t>団体・アーティスト
その１</t>
    <rPh sb="0" eb="2">
      <t>ダンタイ</t>
    </rPh>
    <phoneticPr fontId="1"/>
  </si>
  <si>
    <t>団体・アーティスト
その２</t>
    <rPh sb="0" eb="2">
      <t>ダンタイ</t>
    </rPh>
    <phoneticPr fontId="1"/>
  </si>
  <si>
    <t>団体・アーティスト
その３</t>
    <rPh sb="0" eb="2">
      <t>ダンタイ</t>
    </rPh>
    <phoneticPr fontId="1"/>
  </si>
  <si>
    <t>レジデント・カンパニー付きスタッフなど、他に分類できない場合には「その他」に計上し、「補足説明」欄に内容を記述してください。</t>
    <phoneticPr fontId="1"/>
  </si>
  <si>
    <r>
      <t>※各事業ごとに作成し、A４サイズ１枚以内に収めてください。</t>
    </r>
    <r>
      <rPr>
        <u/>
        <sz val="10"/>
        <rFont val="ＭＳ Ｐゴシック"/>
        <family val="3"/>
        <charset val="128"/>
      </rPr>
      <t>内訳はできるだけ詳細・明確に記入してください。</t>
    </r>
    <phoneticPr fontId="1"/>
  </si>
  <si>
    <t>【事業概要】</t>
    <phoneticPr fontId="6"/>
  </si>
  <si>
    <t>【収支予算積算内訳（個表）】</t>
    <phoneticPr fontId="6"/>
  </si>
  <si>
    <t>出演者・スタッフ、料金設定　等</t>
    <rPh sb="0" eb="3">
      <t>シュツエンシャ</t>
    </rPh>
    <rPh sb="9" eb="11">
      <t>リョウキン</t>
    </rPh>
    <rPh sb="11" eb="13">
      <t>セッテイ</t>
    </rPh>
    <rPh sb="14" eb="15">
      <t>トウ</t>
    </rPh>
    <phoneticPr fontId="6"/>
  </si>
  <si>
    <t>公演事業</t>
    <rPh sb="0" eb="4">
      <t>コウエンジギョウ</t>
    </rPh>
    <phoneticPr fontId="1"/>
  </si>
  <si>
    <t>人材養成事業</t>
    <rPh sb="0" eb="6">
      <t>ジンザイヨウセイジギョウ</t>
    </rPh>
    <phoneticPr fontId="1"/>
  </si>
  <si>
    <t>普及啓発事業</t>
    <rPh sb="0" eb="6">
      <t>フキュウケイハツジギョウ</t>
    </rPh>
    <phoneticPr fontId="1"/>
  </si>
  <si>
    <t>公-10</t>
    <rPh sb="0" eb="1">
      <t>コウ</t>
    </rPh>
    <phoneticPr fontId="1"/>
  </si>
  <si>
    <t>公-11</t>
    <rPh sb="0" eb="1">
      <t>コウ</t>
    </rPh>
    <phoneticPr fontId="1"/>
  </si>
  <si>
    <t>公-12</t>
    <rPh sb="0" eb="1">
      <t>コウ</t>
    </rPh>
    <phoneticPr fontId="1"/>
  </si>
  <si>
    <t>公-13</t>
    <rPh sb="0" eb="1">
      <t>コウ</t>
    </rPh>
    <phoneticPr fontId="1"/>
  </si>
  <si>
    <t>公-14</t>
    <rPh sb="0" eb="1">
      <t>コウ</t>
    </rPh>
    <phoneticPr fontId="1"/>
  </si>
  <si>
    <t>公-15</t>
    <rPh sb="0" eb="1">
      <t>コウ</t>
    </rPh>
    <phoneticPr fontId="1"/>
  </si>
  <si>
    <t>人-10</t>
    <rPh sb="0" eb="1">
      <t>ヒト</t>
    </rPh>
    <phoneticPr fontId="1"/>
  </si>
  <si>
    <t>人-11</t>
    <rPh sb="0" eb="1">
      <t>ヒト</t>
    </rPh>
    <phoneticPr fontId="1"/>
  </si>
  <si>
    <t>人-12</t>
    <rPh sb="0" eb="1">
      <t>ヒト</t>
    </rPh>
    <phoneticPr fontId="1"/>
  </si>
  <si>
    <t>人-13</t>
    <rPh sb="0" eb="1">
      <t>ヒト</t>
    </rPh>
    <phoneticPr fontId="1"/>
  </si>
  <si>
    <t>人-14</t>
    <rPh sb="0" eb="1">
      <t>ヒト</t>
    </rPh>
    <phoneticPr fontId="1"/>
  </si>
  <si>
    <t>人-15</t>
    <rPh sb="0" eb="1">
      <t>ヒト</t>
    </rPh>
    <phoneticPr fontId="1"/>
  </si>
  <si>
    <t>普-10</t>
    <rPh sb="0" eb="1">
      <t>フ</t>
    </rPh>
    <phoneticPr fontId="1"/>
  </si>
  <si>
    <t>普-11</t>
    <rPh sb="0" eb="1">
      <t>フ</t>
    </rPh>
    <phoneticPr fontId="1"/>
  </si>
  <si>
    <t>普-12</t>
    <rPh sb="0" eb="1">
      <t>フ</t>
    </rPh>
    <phoneticPr fontId="1"/>
  </si>
  <si>
    <t>普-13</t>
    <rPh sb="0" eb="1">
      <t>フ</t>
    </rPh>
    <phoneticPr fontId="1"/>
  </si>
  <si>
    <t>普-14</t>
    <rPh sb="0" eb="1">
      <t>フ</t>
    </rPh>
    <phoneticPr fontId="1"/>
  </si>
  <si>
    <t>普-15</t>
    <rPh sb="0" eb="1">
      <t>フ</t>
    </rPh>
    <phoneticPr fontId="1"/>
  </si>
  <si>
    <t>公-16</t>
    <rPh sb="0" eb="1">
      <t>コウ</t>
    </rPh>
    <phoneticPr fontId="1"/>
  </si>
  <si>
    <t>公-17</t>
    <rPh sb="0" eb="1">
      <t>コウ</t>
    </rPh>
    <phoneticPr fontId="1"/>
  </si>
  <si>
    <t>公-18</t>
    <rPh sb="0" eb="1">
      <t>コウ</t>
    </rPh>
    <phoneticPr fontId="1"/>
  </si>
  <si>
    <t>公-19</t>
    <rPh sb="0" eb="1">
      <t>コウ</t>
    </rPh>
    <phoneticPr fontId="1"/>
  </si>
  <si>
    <t>公-20</t>
    <rPh sb="0" eb="1">
      <t>コウ</t>
    </rPh>
    <phoneticPr fontId="1"/>
  </si>
  <si>
    <t>人-16</t>
    <rPh sb="0" eb="1">
      <t>ヒト</t>
    </rPh>
    <phoneticPr fontId="1"/>
  </si>
  <si>
    <t>人-17</t>
    <rPh sb="0" eb="1">
      <t>ヒト</t>
    </rPh>
    <phoneticPr fontId="1"/>
  </si>
  <si>
    <t>人-18</t>
    <rPh sb="0" eb="1">
      <t>ヒト</t>
    </rPh>
    <phoneticPr fontId="1"/>
  </si>
  <si>
    <t>人-19</t>
    <rPh sb="0" eb="1">
      <t>ヒト</t>
    </rPh>
    <phoneticPr fontId="1"/>
  </si>
  <si>
    <t>人-20</t>
    <rPh sb="0" eb="1">
      <t>ヒト</t>
    </rPh>
    <phoneticPr fontId="1"/>
  </si>
  <si>
    <t>普-16</t>
    <rPh sb="0" eb="1">
      <t>フ</t>
    </rPh>
    <phoneticPr fontId="1"/>
  </si>
  <si>
    <t>普-17</t>
    <rPh sb="0" eb="1">
      <t>フ</t>
    </rPh>
    <phoneticPr fontId="1"/>
  </si>
  <si>
    <t>普-18</t>
    <rPh sb="0" eb="1">
      <t>フ</t>
    </rPh>
    <phoneticPr fontId="1"/>
  </si>
  <si>
    <t>普-19</t>
    <rPh sb="0" eb="1">
      <t>フ</t>
    </rPh>
    <phoneticPr fontId="1"/>
  </si>
  <si>
    <t>普-20</t>
    <rPh sb="0" eb="1">
      <t>フ</t>
    </rPh>
    <phoneticPr fontId="1"/>
  </si>
  <si>
    <r>
      <t>他の劇場・音楽堂等／関係機関との連携・協力について　</t>
    </r>
    <r>
      <rPr>
        <sz val="9"/>
        <rFont val="ＭＳ Ｐゴシック"/>
        <family val="3"/>
        <charset val="128"/>
      </rPr>
      <t>※クレジットの有無に関わらず、連携・協力内容を記入してください。</t>
    </r>
    <rPh sb="0" eb="1">
      <t>タ</t>
    </rPh>
    <rPh sb="2" eb="4">
      <t>ゲキジョウ</t>
    </rPh>
    <rPh sb="5" eb="9">
      <t>オンガクドウトウ</t>
    </rPh>
    <rPh sb="10" eb="14">
      <t>カンケイキカン</t>
    </rPh>
    <rPh sb="16" eb="18">
      <t>レンケイ</t>
    </rPh>
    <rPh sb="19" eb="21">
      <t>キョウリョク</t>
    </rPh>
    <rPh sb="33" eb="35">
      <t>ウム</t>
    </rPh>
    <rPh sb="41" eb="43">
      <t>レンケイ</t>
    </rPh>
    <rPh sb="44" eb="46">
      <t>キョウリョク</t>
    </rPh>
    <rPh sb="46" eb="48">
      <t>ナイヨウ</t>
    </rPh>
    <rPh sb="49" eb="51">
      <t>キニュウ</t>
    </rPh>
    <phoneticPr fontId="6"/>
  </si>
  <si>
    <t>要 　望　 額</t>
    <rPh sb="0" eb="1">
      <t>ヨウ</t>
    </rPh>
    <rPh sb="3" eb="4">
      <t>ノゾミ</t>
    </rPh>
    <rPh sb="6" eb="7">
      <t>ガク</t>
    </rPh>
    <phoneticPr fontId="6"/>
  </si>
  <si>
    <t>本体事業</t>
    <rPh sb="0" eb="4">
      <t>ホンタイジギョウ</t>
    </rPh>
    <phoneticPr fontId="6"/>
  </si>
  <si>
    <t>※バリアフリー・多言語対応のみ</t>
    <rPh sb="8" eb="13">
      <t>タゲンゴタイオウ</t>
    </rPh>
    <phoneticPr fontId="6"/>
  </si>
  <si>
    <t>公演事業 【バリアフリー・多言語対応】 要望額合計</t>
    <rPh sb="0" eb="4">
      <t>コウエンジギョウ</t>
    </rPh>
    <rPh sb="13" eb="18">
      <t>タゲンゴタイオウ</t>
    </rPh>
    <rPh sb="20" eb="25">
      <t>ヨウボウガクゴウケイ</t>
    </rPh>
    <phoneticPr fontId="1"/>
  </si>
  <si>
    <t>公演事業 【本体事業】 要望額合計</t>
    <rPh sb="0" eb="4">
      <t>コウエンジギョウ</t>
    </rPh>
    <rPh sb="6" eb="10">
      <t>ホンタイジギョウ</t>
    </rPh>
    <rPh sb="12" eb="17">
      <t>ヨウボウガクゴウケイ</t>
    </rPh>
    <phoneticPr fontId="1"/>
  </si>
  <si>
    <t>人材養成事業 【本体事業】 要望額合計</t>
    <rPh sb="0" eb="2">
      <t>ジンザイ</t>
    </rPh>
    <rPh sb="2" eb="4">
      <t>ヨウセイ</t>
    </rPh>
    <rPh sb="4" eb="6">
      <t>ジギョウ</t>
    </rPh>
    <rPh sb="8" eb="12">
      <t>ホンタイジギョウ</t>
    </rPh>
    <rPh sb="14" eb="19">
      <t>ヨウボウガクゴウケイ</t>
    </rPh>
    <phoneticPr fontId="1"/>
  </si>
  <si>
    <t>人材養成事業 【バリアフリー・多言語対応】 要望額合計</t>
    <rPh sb="0" eb="2">
      <t>ジンザイ</t>
    </rPh>
    <rPh sb="2" eb="4">
      <t>ヨウセイ</t>
    </rPh>
    <rPh sb="4" eb="6">
      <t>ジギョウ</t>
    </rPh>
    <rPh sb="15" eb="20">
      <t>タゲンゴタイオウ</t>
    </rPh>
    <rPh sb="22" eb="27">
      <t>ヨウボウガクゴウケイ</t>
    </rPh>
    <phoneticPr fontId="1"/>
  </si>
  <si>
    <t>事業
本数</t>
    <rPh sb="0" eb="2">
      <t>ジギョウ</t>
    </rPh>
    <rPh sb="3" eb="4">
      <t>ホン</t>
    </rPh>
    <rPh sb="4" eb="5">
      <t>スウ</t>
    </rPh>
    <phoneticPr fontId="6"/>
  </si>
  <si>
    <t>公演
回数</t>
    <rPh sb="0" eb="2">
      <t>コウエン</t>
    </rPh>
    <rPh sb="3" eb="4">
      <t>カイ</t>
    </rPh>
    <rPh sb="4" eb="5">
      <t>スウ</t>
    </rPh>
    <phoneticPr fontId="6"/>
  </si>
  <si>
    <t>事業本数内訳</t>
    <rPh sb="0" eb="2">
      <t>ジギョウ</t>
    </rPh>
    <rPh sb="2" eb="4">
      <t>ホンスウ</t>
    </rPh>
    <rPh sb="4" eb="6">
      <t>ウチワケ</t>
    </rPh>
    <phoneticPr fontId="6"/>
  </si>
  <si>
    <t>人材養成事業</t>
    <rPh sb="0" eb="4">
      <t>ジンザイヨウセイ</t>
    </rPh>
    <rPh sb="4" eb="6">
      <t>ジギョウ</t>
    </rPh>
    <phoneticPr fontId="1"/>
  </si>
  <si>
    <t>　※各事業ごとに作成し、A４サイズ１枚以内に収めてください。文字サイズは原則9ポイント以上としてください。</t>
    <phoneticPr fontId="1"/>
  </si>
  <si>
    <t>　非表示となっている行を表示して記載してください。</t>
    <rPh sb="10" eb="11">
      <t>ギョウ</t>
    </rPh>
    <rPh sb="12" eb="14">
      <t>ヒョウジ</t>
    </rPh>
    <rPh sb="16" eb="18">
      <t>キサイ</t>
    </rPh>
    <phoneticPr fontId="6"/>
  </si>
  <si>
    <t>普及啓発事業 【バリアフリー・多言語対応】 要望額合計</t>
    <rPh sb="0" eb="4">
      <t>フキュウケイハツ</t>
    </rPh>
    <rPh sb="4" eb="6">
      <t>ジギョウ</t>
    </rPh>
    <rPh sb="15" eb="20">
      <t>タゲンゴタイオウ</t>
    </rPh>
    <rPh sb="22" eb="27">
      <t>ヨウボウガクゴウケイ</t>
    </rPh>
    <phoneticPr fontId="1"/>
  </si>
  <si>
    <t>普及啓発事業</t>
    <rPh sb="0" eb="4">
      <t>フキュウケイハツ</t>
    </rPh>
    <rPh sb="4" eb="6">
      <t>ジギョウ</t>
    </rPh>
    <phoneticPr fontId="1"/>
  </si>
  <si>
    <t>人材養成事業</t>
    <rPh sb="0" eb="6">
      <t>ジンザイヨウセイジギョウ</t>
    </rPh>
    <phoneticPr fontId="6"/>
  </si>
  <si>
    <t>普及啓発事業</t>
    <rPh sb="0" eb="4">
      <t>フキュウケイハツ</t>
    </rPh>
    <rPh sb="4" eb="6">
      <t>ジギョウ</t>
    </rPh>
    <phoneticPr fontId="6"/>
  </si>
  <si>
    <t>（内、本助成対象事業本数）</t>
    <rPh sb="1" eb="2">
      <t>ウチ</t>
    </rPh>
    <rPh sb="3" eb="4">
      <t>ホン</t>
    </rPh>
    <rPh sb="4" eb="6">
      <t>ジョセイ</t>
    </rPh>
    <rPh sb="6" eb="8">
      <t>タイショウ</t>
    </rPh>
    <rPh sb="8" eb="10">
      <t>ジギョウ</t>
    </rPh>
    <rPh sb="10" eb="12">
      <t>ホンスウ</t>
    </rPh>
    <phoneticPr fontId="1"/>
  </si>
  <si>
    <t>（内、本助成対象事業本数）</t>
    <phoneticPr fontId="1"/>
  </si>
  <si>
    <t>記入してください</t>
    <phoneticPr fontId="1"/>
  </si>
  <si>
    <t>※１  事業の延べ実施回数ではなく、事業本数を記入してください。</t>
    <phoneticPr fontId="1"/>
  </si>
  <si>
    <t>項　　目</t>
    <rPh sb="0" eb="1">
      <t>コウ</t>
    </rPh>
    <rPh sb="3" eb="4">
      <t>メ</t>
    </rPh>
    <phoneticPr fontId="1"/>
  </si>
  <si>
    <t>舞台技術担当管理職</t>
    <rPh sb="0" eb="2">
      <t>ブタイ</t>
    </rPh>
    <rPh sb="2" eb="4">
      <t>ギジュツ</t>
    </rPh>
    <rPh sb="4" eb="6">
      <t>タントウ</t>
    </rPh>
    <rPh sb="6" eb="8">
      <t>カンリ</t>
    </rPh>
    <rPh sb="8" eb="9">
      <t>ショク</t>
    </rPh>
    <phoneticPr fontId="1"/>
  </si>
  <si>
    <t>［入場料等収入］</t>
    <rPh sb="1" eb="4">
      <t>ニュウジョウリョウ</t>
    </rPh>
    <rPh sb="4" eb="5">
      <t>トウ</t>
    </rPh>
    <rPh sb="5" eb="7">
      <t>シュウニュウ</t>
    </rPh>
    <phoneticPr fontId="1"/>
  </si>
  <si>
    <t>［プログラム等の売上収入］</t>
    <rPh sb="6" eb="7">
      <t>トウ</t>
    </rPh>
    <rPh sb="8" eb="10">
      <t>ウリアゲ</t>
    </rPh>
    <rPh sb="10" eb="12">
      <t>シュウニュウ</t>
    </rPh>
    <phoneticPr fontId="1"/>
  </si>
  <si>
    <t>［出演費・音楽費・文芸費］</t>
    <rPh sb="5" eb="7">
      <t>オンガク</t>
    </rPh>
    <rPh sb="7" eb="8">
      <t>ヒ</t>
    </rPh>
    <rPh sb="9" eb="11">
      <t>ブンゲイ</t>
    </rPh>
    <rPh sb="11" eb="12">
      <t>ヒ</t>
    </rPh>
    <phoneticPr fontId="1"/>
  </si>
  <si>
    <t>［舞台費・会場費］</t>
    <phoneticPr fontId="6"/>
  </si>
  <si>
    <t>［旅費・運搬費］</t>
    <rPh sb="4" eb="7">
      <t>ウンパンヒ</t>
    </rPh>
    <phoneticPr fontId="6"/>
  </si>
  <si>
    <t>［宣伝費・印刷費］</t>
    <rPh sb="1" eb="4">
      <t>センデンヒ</t>
    </rPh>
    <rPh sb="5" eb="8">
      <t>インサツヒ</t>
    </rPh>
    <phoneticPr fontId="6"/>
  </si>
  <si>
    <t>［謝金・諸経費］</t>
    <phoneticPr fontId="6"/>
  </si>
  <si>
    <t>小計（A）</t>
    <rPh sb="0" eb="2">
      <t>ショウケイ</t>
    </rPh>
    <phoneticPr fontId="1"/>
  </si>
  <si>
    <t>出演費・音楽費・文芸費</t>
    <rPh sb="4" eb="6">
      <t>オンガク</t>
    </rPh>
    <rPh sb="6" eb="7">
      <t>ヒ</t>
    </rPh>
    <rPh sb="8" eb="10">
      <t>ブンゲイ</t>
    </rPh>
    <rPh sb="10" eb="11">
      <t>ヒ</t>
    </rPh>
    <phoneticPr fontId="1"/>
  </si>
  <si>
    <t>舞台費・会場費</t>
    <phoneticPr fontId="6"/>
  </si>
  <si>
    <t>BF</t>
    <phoneticPr fontId="6"/>
  </si>
  <si>
    <t>本体</t>
    <rPh sb="0" eb="2">
      <t>ホンタイ</t>
    </rPh>
    <phoneticPr fontId="6"/>
  </si>
  <si>
    <t>合計</t>
    <rPh sb="0" eb="2">
      <t>ゴウケイ</t>
    </rPh>
    <phoneticPr fontId="6"/>
  </si>
  <si>
    <t>要望事業一覧の合計</t>
    <rPh sb="0" eb="2">
      <t>ヨウボウ</t>
    </rPh>
    <rPh sb="2" eb="4">
      <t>ジギョウ</t>
    </rPh>
    <rPh sb="4" eb="6">
      <t>イチラン</t>
    </rPh>
    <rPh sb="7" eb="9">
      <t>ゴウケイ</t>
    </rPh>
    <phoneticPr fontId="6"/>
  </si>
  <si>
    <t>地域の要望額</t>
    <rPh sb="0" eb="2">
      <t>チイキ</t>
    </rPh>
    <rPh sb="3" eb="6">
      <t>ヨウボウガク</t>
    </rPh>
    <phoneticPr fontId="6"/>
  </si>
  <si>
    <t>最低額可否</t>
    <rPh sb="0" eb="3">
      <t>サイテイガク</t>
    </rPh>
    <rPh sb="3" eb="5">
      <t>カヒ</t>
    </rPh>
    <phoneticPr fontId="6"/>
  </si>
  <si>
    <t>ジェンダーバランスの対応状況を把握するために男女の人数の記載を求めています。</t>
    <rPh sb="10" eb="12">
      <t>タイオウ</t>
    </rPh>
    <rPh sb="12" eb="14">
      <t>ジョウキョウ</t>
    </rPh>
    <rPh sb="15" eb="17">
      <t>ハアク</t>
    </rPh>
    <rPh sb="22" eb="24">
      <t>ダンジョ</t>
    </rPh>
    <rPh sb="25" eb="27">
      <t>ニンズウ</t>
    </rPh>
    <rPh sb="28" eb="30">
      <t>キサイ</t>
    </rPh>
    <rPh sb="31" eb="32">
      <t>モト</t>
    </rPh>
    <phoneticPr fontId="1"/>
  </si>
  <si>
    <t>対応
検討中</t>
    <phoneticPr fontId="1"/>
  </si>
  <si>
    <t>※「いいえ」「対応検討中」にチェックとした項目について、問題意識や今後の取組予定があれば、記述してください。</t>
    <phoneticPr fontId="1"/>
  </si>
  <si>
    <t>公-10</t>
    <phoneticPr fontId="1"/>
  </si>
  <si>
    <t>公-11</t>
    <phoneticPr fontId="1"/>
  </si>
  <si>
    <t>公-12</t>
    <phoneticPr fontId="1"/>
  </si>
  <si>
    <t>公-13</t>
    <phoneticPr fontId="1"/>
  </si>
  <si>
    <t>公-14</t>
    <phoneticPr fontId="1"/>
  </si>
  <si>
    <t>公-15</t>
    <phoneticPr fontId="1"/>
  </si>
  <si>
    <t>公-16</t>
    <phoneticPr fontId="1"/>
  </si>
  <si>
    <t>公-17</t>
    <phoneticPr fontId="1"/>
  </si>
  <si>
    <t>公-18</t>
    <phoneticPr fontId="1"/>
  </si>
  <si>
    <t>公-19</t>
    <phoneticPr fontId="1"/>
  </si>
  <si>
    <t>公-20</t>
    <phoneticPr fontId="1"/>
  </si>
  <si>
    <t>人-10</t>
    <phoneticPr fontId="1"/>
  </si>
  <si>
    <t>人-11</t>
    <phoneticPr fontId="1"/>
  </si>
  <si>
    <t>人-12</t>
    <phoneticPr fontId="1"/>
  </si>
  <si>
    <t>人-13</t>
    <phoneticPr fontId="1"/>
  </si>
  <si>
    <t>人-14</t>
    <phoneticPr fontId="1"/>
  </si>
  <si>
    <t>人-15</t>
    <phoneticPr fontId="1"/>
  </si>
  <si>
    <t>人-16</t>
    <phoneticPr fontId="1"/>
  </si>
  <si>
    <t>人-17</t>
    <phoneticPr fontId="1"/>
  </si>
  <si>
    <t>人-18</t>
    <phoneticPr fontId="1"/>
  </si>
  <si>
    <t>人-19</t>
    <phoneticPr fontId="1"/>
  </si>
  <si>
    <t>人-20</t>
    <phoneticPr fontId="1"/>
  </si>
  <si>
    <t>普-10</t>
    <phoneticPr fontId="1"/>
  </si>
  <si>
    <t>普-11</t>
    <phoneticPr fontId="1"/>
  </si>
  <si>
    <t>普-12</t>
    <phoneticPr fontId="1"/>
  </si>
  <si>
    <t>普-13</t>
    <phoneticPr fontId="1"/>
  </si>
  <si>
    <t>普-14</t>
    <phoneticPr fontId="1"/>
  </si>
  <si>
    <t>普-15</t>
    <phoneticPr fontId="1"/>
  </si>
  <si>
    <t>普-16</t>
    <phoneticPr fontId="1"/>
  </si>
  <si>
    <t>普-17</t>
    <phoneticPr fontId="1"/>
  </si>
  <si>
    <t>普-18</t>
    <phoneticPr fontId="1"/>
  </si>
  <si>
    <t>普-19</t>
    <phoneticPr fontId="1"/>
  </si>
  <si>
    <t>普-20</t>
    <phoneticPr fontId="1"/>
  </si>
  <si>
    <t>　</t>
  </si>
  <si>
    <t>←左の青色箇所のプルダウンメニューから、</t>
    <rPh sb="1" eb="2">
      <t>ヒダリ</t>
    </rPh>
    <rPh sb="3" eb="5">
      <t>アオイロ</t>
    </rPh>
    <rPh sb="5" eb="7">
      <t>カショ</t>
    </rPh>
    <phoneticPr fontId="1"/>
  </si>
  <si>
    <t>　対象となる事業番号を選択し、内訳・金額を記入してください。</t>
    <rPh sb="1" eb="3">
      <t>タイショウ</t>
    </rPh>
    <rPh sb="6" eb="10">
      <t>ジギョウバンゴウ</t>
    </rPh>
    <rPh sb="11" eb="13">
      <t>センタク</t>
    </rPh>
    <rPh sb="15" eb="17">
      <t>ウチワケ</t>
    </rPh>
    <rPh sb="18" eb="20">
      <t>キンガク</t>
    </rPh>
    <rPh sb="21" eb="23">
      <t>キニュウ</t>
    </rPh>
    <phoneticPr fontId="1"/>
  </si>
  <si>
    <t>※　ミッションは、自治体が定める設置目的や運営方針、または、劇場・音楽堂等を運営する管理運営団体の使命・目標等に即しつつ、劇場・音楽堂等の存在意義の観点*から、当該劇場の果たすべき社会的役割について簡潔に説明してください。　　
＊　「劇場，音楽堂等の事業の活性化のための取組に関する指針（平成25年文部科学省告示第60号）」の前文をご参照ください。</t>
    <phoneticPr fontId="1"/>
  </si>
  <si>
    <r>
      <t>（２）　　５年間の事業計画（概要）　</t>
    </r>
    <r>
      <rPr>
        <sz val="10"/>
        <color rgb="FFFF0000"/>
        <rFont val="ＭＳ Ｐゴシック"/>
        <family val="3"/>
        <charset val="128"/>
      </rPr>
      <t>※「総合支援事業」へ応募する団体のみ</t>
    </r>
    <rPh sb="6" eb="8">
      <t>ネンカン</t>
    </rPh>
    <rPh sb="9" eb="11">
      <t>ジギョウ</t>
    </rPh>
    <rPh sb="11" eb="13">
      <t>ケイカク</t>
    </rPh>
    <rPh sb="14" eb="16">
      <t>ガイヨウ</t>
    </rPh>
    <rPh sb="20" eb="22">
      <t>ソウゴウ</t>
    </rPh>
    <rPh sb="22" eb="24">
      <t>シエン</t>
    </rPh>
    <rPh sb="24" eb="26">
      <t>ジギョウ</t>
    </rPh>
    <rPh sb="28" eb="30">
      <t>オウボ</t>
    </rPh>
    <rPh sb="32" eb="34">
      <t>ダンタイ</t>
    </rPh>
    <phoneticPr fontId="6"/>
  </si>
  <si>
    <t>□</t>
  </si>
  <si>
    <t>以下の設問に対し、当該劇場・音楽堂等の管理運営団体における状況について、「はい」「いいえ」「対応検討中」のいずれかにチェック☑をつけてください。（プルダウンメニューから選択してください。）</t>
    <rPh sb="0" eb="2">
      <t>イカ</t>
    </rPh>
    <rPh sb="3" eb="5">
      <t>セツモン</t>
    </rPh>
    <rPh sb="6" eb="7">
      <t>タイ</t>
    </rPh>
    <rPh sb="9" eb="11">
      <t>トウガイ</t>
    </rPh>
    <rPh sb="11" eb="13">
      <t>ゲキジョウ</t>
    </rPh>
    <rPh sb="14" eb="18">
      <t>オンガクドウトウ</t>
    </rPh>
    <rPh sb="19" eb="21">
      <t>カンリ</t>
    </rPh>
    <rPh sb="21" eb="23">
      <t>ウンエイ</t>
    </rPh>
    <rPh sb="23" eb="25">
      <t>ダンタイ</t>
    </rPh>
    <rPh sb="29" eb="31">
      <t>ジョウキョウ</t>
    </rPh>
    <rPh sb="46" eb="48">
      <t>タイオウ</t>
    </rPh>
    <rPh sb="48" eb="50">
      <t>ケントウ</t>
    </rPh>
    <rPh sb="50" eb="51">
      <t>チュウ</t>
    </rPh>
    <rPh sb="84" eb="86">
      <t>センタク</t>
    </rPh>
    <phoneticPr fontId="1"/>
  </si>
  <si>
    <t>□常勤（任期なし）</t>
  </si>
  <si>
    <t>□非常勤</t>
  </si>
  <si>
    <t>小計(A)</t>
    <rPh sb="0" eb="2">
      <t>ショウケイ</t>
    </rPh>
    <phoneticPr fontId="1"/>
  </si>
  <si>
    <t>最低限度額
フラグ</t>
    <rPh sb="0" eb="4">
      <t>サイテイゲンド</t>
    </rPh>
    <rPh sb="4" eb="5">
      <t>ガク</t>
    </rPh>
    <phoneticPr fontId="1"/>
  </si>
  <si>
    <t>※　事業数に合わせて不要な行を「非表示」にし、全体を1ページに収めてください。</t>
  </si>
  <si>
    <t>　　 事業数が多く1ページに収めるのが困難な場合は、2ページに収めてください。</t>
    <phoneticPr fontId="1"/>
  </si>
  <si>
    <t>仕入控除
税額計</t>
    <rPh sb="0" eb="2">
      <t>シイ</t>
    </rPh>
    <rPh sb="2" eb="4">
      <t>コウジョ</t>
    </rPh>
    <rPh sb="5" eb="7">
      <t>ゼイガク</t>
    </rPh>
    <rPh sb="7" eb="8">
      <t>ケイ</t>
    </rPh>
    <phoneticPr fontId="1"/>
  </si>
  <si>
    <t>課税対象外
経費計</t>
    <rPh sb="0" eb="2">
      <t>カゼイ</t>
    </rPh>
    <rPh sb="2" eb="5">
      <t>タイショウガイ</t>
    </rPh>
    <rPh sb="6" eb="8">
      <t>ケイヒ</t>
    </rPh>
    <rPh sb="8" eb="9">
      <t>ケイ</t>
    </rPh>
    <phoneticPr fontId="1"/>
  </si>
  <si>
    <t>令和７年度</t>
    <rPh sb="0" eb="2">
      <t>レイワ</t>
    </rPh>
    <rPh sb="3" eb="5">
      <t>ネンド</t>
    </rPh>
    <phoneticPr fontId="6"/>
  </si>
  <si>
    <t>令和５年度</t>
    <rPh sb="0" eb="2">
      <t>レイワ</t>
    </rPh>
    <rPh sb="3" eb="5">
      <t>ネンド</t>
    </rPh>
    <phoneticPr fontId="1"/>
  </si>
  <si>
    <t>※　ビジョン実現に向けた５年間の事業計画（特に令和７年度～１１年度について）の概要を、審査基準 ①創造性・企画性、②国際性、③地域文化拠点機能、④多様性とアクセシビリティ、⑤実現性を踏まえて、簡潔に記述してください。
※　応募予定に関わらず、ビジョン実現に向けて不可欠な事業について、各審査基準を踏まえて記述してください。</t>
    <rPh sb="6" eb="8">
      <t>ジツゲン</t>
    </rPh>
    <rPh sb="9" eb="10">
      <t>ム</t>
    </rPh>
    <rPh sb="13" eb="15">
      <t>ネンカン</t>
    </rPh>
    <rPh sb="39" eb="41">
      <t>ガイヨウ</t>
    </rPh>
    <rPh sb="69" eb="71">
      <t>キノウ</t>
    </rPh>
    <rPh sb="91" eb="92">
      <t>フ</t>
    </rPh>
    <rPh sb="96" eb="98">
      <t>カンケツ</t>
    </rPh>
    <rPh sb="111" eb="113">
      <t>オウボ</t>
    </rPh>
    <rPh sb="113" eb="115">
      <t>ヨテイ</t>
    </rPh>
    <rPh sb="116" eb="117">
      <t>カカ</t>
    </rPh>
    <phoneticPr fontId="1"/>
  </si>
  <si>
    <t>地域の中核劇場・音楽堂等活性化事業</t>
    <rPh sb="0" eb="2">
      <t>チイキ</t>
    </rPh>
    <rPh sb="3" eb="5">
      <t>チュウカク</t>
    </rPh>
    <rPh sb="5" eb="7">
      <t>ゲキジョウ</t>
    </rPh>
    <rPh sb="8" eb="11">
      <t>オンガクドウ</t>
    </rPh>
    <rPh sb="11" eb="12">
      <t>トウ</t>
    </rPh>
    <rPh sb="12" eb="14">
      <t>カッセイ</t>
    </rPh>
    <rPh sb="14" eb="15">
      <t>カ</t>
    </rPh>
    <rPh sb="15" eb="17">
      <t>ジギョウ</t>
    </rPh>
    <phoneticPr fontId="6"/>
  </si>
  <si>
    <t>予算額</t>
    <rPh sb="0" eb="3">
      <t>ヨサンガク</t>
    </rPh>
    <phoneticPr fontId="6"/>
  </si>
  <si>
    <t>［印刷費］</t>
    <rPh sb="1" eb="3">
      <t>インサツ</t>
    </rPh>
    <rPh sb="3" eb="4">
      <t>ヒ</t>
    </rPh>
    <phoneticPr fontId="1"/>
  </si>
  <si>
    <t>［謝金］</t>
    <rPh sb="1" eb="3">
      <t>シャキン</t>
    </rPh>
    <phoneticPr fontId="1"/>
  </si>
  <si>
    <t>公-01</t>
    <rPh sb="0" eb="1">
      <t>コウ</t>
    </rPh>
    <phoneticPr fontId="1"/>
  </si>
  <si>
    <t>公-02</t>
    <rPh sb="0" eb="1">
      <t>コウ</t>
    </rPh>
    <phoneticPr fontId="1"/>
  </si>
  <si>
    <t>公-03</t>
    <rPh sb="0" eb="1">
      <t>コウ</t>
    </rPh>
    <phoneticPr fontId="1"/>
  </si>
  <si>
    <t>公-04</t>
    <rPh sb="0" eb="1">
      <t>コウ</t>
    </rPh>
    <phoneticPr fontId="1"/>
  </si>
  <si>
    <t>公-05</t>
    <rPh sb="0" eb="1">
      <t>コウ</t>
    </rPh>
    <phoneticPr fontId="1"/>
  </si>
  <si>
    <t>公-06</t>
    <rPh sb="0" eb="1">
      <t>コウ</t>
    </rPh>
    <phoneticPr fontId="1"/>
  </si>
  <si>
    <t>公-07</t>
    <rPh sb="0" eb="1">
      <t>コウ</t>
    </rPh>
    <phoneticPr fontId="1"/>
  </si>
  <si>
    <t>公-08</t>
    <rPh sb="0" eb="1">
      <t>コウ</t>
    </rPh>
    <phoneticPr fontId="1"/>
  </si>
  <si>
    <t>公-09</t>
    <rPh sb="0" eb="1">
      <t>コウ</t>
    </rPh>
    <phoneticPr fontId="1"/>
  </si>
  <si>
    <t>人-01</t>
    <rPh sb="0" eb="1">
      <t>ヒト</t>
    </rPh>
    <phoneticPr fontId="1"/>
  </si>
  <si>
    <t>人-02</t>
    <rPh sb="0" eb="1">
      <t>ヒト</t>
    </rPh>
    <phoneticPr fontId="1"/>
  </si>
  <si>
    <t>人-03</t>
    <rPh sb="0" eb="1">
      <t>ヒト</t>
    </rPh>
    <phoneticPr fontId="1"/>
  </si>
  <si>
    <t>人-04</t>
    <rPh sb="0" eb="1">
      <t>ヒト</t>
    </rPh>
    <phoneticPr fontId="1"/>
  </si>
  <si>
    <t>人-05</t>
    <rPh sb="0" eb="1">
      <t>ヒト</t>
    </rPh>
    <phoneticPr fontId="1"/>
  </si>
  <si>
    <t>人-06</t>
    <rPh sb="0" eb="1">
      <t>ヒト</t>
    </rPh>
    <phoneticPr fontId="1"/>
  </si>
  <si>
    <t>人-07</t>
    <rPh sb="0" eb="1">
      <t>ヒト</t>
    </rPh>
    <phoneticPr fontId="1"/>
  </si>
  <si>
    <t>人-08</t>
    <rPh sb="0" eb="1">
      <t>ヒト</t>
    </rPh>
    <phoneticPr fontId="1"/>
  </si>
  <si>
    <t>人-09</t>
    <rPh sb="0" eb="1">
      <t>ヒト</t>
    </rPh>
    <phoneticPr fontId="1"/>
  </si>
  <si>
    <t>普-01</t>
    <rPh sb="0" eb="1">
      <t>フ</t>
    </rPh>
    <phoneticPr fontId="1"/>
  </si>
  <si>
    <t>普-02</t>
    <rPh sb="0" eb="1">
      <t>フ</t>
    </rPh>
    <phoneticPr fontId="1"/>
  </si>
  <si>
    <t>普-03</t>
    <rPh sb="0" eb="1">
      <t>フ</t>
    </rPh>
    <phoneticPr fontId="1"/>
  </si>
  <si>
    <t>普-04</t>
    <rPh sb="0" eb="1">
      <t>フ</t>
    </rPh>
    <phoneticPr fontId="1"/>
  </si>
  <si>
    <t>普-05</t>
    <rPh sb="0" eb="1">
      <t>フ</t>
    </rPh>
    <phoneticPr fontId="1"/>
  </si>
  <si>
    <t>普-06</t>
    <rPh sb="0" eb="1">
      <t>フ</t>
    </rPh>
    <phoneticPr fontId="1"/>
  </si>
  <si>
    <t>普-07</t>
    <rPh sb="0" eb="1">
      <t>フ</t>
    </rPh>
    <phoneticPr fontId="1"/>
  </si>
  <si>
    <t>普-08</t>
    <rPh sb="0" eb="1">
      <t>フ</t>
    </rPh>
    <phoneticPr fontId="1"/>
  </si>
  <si>
    <t>普-09</t>
    <rPh sb="0" eb="1">
      <t>フ</t>
    </rPh>
    <phoneticPr fontId="1"/>
  </si>
  <si>
    <t>公-01</t>
    <phoneticPr fontId="1"/>
  </si>
  <si>
    <t>公-02</t>
    <phoneticPr fontId="1"/>
  </si>
  <si>
    <t>公-03</t>
    <phoneticPr fontId="1"/>
  </si>
  <si>
    <t>公-04</t>
    <phoneticPr fontId="1"/>
  </si>
  <si>
    <t>公-05</t>
    <phoneticPr fontId="1"/>
  </si>
  <si>
    <t>公-06</t>
    <phoneticPr fontId="1"/>
  </si>
  <si>
    <t>公-07</t>
    <phoneticPr fontId="1"/>
  </si>
  <si>
    <t>公-08</t>
    <phoneticPr fontId="1"/>
  </si>
  <si>
    <t>公-09</t>
    <phoneticPr fontId="1"/>
  </si>
  <si>
    <t>人-01</t>
    <phoneticPr fontId="1"/>
  </si>
  <si>
    <t>人-02</t>
    <phoneticPr fontId="1"/>
  </si>
  <si>
    <t>人-03</t>
    <phoneticPr fontId="1"/>
  </si>
  <si>
    <t>人-04</t>
    <phoneticPr fontId="1"/>
  </si>
  <si>
    <t>人-05</t>
    <phoneticPr fontId="1"/>
  </si>
  <si>
    <t>人-06</t>
    <phoneticPr fontId="1"/>
  </si>
  <si>
    <t>人-07</t>
    <phoneticPr fontId="1"/>
  </si>
  <si>
    <t>人-08</t>
    <phoneticPr fontId="1"/>
  </si>
  <si>
    <t>人-09</t>
    <phoneticPr fontId="1"/>
  </si>
  <si>
    <t>普-01</t>
    <phoneticPr fontId="1"/>
  </si>
  <si>
    <t>普-02</t>
    <phoneticPr fontId="1"/>
  </si>
  <si>
    <t>普-03</t>
    <phoneticPr fontId="1"/>
  </si>
  <si>
    <t>普-04</t>
    <phoneticPr fontId="1"/>
  </si>
  <si>
    <t>普-05</t>
    <phoneticPr fontId="1"/>
  </si>
  <si>
    <t>普-06</t>
    <phoneticPr fontId="1"/>
  </si>
  <si>
    <t>普-07</t>
    <phoneticPr fontId="1"/>
  </si>
  <si>
    <t>普-08</t>
    <phoneticPr fontId="1"/>
  </si>
  <si>
    <t>普-09</t>
    <phoneticPr fontId="1"/>
  </si>
  <si>
    <t>実施日程、実施会場、実施回数、プログラム等　※日程等が未定の場合は必ず決定時期を記述してください。</t>
    <phoneticPr fontId="6"/>
  </si>
  <si>
    <t>［文芸費］</t>
    <rPh sb="1" eb="3">
      <t>ブンゲイ</t>
    </rPh>
    <phoneticPr fontId="1"/>
  </si>
  <si>
    <t>［会場費］</t>
    <rPh sb="1" eb="3">
      <t>カイジョウ</t>
    </rPh>
    <phoneticPr fontId="1"/>
  </si>
  <si>
    <t>［宣伝費］</t>
    <rPh sb="1" eb="3">
      <t>センデン</t>
    </rPh>
    <phoneticPr fontId="1"/>
  </si>
  <si>
    <t>プロデューサー　等</t>
    <rPh sb="8" eb="9">
      <t>トウ</t>
    </rPh>
    <phoneticPr fontId="1"/>
  </si>
  <si>
    <t>公演事業</t>
    <phoneticPr fontId="6"/>
  </si>
  <si>
    <t>事業類型</t>
    <rPh sb="0" eb="2">
      <t>ジギョウ</t>
    </rPh>
    <rPh sb="2" eb="4">
      <t>ルイケイ</t>
    </rPh>
    <phoneticPr fontId="6"/>
  </si>
  <si>
    <t xml:space="preserve">   上限額を超える場合は上限額が表示されます。</t>
    <phoneticPr fontId="6"/>
  </si>
  <si>
    <t xml:space="preserve">   要望額の下限未満の場合は額が表示されません。</t>
    <rPh sb="3" eb="5">
      <t>ヨウボウ</t>
    </rPh>
    <rPh sb="5" eb="6">
      <t>ガク</t>
    </rPh>
    <rPh sb="7" eb="9">
      <t>カゲン</t>
    </rPh>
    <rPh sb="9" eb="11">
      <t>ミマン</t>
    </rPh>
    <rPh sb="12" eb="14">
      <t>バアイ</t>
    </rPh>
    <rPh sb="15" eb="16">
      <t>ガク</t>
    </rPh>
    <rPh sb="17" eb="19">
      <t>ヒョウジ</t>
    </rPh>
    <phoneticPr fontId="6"/>
  </si>
  <si>
    <t>←《本体事業》</t>
    <rPh sb="2" eb="6">
      <t>ホンタイジギョウ</t>
    </rPh>
    <phoneticPr fontId="6"/>
  </si>
  <si>
    <t>舞台技術責任者</t>
    <rPh sb="0" eb="7">
      <t>ブタイギジュツセキニンシャ</t>
    </rPh>
    <phoneticPr fontId="1"/>
  </si>
  <si>
    <t>普及啓発事業</t>
    <phoneticPr fontId="6"/>
  </si>
  <si>
    <t>共生社会事業</t>
    <rPh sb="0" eb="2">
      <t>キョウセイ</t>
    </rPh>
    <rPh sb="2" eb="4">
      <t>シャカイ</t>
    </rPh>
    <rPh sb="4" eb="6">
      <t>ジギョウ</t>
    </rPh>
    <phoneticPr fontId="6"/>
  </si>
  <si>
    <t>共-01</t>
    <rPh sb="0" eb="1">
      <t>トモ</t>
    </rPh>
    <phoneticPr fontId="1"/>
  </si>
  <si>
    <t>共-02</t>
    <rPh sb="0" eb="1">
      <t>トモ</t>
    </rPh>
    <phoneticPr fontId="1"/>
  </si>
  <si>
    <t>共-03</t>
    <rPh sb="0" eb="1">
      <t>トモ</t>
    </rPh>
    <phoneticPr fontId="1"/>
  </si>
  <si>
    <t>共-04</t>
    <rPh sb="0" eb="1">
      <t>トモ</t>
    </rPh>
    <phoneticPr fontId="1"/>
  </si>
  <si>
    <t>共-05</t>
    <rPh sb="0" eb="1">
      <t>トモ</t>
    </rPh>
    <phoneticPr fontId="1"/>
  </si>
  <si>
    <t>共-06</t>
    <rPh sb="0" eb="1">
      <t>トモ</t>
    </rPh>
    <phoneticPr fontId="1"/>
  </si>
  <si>
    <t>共-07</t>
    <rPh sb="0" eb="1">
      <t>トモ</t>
    </rPh>
    <phoneticPr fontId="1"/>
  </si>
  <si>
    <t>共-08</t>
    <rPh sb="0" eb="1">
      <t>トモ</t>
    </rPh>
    <phoneticPr fontId="1"/>
  </si>
  <si>
    <t>共-09</t>
    <rPh sb="0" eb="1">
      <t>トモ</t>
    </rPh>
    <phoneticPr fontId="1"/>
  </si>
  <si>
    <t>共-10</t>
    <rPh sb="0" eb="1">
      <t>トモ</t>
    </rPh>
    <phoneticPr fontId="1"/>
  </si>
  <si>
    <t>共-11</t>
    <rPh sb="0" eb="1">
      <t>トモ</t>
    </rPh>
    <phoneticPr fontId="1"/>
  </si>
  <si>
    <t>共-12</t>
    <rPh sb="0" eb="1">
      <t>トモ</t>
    </rPh>
    <phoneticPr fontId="1"/>
  </si>
  <si>
    <t>共-13</t>
    <rPh sb="0" eb="1">
      <t>トモ</t>
    </rPh>
    <phoneticPr fontId="1"/>
  </si>
  <si>
    <t>共-14</t>
    <rPh sb="0" eb="1">
      <t>トモ</t>
    </rPh>
    <phoneticPr fontId="1"/>
  </si>
  <si>
    <t>共-15</t>
    <rPh sb="0" eb="1">
      <t>トモ</t>
    </rPh>
    <phoneticPr fontId="1"/>
  </si>
  <si>
    <t>共-16</t>
    <rPh sb="0" eb="1">
      <t>トモ</t>
    </rPh>
    <phoneticPr fontId="1"/>
  </si>
  <si>
    <t>共-17</t>
    <rPh sb="0" eb="1">
      <t>トモ</t>
    </rPh>
    <phoneticPr fontId="1"/>
  </si>
  <si>
    <t>共-18</t>
    <rPh sb="0" eb="1">
      <t>トモ</t>
    </rPh>
    <phoneticPr fontId="1"/>
  </si>
  <si>
    <t>共-19</t>
    <rPh sb="0" eb="1">
      <t>トモ</t>
    </rPh>
    <phoneticPr fontId="1"/>
  </si>
  <si>
    <t>共-20</t>
    <rPh sb="0" eb="1">
      <t>トモ</t>
    </rPh>
    <phoneticPr fontId="1"/>
  </si>
  <si>
    <t>共-02</t>
    <phoneticPr fontId="1"/>
  </si>
  <si>
    <t>共-03</t>
    <phoneticPr fontId="1"/>
  </si>
  <si>
    <t>共-04</t>
    <phoneticPr fontId="1"/>
  </si>
  <si>
    <t>共-05</t>
    <phoneticPr fontId="1"/>
  </si>
  <si>
    <t>共-06</t>
    <phoneticPr fontId="1"/>
  </si>
  <si>
    <t>共-07</t>
    <phoneticPr fontId="1"/>
  </si>
  <si>
    <t>共-08</t>
    <phoneticPr fontId="1"/>
  </si>
  <si>
    <t>共-09</t>
    <phoneticPr fontId="1"/>
  </si>
  <si>
    <t>共-10</t>
    <phoneticPr fontId="1"/>
  </si>
  <si>
    <t>共-11</t>
    <phoneticPr fontId="1"/>
  </si>
  <si>
    <t>共-12</t>
    <phoneticPr fontId="1"/>
  </si>
  <si>
    <t>共-13</t>
    <phoneticPr fontId="1"/>
  </si>
  <si>
    <t>共-14</t>
    <phoneticPr fontId="1"/>
  </si>
  <si>
    <t>共-15</t>
    <phoneticPr fontId="1"/>
  </si>
  <si>
    <t>共-16</t>
    <phoneticPr fontId="1"/>
  </si>
  <si>
    <t>共-17</t>
    <phoneticPr fontId="1"/>
  </si>
  <si>
    <t>共-18</t>
    <phoneticPr fontId="1"/>
  </si>
  <si>
    <t>共-19</t>
    <phoneticPr fontId="1"/>
  </si>
  <si>
    <t>共-20</t>
    <phoneticPr fontId="1"/>
  </si>
  <si>
    <t>共生社会事業</t>
    <rPh sb="0" eb="2">
      <t>キョウセイ</t>
    </rPh>
    <rPh sb="2" eb="4">
      <t>シャカイ</t>
    </rPh>
    <rPh sb="4" eb="6">
      <t>ジギョウ</t>
    </rPh>
    <phoneticPr fontId="1"/>
  </si>
  <si>
    <t>共生社会事業 【本体事業】 要望額合計</t>
    <rPh sb="0" eb="2">
      <t>キョウセイ</t>
    </rPh>
    <rPh sb="2" eb="4">
      <t>シャカイ</t>
    </rPh>
    <rPh sb="4" eb="6">
      <t>ジギョウ</t>
    </rPh>
    <rPh sb="8" eb="12">
      <t>ホンタイジギョウ</t>
    </rPh>
    <rPh sb="14" eb="19">
      <t>ヨウボウガクゴウケイ</t>
    </rPh>
    <phoneticPr fontId="1"/>
  </si>
  <si>
    <t>共生社会事業 【バリアフリー・多言語対応】 要望額合計</t>
    <rPh sb="0" eb="2">
      <t>キョウセイ</t>
    </rPh>
    <rPh sb="2" eb="4">
      <t>シャカイ</t>
    </rPh>
    <rPh sb="4" eb="6">
      <t>ジギョウ</t>
    </rPh>
    <rPh sb="15" eb="20">
      <t>タゲンゴタイオウ</t>
    </rPh>
    <rPh sb="22" eb="27">
      <t>ヨウボウガクゴウケイ</t>
    </rPh>
    <phoneticPr fontId="1"/>
  </si>
  <si>
    <t>普及啓発事業 【本体事業】 要望額合計</t>
    <rPh sb="0" eb="4">
      <t>フキュウケイハツ</t>
    </rPh>
    <rPh sb="4" eb="6">
      <t>ジギョウ</t>
    </rPh>
    <rPh sb="8" eb="12">
      <t>ホンタイジギョウ</t>
    </rPh>
    <rPh sb="14" eb="19">
      <t>ヨウボウガクゴウケイ</t>
    </rPh>
    <phoneticPr fontId="1"/>
  </si>
  <si>
    <t>令和６年度</t>
    <rPh sb="0" eb="2">
      <t>レイワ</t>
    </rPh>
    <rPh sb="3" eb="5">
      <t>ネンド</t>
    </rPh>
    <phoneticPr fontId="1"/>
  </si>
  <si>
    <t>令和６年度</t>
    <rPh sb="0" eb="2">
      <t>レイワ</t>
    </rPh>
    <rPh sb="3" eb="5">
      <t>ネンド</t>
    </rPh>
    <rPh sb="4" eb="5">
      <t>ド</t>
    </rPh>
    <phoneticPr fontId="6"/>
  </si>
  <si>
    <t>アクセシビリティ向上の取り組み</t>
    <rPh sb="8" eb="10">
      <t>コウジョウ</t>
    </rPh>
    <rPh sb="11" eb="12">
      <t>ト</t>
    </rPh>
    <rPh sb="13" eb="14">
      <t>ク</t>
    </rPh>
    <phoneticPr fontId="1"/>
  </si>
  <si>
    <t>施設における物理的バリアフリー化が難しい場合の対応策、その他のアクセシビリティ向上の取り組みについて
（情報保障、鑑賞サポート等）</t>
    <phoneticPr fontId="1"/>
  </si>
  <si>
    <t>※なお、複数の実演芸術団体・アーティストを擁している場合は、それぞれ記入してください（３団体まで）。</t>
    <rPh sb="4" eb="6">
      <t>フクスウ</t>
    </rPh>
    <rPh sb="7" eb="9">
      <t>ジツエン</t>
    </rPh>
    <rPh sb="9" eb="11">
      <t>ゲイジュツ</t>
    </rPh>
    <rPh sb="11" eb="13">
      <t>ダンタイ</t>
    </rPh>
    <rPh sb="21" eb="22">
      <t>ヨウ</t>
    </rPh>
    <rPh sb="26" eb="28">
      <t>バアイ</t>
    </rPh>
    <rPh sb="34" eb="36">
      <t>キニュウ</t>
    </rPh>
    <rPh sb="44" eb="46">
      <t>ダンタイ</t>
    </rPh>
    <phoneticPr fontId="6"/>
  </si>
  <si>
    <t>おおよその年間活動日数</t>
    <rPh sb="5" eb="7">
      <t>ネンカン</t>
    </rPh>
    <rPh sb="7" eb="9">
      <t>カツドウ</t>
    </rPh>
    <rPh sb="9" eb="11">
      <t>ニッスウ</t>
    </rPh>
    <phoneticPr fontId="6"/>
  </si>
  <si>
    <t>日</t>
    <rPh sb="0" eb="1">
      <t>ニチ</t>
    </rPh>
    <phoneticPr fontId="1"/>
  </si>
  <si>
    <t>⑥</t>
    <phoneticPr fontId="1"/>
  </si>
  <si>
    <t>実演芸術団体名・アーティスト名及び人数</t>
    <rPh sb="0" eb="2">
      <t>ジツエン</t>
    </rPh>
    <rPh sb="2" eb="4">
      <t>ゲイジュツ</t>
    </rPh>
    <rPh sb="4" eb="6">
      <t>ダンタイ</t>
    </rPh>
    <rPh sb="6" eb="7">
      <t>メイ</t>
    </rPh>
    <rPh sb="14" eb="15">
      <t>メイ</t>
    </rPh>
    <rPh sb="15" eb="16">
      <t>オヨ</t>
    </rPh>
    <rPh sb="17" eb="19">
      <t>ニンズウ</t>
    </rPh>
    <phoneticPr fontId="6"/>
  </si>
  <si>
    <t>実演芸術団体等と上記の関係を開始した年</t>
    <rPh sb="0" eb="2">
      <t>ジツエン</t>
    </rPh>
    <rPh sb="2" eb="4">
      <t>ゲイジュツ</t>
    </rPh>
    <rPh sb="4" eb="6">
      <t>ダンタイ</t>
    </rPh>
    <rPh sb="6" eb="7">
      <t>トウ</t>
    </rPh>
    <rPh sb="8" eb="10">
      <t>ジョウキ</t>
    </rPh>
    <rPh sb="11" eb="13">
      <t>カンケイ</t>
    </rPh>
    <rPh sb="14" eb="16">
      <t>カイシ</t>
    </rPh>
    <rPh sb="18" eb="19">
      <t>トシ</t>
    </rPh>
    <phoneticPr fontId="1"/>
  </si>
  <si>
    <r>
      <t xml:space="preserve">実演芸術団体等との契約先及び名称
</t>
    </r>
    <r>
      <rPr>
        <sz val="9"/>
        <rFont val="ＭＳ Ｐゴシック"/>
        <family val="3"/>
        <charset val="128"/>
      </rPr>
      <t>（専属・提携・フランチャイズ等）</t>
    </r>
    <rPh sb="0" eb="2">
      <t>ジツエン</t>
    </rPh>
    <rPh sb="2" eb="4">
      <t>ゲイジュツ</t>
    </rPh>
    <rPh sb="4" eb="6">
      <t>ダンタイ</t>
    </rPh>
    <rPh sb="6" eb="7">
      <t>トウ</t>
    </rPh>
    <rPh sb="9" eb="12">
      <t>ケイヤクサキ</t>
    </rPh>
    <rPh sb="12" eb="13">
      <t>オヨ</t>
    </rPh>
    <rPh sb="14" eb="16">
      <t>メイショウ</t>
    </rPh>
    <rPh sb="18" eb="20">
      <t>センゾク</t>
    </rPh>
    <rPh sb="21" eb="23">
      <t>テイケイ</t>
    </rPh>
    <rPh sb="31" eb="32">
      <t>トウ</t>
    </rPh>
    <phoneticPr fontId="6"/>
  </si>
  <si>
    <t>管理費(※1)</t>
    <rPh sb="0" eb="3">
      <t>カンリヒ</t>
    </rPh>
    <phoneticPr fontId="6"/>
  </si>
  <si>
    <t>人件費(※2)</t>
  </si>
  <si>
    <t>※１　当助成事業による助成金は「日本芸術文化振興会」に計上してください。
※２　管理費、人件費を区分し難い場合は、「管理費・人件費」と一本化して記入してください。</t>
    <rPh sb="3" eb="4">
      <t>トウ</t>
    </rPh>
    <rPh sb="4" eb="6">
      <t>ジョセイ</t>
    </rPh>
    <rPh sb="6" eb="8">
      <t>ジギョウ</t>
    </rPh>
    <rPh sb="11" eb="13">
      <t>ジョセイ</t>
    </rPh>
    <rPh sb="13" eb="14">
      <t>キン</t>
    </rPh>
    <rPh sb="16" eb="22">
      <t>ニホンゲイジュツブンカ</t>
    </rPh>
    <rPh sb="22" eb="25">
      <t>シンコウカイ</t>
    </rPh>
    <rPh sb="27" eb="29">
      <t>ケイジョウ</t>
    </rPh>
    <rPh sb="40" eb="43">
      <t>カンリヒ</t>
    </rPh>
    <rPh sb="44" eb="47">
      <t>ジンケンヒ</t>
    </rPh>
    <rPh sb="48" eb="50">
      <t>クブン</t>
    </rPh>
    <rPh sb="51" eb="52">
      <t>ガタ</t>
    </rPh>
    <rPh sb="53" eb="55">
      <t>バアイ</t>
    </rPh>
    <rPh sb="58" eb="61">
      <t>カンリヒ</t>
    </rPh>
    <rPh sb="62" eb="65">
      <t>ジンケンヒ</t>
    </rPh>
    <rPh sb="67" eb="70">
      <t>イッポンカ</t>
    </rPh>
    <rPh sb="72" eb="74">
      <t>キニュウ</t>
    </rPh>
    <phoneticPr fontId="6"/>
  </si>
  <si>
    <t xml:space="preserve">  ※　複数の劇場・音楽堂を管理している法人の場合は、可能な限り法人全体ではなく、要望している劇場・音楽堂等の財務状況を記載してください。</t>
    <rPh sb="4" eb="6">
      <t>フクスウ</t>
    </rPh>
    <rPh sb="7" eb="9">
      <t>ゲキジョウ</t>
    </rPh>
    <rPh sb="10" eb="13">
      <t>オンガクドウ</t>
    </rPh>
    <rPh sb="14" eb="16">
      <t>カンリ</t>
    </rPh>
    <rPh sb="20" eb="22">
      <t>ホウジン</t>
    </rPh>
    <rPh sb="23" eb="25">
      <t>バアイ</t>
    </rPh>
    <rPh sb="27" eb="29">
      <t>カノウ</t>
    </rPh>
    <rPh sb="30" eb="31">
      <t>カギ</t>
    </rPh>
    <rPh sb="32" eb="36">
      <t>ホウジンゼンタイ</t>
    </rPh>
    <rPh sb="41" eb="43">
      <t>ヨウボウ</t>
    </rPh>
    <rPh sb="47" eb="49">
      <t>ゲキジョウ</t>
    </rPh>
    <rPh sb="50" eb="53">
      <t>オンガクドウ</t>
    </rPh>
    <rPh sb="53" eb="54">
      <t>トウ</t>
    </rPh>
    <rPh sb="55" eb="59">
      <t>ザイムジョウキョウ</t>
    </rPh>
    <rPh sb="60" eb="62">
      <t>キサイ</t>
    </rPh>
    <phoneticPr fontId="6"/>
  </si>
  <si>
    <t>【公演データ】</t>
    <rPh sb="1" eb="3">
      <t>コウエン</t>
    </rPh>
    <phoneticPr fontId="6"/>
  </si>
  <si>
    <t>※１　名義主催は除きます。
※２　名義共催を含みます。
※３　「総合」には、フェスティバル等における事業数を記入してください。</t>
    <rPh sb="3" eb="5">
      <t>メイギ</t>
    </rPh>
    <rPh sb="5" eb="7">
      <t>シュサイ</t>
    </rPh>
    <rPh sb="8" eb="9">
      <t>ノゾ</t>
    </rPh>
    <rPh sb="17" eb="19">
      <t>メイギ</t>
    </rPh>
    <rPh sb="19" eb="21">
      <t>キョウサイ</t>
    </rPh>
    <rPh sb="22" eb="23">
      <t>フク</t>
    </rPh>
    <phoneticPr fontId="6"/>
  </si>
  <si>
    <t>【事業本数】</t>
    <rPh sb="1" eb="3">
      <t>ジギョウ</t>
    </rPh>
    <rPh sb="2" eb="4">
      <t>ニッスウ</t>
    </rPh>
    <phoneticPr fontId="1"/>
  </si>
  <si>
    <t>【貸館日数】</t>
    <rPh sb="1" eb="3">
      <t>カシカン</t>
    </rPh>
    <rPh sb="3" eb="5">
      <t>ニッスウ</t>
    </rPh>
    <phoneticPr fontId="1"/>
  </si>
  <si>
    <t>【施設利用者数（事業利用者数）・開館日数・利用可能日数・利用日数・利用率】</t>
    <rPh sb="1" eb="3">
      <t>シセツ</t>
    </rPh>
    <rPh sb="3" eb="7">
      <t>リヨウシャスウ</t>
    </rPh>
    <rPh sb="8" eb="10">
      <t>ジギョウ</t>
    </rPh>
    <rPh sb="10" eb="13">
      <t>リヨウシャ</t>
    </rPh>
    <rPh sb="13" eb="14">
      <t>カズ</t>
    </rPh>
    <rPh sb="16" eb="18">
      <t>カイカン</t>
    </rPh>
    <rPh sb="18" eb="20">
      <t>ニッスウ</t>
    </rPh>
    <rPh sb="21" eb="23">
      <t>リヨウ</t>
    </rPh>
    <rPh sb="23" eb="25">
      <t>カノウ</t>
    </rPh>
    <rPh sb="25" eb="27">
      <t>ニッスウ</t>
    </rPh>
    <rPh sb="28" eb="30">
      <t>リヨウ</t>
    </rPh>
    <rPh sb="30" eb="32">
      <t>ニッスウ</t>
    </rPh>
    <rPh sb="33" eb="36">
      <t>リヨウリツ</t>
    </rPh>
    <phoneticPr fontId="1"/>
  </si>
  <si>
    <r>
      <t>施設の利用可能日数</t>
    </r>
    <r>
      <rPr>
        <sz val="8"/>
        <rFont val="ＭＳ Ｐゴシック"/>
        <family val="3"/>
        <charset val="128"/>
      </rPr>
      <t>　（＝365－（保守点検日数+休館日数））</t>
    </r>
    <rPh sb="0" eb="2">
      <t>シセツ</t>
    </rPh>
    <rPh sb="3" eb="5">
      <t>リヨウ</t>
    </rPh>
    <rPh sb="5" eb="7">
      <t>カノウ</t>
    </rPh>
    <rPh sb="7" eb="9">
      <t>ニッスウ</t>
    </rPh>
    <rPh sb="17" eb="19">
      <t>ホシュ</t>
    </rPh>
    <rPh sb="19" eb="21">
      <t>テンケン</t>
    </rPh>
    <rPh sb="21" eb="22">
      <t>ヒ</t>
    </rPh>
    <rPh sb="22" eb="23">
      <t>カズ</t>
    </rPh>
    <rPh sb="24" eb="27">
      <t>キュウカンビ</t>
    </rPh>
    <rPh sb="27" eb="28">
      <t>カズ</t>
    </rPh>
    <phoneticPr fontId="6"/>
  </si>
  <si>
    <t>施設の利用日数</t>
    <rPh sb="0" eb="2">
      <t>シセツ</t>
    </rPh>
    <rPh sb="3" eb="5">
      <t>リヨウ</t>
    </rPh>
    <rPh sb="5" eb="7">
      <t>ニッスウ</t>
    </rPh>
    <phoneticPr fontId="6"/>
  </si>
  <si>
    <r>
      <t>施設の利用率(％）</t>
    </r>
    <r>
      <rPr>
        <sz val="8"/>
        <rFont val="ＭＳ Ｐゴシック"/>
        <family val="3"/>
        <charset val="128"/>
      </rPr>
      <t>　（＝利用日数/利用可能日数）</t>
    </r>
    <rPh sb="0" eb="2">
      <t>シセツ</t>
    </rPh>
    <rPh sb="3" eb="6">
      <t>リヨウリツ</t>
    </rPh>
    <rPh sb="12" eb="14">
      <t>リヨウ</t>
    </rPh>
    <rPh sb="14" eb="16">
      <t>ニッスウ</t>
    </rPh>
    <rPh sb="17" eb="19">
      <t>リヨウ</t>
    </rPh>
    <rPh sb="19" eb="21">
      <t>カノウ</t>
    </rPh>
    <rPh sb="21" eb="23">
      <t>ニッスウ</t>
    </rPh>
    <phoneticPr fontId="6"/>
  </si>
  <si>
    <t>備考</t>
    <rPh sb="0" eb="2">
      <t>ビコウ</t>
    </rPh>
    <phoneticPr fontId="1"/>
  </si>
  <si>
    <r>
      <t>※　１枚に収まるように作成してください。使用文字サイズは</t>
    </r>
    <r>
      <rPr>
        <b/>
        <u/>
        <sz val="9"/>
        <rFont val="ＭＳ Ｐゴシック"/>
        <family val="3"/>
        <charset val="128"/>
      </rPr>
      <t>９ポイント以上</t>
    </r>
    <r>
      <rPr>
        <sz val="9"/>
        <rFont val="ＭＳ Ｐゴシック"/>
        <family val="3"/>
        <charset val="128"/>
      </rPr>
      <t>で作成してください。</t>
    </r>
    <rPh sb="3" eb="4">
      <t>マイ</t>
    </rPh>
    <rPh sb="5" eb="6">
      <t>オサ</t>
    </rPh>
    <rPh sb="11" eb="13">
      <t>サクセイ</t>
    </rPh>
    <rPh sb="20" eb="22">
      <t>シヨウ</t>
    </rPh>
    <rPh sb="22" eb="24">
      <t>モジ</t>
    </rPh>
    <rPh sb="33" eb="35">
      <t>イジョウ</t>
    </rPh>
    <rPh sb="36" eb="38">
      <t>サクセイ</t>
    </rPh>
    <phoneticPr fontId="6"/>
  </si>
  <si>
    <r>
      <t>※　それぞれ１枚に収まるように作成してください。使用文字サイズは</t>
    </r>
    <r>
      <rPr>
        <b/>
        <u/>
        <sz val="9"/>
        <rFont val="ＭＳ Ｐゴシック"/>
        <family val="3"/>
        <charset val="128"/>
      </rPr>
      <t>９ポイント以上</t>
    </r>
    <r>
      <rPr>
        <sz val="9"/>
        <rFont val="ＭＳ Ｐゴシック"/>
        <family val="3"/>
        <charset val="128"/>
      </rPr>
      <t>で作成してください。</t>
    </r>
    <rPh sb="7" eb="8">
      <t>マイ</t>
    </rPh>
    <rPh sb="9" eb="10">
      <t>オサ</t>
    </rPh>
    <rPh sb="15" eb="17">
      <t>サクセイ</t>
    </rPh>
    <rPh sb="24" eb="26">
      <t>シヨウ</t>
    </rPh>
    <rPh sb="26" eb="28">
      <t>モジ</t>
    </rPh>
    <rPh sb="37" eb="39">
      <t>イジョウ</t>
    </rPh>
    <rPh sb="40" eb="42">
      <t>サクセイ</t>
    </rPh>
    <phoneticPr fontId="6"/>
  </si>
  <si>
    <t>貸館公演</t>
    <rPh sb="0" eb="2">
      <t>カシカン</t>
    </rPh>
    <rPh sb="2" eb="4">
      <t>コウエン</t>
    </rPh>
    <phoneticPr fontId="6"/>
  </si>
  <si>
    <t>総合
（※３）</t>
    <rPh sb="0" eb="2">
      <t>ソウゴウ</t>
    </rPh>
    <phoneticPr fontId="6"/>
  </si>
  <si>
    <t>［共催者負担金］（※１）</t>
    <rPh sb="1" eb="4">
      <t>キョウサイシャ</t>
    </rPh>
    <rPh sb="4" eb="7">
      <t>フタンキン</t>
    </rPh>
    <phoneticPr fontId="1"/>
  </si>
  <si>
    <t>［助成対象経費－自己収入額］</t>
    <phoneticPr fontId="1"/>
  </si>
  <si>
    <t>助成対象経費計（D）
（小計（A）－消費税等仕入控除税額計（C））</t>
    <phoneticPr fontId="6"/>
  </si>
  <si>
    <t>助成対象外経費計（B）
（助成対象経費以外の経費）</t>
    <rPh sb="4" eb="5">
      <t>ガイ</t>
    </rPh>
    <rPh sb="13" eb="15">
      <t>ジョセイ</t>
    </rPh>
    <rPh sb="15" eb="19">
      <t>タイショウケイヒ</t>
    </rPh>
    <rPh sb="19" eb="21">
      <t>イガイ</t>
    </rPh>
    <rPh sb="22" eb="24">
      <t>ケイヒ</t>
    </rPh>
    <phoneticPr fontId="6"/>
  </si>
  <si>
    <t>施設における物理的バリアフリー化の状況</t>
    <rPh sb="0" eb="2">
      <t>シセツ</t>
    </rPh>
    <rPh sb="6" eb="9">
      <t>ブツリテキ</t>
    </rPh>
    <rPh sb="15" eb="16">
      <t>カ</t>
    </rPh>
    <rPh sb="17" eb="19">
      <t>ジョウキョウ</t>
    </rPh>
    <phoneticPr fontId="1"/>
  </si>
  <si>
    <r>
      <t>※　１枚に収まるように作成してください。
　　使用文字サイズは</t>
    </r>
    <r>
      <rPr>
        <b/>
        <u/>
        <sz val="9"/>
        <rFont val="ＭＳ Ｐゴシック"/>
        <family val="3"/>
        <charset val="128"/>
      </rPr>
      <t>９ポイント以上</t>
    </r>
    <r>
      <rPr>
        <sz val="9"/>
        <rFont val="ＭＳ Ｐゴシック"/>
        <family val="3"/>
        <charset val="128"/>
      </rPr>
      <t>とし、図表を用いる場合は説明の補完としてください。</t>
    </r>
    <rPh sb="3" eb="4">
      <t>マイ</t>
    </rPh>
    <rPh sb="5" eb="6">
      <t>オサ</t>
    </rPh>
    <rPh sb="11" eb="13">
      <t>サクセイ</t>
    </rPh>
    <rPh sb="23" eb="25">
      <t>シヨウ</t>
    </rPh>
    <rPh sb="25" eb="27">
      <t>モジ</t>
    </rPh>
    <rPh sb="36" eb="38">
      <t>イジョウ</t>
    </rPh>
    <phoneticPr fontId="6"/>
  </si>
  <si>
    <t>※　ビジョン実現に向けた応募事業全体の計画について、審査基準  ①創造性・企画性、②国際性（任意）、③地域文化拠点機能、④多様性とアクセシビリティ、⑤活動実績と実現性を踏まえて、簡潔に記述してください。
※　応募事業以外にビジョン実現に向けて不可欠な事業がある場合は、審査の参考にしますので、同様に各審査基準を踏まえて記述してください。
※　ホール利用サービス（貸館事業）を行っている場合には、事業内容を把握する上で参考にしますので、事例等について記述してください。（任意）
※　応募事業には、個表の事業番号を付してください。例：「●●事業（公－０１）」</t>
    <rPh sb="12" eb="14">
      <t>オウボ</t>
    </rPh>
    <rPh sb="46" eb="48">
      <t>ニンイ</t>
    </rPh>
    <rPh sb="75" eb="77">
      <t>カツドウ</t>
    </rPh>
    <rPh sb="77" eb="79">
      <t>ジッセキ</t>
    </rPh>
    <rPh sb="104" eb="106">
      <t>オウボ</t>
    </rPh>
    <rPh sb="174" eb="176">
      <t>リヨウ</t>
    </rPh>
    <rPh sb="181" eb="183">
      <t>カシカン</t>
    </rPh>
    <rPh sb="183" eb="185">
      <t>ジギョウ</t>
    </rPh>
    <rPh sb="187" eb="188">
      <t>オコナ</t>
    </rPh>
    <rPh sb="192" eb="194">
      <t>バアイ</t>
    </rPh>
    <rPh sb="197" eb="199">
      <t>ジギョウ</t>
    </rPh>
    <rPh sb="199" eb="201">
      <t>ナイヨウ</t>
    </rPh>
    <rPh sb="202" eb="204">
      <t>ハアク</t>
    </rPh>
    <rPh sb="206" eb="207">
      <t>ウエ</t>
    </rPh>
    <rPh sb="208" eb="210">
      <t>サンコウ</t>
    </rPh>
    <rPh sb="217" eb="219">
      <t>ジレイ</t>
    </rPh>
    <rPh sb="219" eb="220">
      <t>トウ</t>
    </rPh>
    <rPh sb="224" eb="226">
      <t>キジュツ</t>
    </rPh>
    <rPh sb="234" eb="236">
      <t>ニンイ</t>
    </rPh>
    <rPh sb="240" eb="242">
      <t>オウボ</t>
    </rPh>
    <phoneticPr fontId="1"/>
  </si>
  <si>
    <t>［補助金・助成金］（※１）</t>
    <rPh sb="1" eb="4">
      <t>ホジョキン</t>
    </rPh>
    <rPh sb="5" eb="7">
      <t>ジョセイ</t>
    </rPh>
    <rPh sb="7" eb="8">
      <t>キン</t>
    </rPh>
    <phoneticPr fontId="1"/>
  </si>
  <si>
    <t>［寄付金・協賛金］（※１）</t>
    <rPh sb="1" eb="4">
      <t>キフキン</t>
    </rPh>
    <rPh sb="5" eb="8">
      <t>キョウサンキン</t>
    </rPh>
    <phoneticPr fontId="1"/>
  </si>
  <si>
    <t>←チェックボックスを選択してください。</t>
    <phoneticPr fontId="1"/>
  </si>
  <si>
    <t>←以下、応募時点での内容を入力してください。</t>
    <rPh sb="1" eb="3">
      <t>イカ</t>
    </rPh>
    <rPh sb="4" eb="6">
      <t>オウボ</t>
    </rPh>
    <rPh sb="6" eb="8">
      <t>ジテン</t>
    </rPh>
    <rPh sb="10" eb="12">
      <t>ナイヨウ</t>
    </rPh>
    <rPh sb="13" eb="15">
      <t>ニュウリョク</t>
    </rPh>
    <phoneticPr fontId="1"/>
  </si>
  <si>
    <t>団体名</t>
    <rPh sb="0" eb="2">
      <t>ダンタイ</t>
    </rPh>
    <rPh sb="2" eb="3">
      <t>メイ</t>
    </rPh>
    <phoneticPr fontId="74"/>
  </si>
  <si>
    <t>代表者役職名・氏名</t>
    <rPh sb="0" eb="3">
      <t>ダイヒョウシャ</t>
    </rPh>
    <rPh sb="3" eb="4">
      <t>ヤク</t>
    </rPh>
    <rPh sb="4" eb="6">
      <t>ショクメイ</t>
    </rPh>
    <rPh sb="7" eb="9">
      <t>シメイ</t>
    </rPh>
    <phoneticPr fontId="74"/>
  </si>
  <si>
    <t>　当団体の運営状況等については次のとおりです。なお、当団体の代表者として、本申告書の内容に虚偽がないことを誓約します。</t>
    <rPh sb="26" eb="27">
      <t>トウ</t>
    </rPh>
    <rPh sb="27" eb="29">
      <t>ダンタイ</t>
    </rPh>
    <rPh sb="30" eb="33">
      <t>ダイヒョウシャ</t>
    </rPh>
    <rPh sb="37" eb="38">
      <t>ホン</t>
    </rPh>
    <rPh sb="38" eb="41">
      <t>シンコクショ</t>
    </rPh>
    <rPh sb="42" eb="44">
      <t>ナイヨウ</t>
    </rPh>
    <rPh sb="45" eb="47">
      <t>キョギ</t>
    </rPh>
    <rPh sb="53" eb="55">
      <t>セイヤク</t>
    </rPh>
    <phoneticPr fontId="74"/>
  </si>
  <si>
    <t>運営</t>
    <rPh sb="0" eb="2">
      <t>ウンエイ</t>
    </rPh>
    <phoneticPr fontId="1"/>
  </si>
  <si>
    <t>〇定款等を適切に定めている。</t>
    <rPh sb="1" eb="3">
      <t>テイカン</t>
    </rPh>
    <rPh sb="3" eb="4">
      <t>トウ</t>
    </rPh>
    <rPh sb="5" eb="7">
      <t>テキセツ</t>
    </rPh>
    <rPh sb="8" eb="9">
      <t>サダ</t>
    </rPh>
    <phoneticPr fontId="74"/>
  </si>
  <si>
    <t>２．意思決定機関</t>
    <rPh sb="2" eb="4">
      <t>イシ</t>
    </rPh>
    <rPh sb="4" eb="6">
      <t>ケッテイ</t>
    </rPh>
    <rPh sb="6" eb="8">
      <t>キカン</t>
    </rPh>
    <phoneticPr fontId="74"/>
  </si>
  <si>
    <t>○団体の意思等を決定する機関（社員総会、評議員会等）を設置している。</t>
    <rPh sb="8" eb="10">
      <t>ケッテイ</t>
    </rPh>
    <rPh sb="12" eb="14">
      <t>キカン</t>
    </rPh>
    <rPh sb="15" eb="17">
      <t>シャイン</t>
    </rPh>
    <rPh sb="17" eb="19">
      <t>ソウカイ</t>
    </rPh>
    <rPh sb="20" eb="23">
      <t>ヒョウギイン</t>
    </rPh>
    <rPh sb="23" eb="24">
      <t>カイ</t>
    </rPh>
    <rPh sb="24" eb="25">
      <t>ナド</t>
    </rPh>
    <phoneticPr fontId="74"/>
  </si>
  <si>
    <t>○理事会等を定期的に開催している。</t>
    <rPh sb="6" eb="9">
      <t>テイキテキ</t>
    </rPh>
    <phoneticPr fontId="74"/>
  </si>
  <si>
    <t>○理事会等の議事録を作成している。</t>
    <phoneticPr fontId="74"/>
  </si>
  <si>
    <t>○事業計画及び収支予算並びに事業報告及び収支決算について理事会等の決議を経ている。</t>
    <phoneticPr fontId="74"/>
  </si>
  <si>
    <t>〇理事会・評議員会の構成についてジェンダーバランスに配慮している。</t>
    <rPh sb="1" eb="4">
      <t>リジカイ</t>
    </rPh>
    <rPh sb="5" eb="8">
      <t>ヒョウギイン</t>
    </rPh>
    <rPh sb="8" eb="9">
      <t>カイ</t>
    </rPh>
    <rPh sb="10" eb="12">
      <t>コウセイ</t>
    </rPh>
    <rPh sb="26" eb="28">
      <t>ハイリョ</t>
    </rPh>
    <phoneticPr fontId="1"/>
  </si>
  <si>
    <t>（「はい」の場合）配慮の具体的な内容</t>
    <rPh sb="6" eb="8">
      <t>バアイ</t>
    </rPh>
    <rPh sb="9" eb="11">
      <t>ハイリョ</t>
    </rPh>
    <rPh sb="12" eb="15">
      <t>グタイテキ</t>
    </rPh>
    <rPh sb="16" eb="18">
      <t>ナイヨウ</t>
    </rPh>
    <phoneticPr fontId="1"/>
  </si>
  <si>
    <t>３．運営事務</t>
    <rPh sb="2" eb="6">
      <t>ウンエイジム</t>
    </rPh>
    <phoneticPr fontId="74"/>
  </si>
  <si>
    <t>○経理責任者は明確になっている。</t>
    <phoneticPr fontId="74"/>
  </si>
  <si>
    <t xml:space="preserve">○現預金の出納責任者は明確になっている。 </t>
    <phoneticPr fontId="74"/>
  </si>
  <si>
    <t>○銀行印の管理責任者は明確になっている。</t>
    <phoneticPr fontId="74"/>
  </si>
  <si>
    <t>○事務の執行に当たっては、各担当者の権限と責任が明確になっている。</t>
    <rPh sb="1" eb="3">
      <t>ジム</t>
    </rPh>
    <rPh sb="4" eb="6">
      <t>シッコウ</t>
    </rPh>
    <phoneticPr fontId="74"/>
  </si>
  <si>
    <t>〇業者選定等に関する規程等を整備している。</t>
    <rPh sb="1" eb="5">
      <t>カイケイキテイ</t>
    </rPh>
    <rPh sb="5" eb="6">
      <t>トウ</t>
    </rPh>
    <rPh sb="7" eb="9">
      <t>セイビ</t>
    </rPh>
    <phoneticPr fontId="1"/>
  </si>
  <si>
    <t>（「はい」の場合）整備している規程等の具体的な内容</t>
    <rPh sb="9" eb="11">
      <t>セイビ</t>
    </rPh>
    <rPh sb="15" eb="17">
      <t>キテイ</t>
    </rPh>
    <rPh sb="17" eb="18">
      <t>トウ</t>
    </rPh>
    <rPh sb="19" eb="22">
      <t>グタイテキ</t>
    </rPh>
    <rPh sb="23" eb="25">
      <t>ナイヨウ</t>
    </rPh>
    <phoneticPr fontId="1"/>
  </si>
  <si>
    <t>○予算執行に係る全ての証憑（契約書・領収書等）を善良な管理者の注意をもって５年間以上保管している。</t>
    <rPh sb="1" eb="3">
      <t>ヨサン</t>
    </rPh>
    <rPh sb="3" eb="5">
      <t>シッコウ</t>
    </rPh>
    <rPh sb="6" eb="7">
      <t>カカ</t>
    </rPh>
    <rPh sb="8" eb="9">
      <t>スベ</t>
    </rPh>
    <rPh sb="11" eb="13">
      <t>ショウヒョウ</t>
    </rPh>
    <rPh sb="14" eb="17">
      <t>ケイヤクショ</t>
    </rPh>
    <rPh sb="24" eb="26">
      <t>ゼンリョウ</t>
    </rPh>
    <rPh sb="27" eb="30">
      <t>カンリシャ</t>
    </rPh>
    <rPh sb="31" eb="33">
      <t>チュウイ</t>
    </rPh>
    <phoneticPr fontId="74"/>
  </si>
  <si>
    <t>〇利益相反取引を行っていない（適切な承認手続きを経たものを除く）。</t>
    <rPh sb="1" eb="5">
      <t>リエキソウハン</t>
    </rPh>
    <rPh sb="5" eb="7">
      <t>トリヒキ</t>
    </rPh>
    <rPh sb="8" eb="9">
      <t>オコナ</t>
    </rPh>
    <rPh sb="15" eb="17">
      <t>テキセツ</t>
    </rPh>
    <rPh sb="18" eb="20">
      <t>ショウニン</t>
    </rPh>
    <rPh sb="20" eb="22">
      <t>テツヅ</t>
    </rPh>
    <rPh sb="24" eb="25">
      <t>ヘ</t>
    </rPh>
    <rPh sb="29" eb="30">
      <t>ノゾ</t>
    </rPh>
    <phoneticPr fontId="1"/>
  </si>
  <si>
    <t>○手許現金有高は、定期的に出納担当者以外の者が出納簿と照合している。</t>
    <rPh sb="1" eb="3">
      <t>テモト</t>
    </rPh>
    <rPh sb="3" eb="5">
      <t>ゲンキン</t>
    </rPh>
    <rPh sb="5" eb="7">
      <t>アリタカ</t>
    </rPh>
    <rPh sb="23" eb="26">
      <t>スイトウボ</t>
    </rPh>
    <phoneticPr fontId="74"/>
  </si>
  <si>
    <t>○法人税や消費税、源泉所得税等で必要な申告義務を適切に実施している。</t>
    <phoneticPr fontId="74"/>
  </si>
  <si>
    <t>財務</t>
    <rPh sb="0" eb="2">
      <t>ザイム</t>
    </rPh>
    <phoneticPr fontId="1"/>
  </si>
  <si>
    <t>４．財務諸表等</t>
    <rPh sb="2" eb="6">
      <t>ザイムショヒョウ</t>
    </rPh>
    <rPh sb="6" eb="7">
      <t>トウ</t>
    </rPh>
    <phoneticPr fontId="74"/>
  </si>
  <si>
    <t xml:space="preserve">○会計帳簿（仕訳帳・総勘定元帳等）を作成している。 </t>
    <phoneticPr fontId="74"/>
  </si>
  <si>
    <t>○財務諸表（貸借対照表・損益計算書等）を作成している。</t>
    <rPh sb="1" eb="5">
      <t>ザイムショヒョウ</t>
    </rPh>
    <phoneticPr fontId="74"/>
  </si>
  <si>
    <t>○財務諸表（貸借対照表・損益計算書等）を公表している。</t>
    <phoneticPr fontId="74"/>
  </si>
  <si>
    <t>５．監査</t>
    <rPh sb="2" eb="4">
      <t>カンサ</t>
    </rPh>
    <phoneticPr fontId="74"/>
  </si>
  <si>
    <t>　　内部監査に準じた監査</t>
    <phoneticPr fontId="1"/>
  </si>
  <si>
    <t>活動環境</t>
    <rPh sb="0" eb="4">
      <t>カツドウカンキョウ</t>
    </rPh>
    <phoneticPr fontId="1"/>
  </si>
  <si>
    <t>６．労務管理・契約状況</t>
    <rPh sb="2" eb="6">
      <t>ロウムカンリ</t>
    </rPh>
    <rPh sb="7" eb="11">
      <t>ケイヤクジョウキョウ</t>
    </rPh>
    <phoneticPr fontId="74"/>
  </si>
  <si>
    <t>団体内部 雇用契約状況について</t>
    <rPh sb="0" eb="2">
      <t>ダンタイ</t>
    </rPh>
    <rPh sb="2" eb="4">
      <t>ナイブ</t>
    </rPh>
    <rPh sb="5" eb="7">
      <t>コヨウ</t>
    </rPh>
    <rPh sb="7" eb="9">
      <t>ケイヤク</t>
    </rPh>
    <rPh sb="9" eb="11">
      <t>ジョウキョウ</t>
    </rPh>
    <phoneticPr fontId="74"/>
  </si>
  <si>
    <t>労働基準法に基づく管理のポイントは、以下の厚生労働省のホームページ等でご自身でご確認ください。
◆厚生労働省 労働基準関係リーフレット「労働基準法の基礎知識」
https://www.mhlw.go.jp/stf/seisakunitsuite/bunya/0000056460.html</t>
    <phoneticPr fontId="74"/>
  </si>
  <si>
    <r>
      <t>（「はい」の場合）労働条件の明示の方法</t>
    </r>
    <r>
      <rPr>
        <sz val="9"/>
        <rFont val="メイリオ"/>
        <family val="3"/>
        <charset val="128"/>
      </rPr>
      <t>（契約書、その他）</t>
    </r>
    <rPh sb="9" eb="13">
      <t>ロウドウジョウケン</t>
    </rPh>
    <rPh sb="14" eb="16">
      <t>メイジ</t>
    </rPh>
    <rPh sb="17" eb="19">
      <t>ホウホウ</t>
    </rPh>
    <rPh sb="20" eb="23">
      <t>ケイヤクショ</t>
    </rPh>
    <rPh sb="26" eb="27">
      <t>タ</t>
    </rPh>
    <phoneticPr fontId="1"/>
  </si>
  <si>
    <t>雇用契約書（労働条件通知書）のひな型は、以下の厚生労働省のホームページ等でご自身でご確認ください。
◆厚生労働省 主要様式ダウンロードコーナー（労働基準法等関係主要様式）
https://www.mhlw.go.jp/stf/seisakunitsuite/bunya/koyou_roudou/roudoukijun/roudoukijunkankei.html</t>
    <phoneticPr fontId="74"/>
  </si>
  <si>
    <t>その他の場合には具体的方法を記入→</t>
    <rPh sb="2" eb="3">
      <t>タ</t>
    </rPh>
    <rPh sb="4" eb="6">
      <t>バアイ</t>
    </rPh>
    <rPh sb="8" eb="11">
      <t>グタイテキ</t>
    </rPh>
    <rPh sb="11" eb="13">
      <t>ホウホウ</t>
    </rPh>
    <rPh sb="14" eb="16">
      <t>キニュウ</t>
    </rPh>
    <phoneticPr fontId="74"/>
  </si>
  <si>
    <t>○雇用者に対し、労務提供に対する報酬（賃金）条件を明確に定め、適切に支払っている。</t>
    <rPh sb="1" eb="4">
      <t>コヨウシャ</t>
    </rPh>
    <rPh sb="5" eb="6">
      <t>タイ</t>
    </rPh>
    <rPh sb="8" eb="10">
      <t>ロウム</t>
    </rPh>
    <rPh sb="10" eb="12">
      <t>テイキョウ</t>
    </rPh>
    <rPh sb="13" eb="14">
      <t>タイ</t>
    </rPh>
    <rPh sb="16" eb="18">
      <t>ホウシュウ</t>
    </rPh>
    <rPh sb="19" eb="21">
      <t>チンギン</t>
    </rPh>
    <rPh sb="22" eb="24">
      <t>ジョウケン</t>
    </rPh>
    <rPh sb="25" eb="27">
      <t>メイカク</t>
    </rPh>
    <rPh sb="28" eb="29">
      <t>サダ</t>
    </rPh>
    <rPh sb="31" eb="33">
      <t>テキセツ</t>
    </rPh>
    <rPh sb="34" eb="36">
      <t>シハラ</t>
    </rPh>
    <phoneticPr fontId="74"/>
  </si>
  <si>
    <t>○雇用者を社会保険（健康保険、厚生年金保険、介護保険）に加入させている。</t>
    <rPh sb="1" eb="4">
      <t>コヨウシャ</t>
    </rPh>
    <rPh sb="10" eb="14">
      <t>ケンコウホケン</t>
    </rPh>
    <rPh sb="15" eb="19">
      <t>コウセイネンキン</t>
    </rPh>
    <rPh sb="19" eb="21">
      <t>ホケン</t>
    </rPh>
    <rPh sb="22" eb="26">
      <t>カイゴホケン</t>
    </rPh>
    <phoneticPr fontId="74"/>
  </si>
  <si>
    <t>○雇用者を労働保険（労災保険、雇用保険）に加入させている。</t>
    <rPh sb="1" eb="4">
      <t>コヨウシャ</t>
    </rPh>
    <rPh sb="10" eb="14">
      <t>ロウサイホケン</t>
    </rPh>
    <rPh sb="15" eb="19">
      <t>コヨウホケン</t>
    </rPh>
    <phoneticPr fontId="74"/>
  </si>
  <si>
    <t>外部との取引</t>
    <rPh sb="0" eb="2">
      <t>ガイブ</t>
    </rPh>
    <rPh sb="4" eb="6">
      <t>トリヒキ</t>
    </rPh>
    <phoneticPr fontId="1"/>
  </si>
  <si>
    <t>〇外部と取引を行う際に書面での契約を事前に行っている。</t>
    <rPh sb="1" eb="3">
      <t>ガイブ</t>
    </rPh>
    <rPh sb="4" eb="6">
      <t>トリヒキ</t>
    </rPh>
    <rPh sb="7" eb="8">
      <t>オコナ</t>
    </rPh>
    <rPh sb="9" eb="10">
      <t>サイ</t>
    </rPh>
    <rPh sb="11" eb="13">
      <t>ショメン</t>
    </rPh>
    <rPh sb="15" eb="17">
      <t>ケイヤク</t>
    </rPh>
    <rPh sb="18" eb="20">
      <t>ジゼン</t>
    </rPh>
    <rPh sb="21" eb="22">
      <t>オコナ</t>
    </rPh>
    <phoneticPr fontId="1"/>
  </si>
  <si>
    <t>①契約を行う相手方</t>
    <rPh sb="1" eb="3">
      <t>ケイヤク</t>
    </rPh>
    <rPh sb="4" eb="5">
      <t>オコナ</t>
    </rPh>
    <rPh sb="6" eb="9">
      <t>アイテカタ</t>
    </rPh>
    <phoneticPr fontId="1"/>
  </si>
  <si>
    <t>出演者</t>
    <rPh sb="0" eb="3">
      <t>シュツエンシャ</t>
    </rPh>
    <phoneticPr fontId="74"/>
  </si>
  <si>
    <t>スタッフ</t>
    <phoneticPr fontId="1"/>
  </si>
  <si>
    <t>外部業者</t>
    <rPh sb="0" eb="4">
      <t>ガイブギョウシャ</t>
    </rPh>
    <phoneticPr fontId="1"/>
  </si>
  <si>
    <t>②契約方法</t>
    <rPh sb="1" eb="3">
      <t>ケイヤク</t>
    </rPh>
    <rPh sb="3" eb="5">
      <t>ホウホウ</t>
    </rPh>
    <phoneticPr fontId="1"/>
  </si>
  <si>
    <t>契約書</t>
    <rPh sb="0" eb="3">
      <t>ケイヤクショ</t>
    </rPh>
    <phoneticPr fontId="74"/>
  </si>
  <si>
    <t>メール</t>
    <phoneticPr fontId="1"/>
  </si>
  <si>
    <t>〇外部の出演者等に対し、規則等で出演料・稽古料等の単価を定めている。</t>
    <rPh sb="1" eb="3">
      <t>ガイブ</t>
    </rPh>
    <rPh sb="4" eb="6">
      <t>シュツエン</t>
    </rPh>
    <rPh sb="6" eb="7">
      <t>シャ</t>
    </rPh>
    <rPh sb="7" eb="8">
      <t>ナド</t>
    </rPh>
    <rPh sb="9" eb="10">
      <t>タイ</t>
    </rPh>
    <rPh sb="12" eb="14">
      <t>キソク</t>
    </rPh>
    <rPh sb="14" eb="15">
      <t>トウ</t>
    </rPh>
    <rPh sb="16" eb="18">
      <t>シュツエン</t>
    </rPh>
    <rPh sb="18" eb="19">
      <t>リョウ</t>
    </rPh>
    <rPh sb="20" eb="22">
      <t>ケイコ</t>
    </rPh>
    <rPh sb="22" eb="23">
      <t>リョウ</t>
    </rPh>
    <rPh sb="23" eb="24">
      <t>トウ</t>
    </rPh>
    <rPh sb="25" eb="27">
      <t>タンカ</t>
    </rPh>
    <rPh sb="28" eb="29">
      <t>サダ</t>
    </rPh>
    <phoneticPr fontId="1"/>
  </si>
  <si>
    <t>　（「はい」の場合は以下の当てはまるもの全てにチェック）</t>
    <rPh sb="10" eb="12">
      <t>イカ</t>
    </rPh>
    <rPh sb="20" eb="21">
      <t>スベ</t>
    </rPh>
    <phoneticPr fontId="74"/>
  </si>
  <si>
    <t>ハラスメント防止対策　</t>
    <rPh sb="6" eb="10">
      <t>ボウシタイサク</t>
    </rPh>
    <phoneticPr fontId="74"/>
  </si>
  <si>
    <t>安全管理（事故防止）対策　</t>
    <rPh sb="0" eb="2">
      <t>アンゼン</t>
    </rPh>
    <rPh sb="2" eb="4">
      <t>カンリ</t>
    </rPh>
    <rPh sb="5" eb="7">
      <t>ジコ</t>
    </rPh>
    <rPh sb="7" eb="9">
      <t>ボウシ</t>
    </rPh>
    <rPh sb="10" eb="12">
      <t>タイサク</t>
    </rPh>
    <phoneticPr fontId="74"/>
  </si>
  <si>
    <t>詳細は、関係省庁のホームページ等をご自身でご確認ください。
◆厚生労働省 安全・衛生
https://www.mhlw.go.jp/stf/seisakunitsuite/bunya/koyou_roudou/roudoukijun/anzen/index.html
◆厚生労働省 職場のあんぜんサイト
https://anzeninfo.mhlw.go.jp/</t>
    <phoneticPr fontId="74"/>
  </si>
  <si>
    <t>令和９年度文化芸術振興費補助金による
助　 成　 金　 交　 付　 要　 望　 書
（劇場・音楽堂等機能強化推進事業）</t>
    <rPh sb="0" eb="2">
      <t>レイワ</t>
    </rPh>
    <phoneticPr fontId="6"/>
  </si>
  <si>
    <r>
      <rPr>
        <b/>
        <sz val="10"/>
        <rFont val="ＭＳ Ｐゴシック"/>
        <family val="3"/>
        <charset val="128"/>
      </rPr>
      <t>【収支予算積算内訳（公演事業）　バリアフリー・多言語対応（別枠支援）】　</t>
    </r>
    <r>
      <rPr>
        <sz val="10"/>
        <rFont val="ＭＳ Ｐゴシック"/>
        <family val="3"/>
        <charset val="128"/>
      </rPr>
      <t>※A４サイズ２枚以内に収めてください。</t>
    </r>
    <rPh sb="1" eb="3">
      <t>シュウシ</t>
    </rPh>
    <rPh sb="3" eb="5">
      <t>ヨサン</t>
    </rPh>
    <rPh sb="5" eb="7">
      <t>セキサン</t>
    </rPh>
    <rPh sb="7" eb="9">
      <t>ウチワケ</t>
    </rPh>
    <rPh sb="10" eb="12">
      <t>コウエン</t>
    </rPh>
    <rPh sb="12" eb="14">
      <t>ジギョウ</t>
    </rPh>
    <rPh sb="23" eb="26">
      <t>タゲンゴ</t>
    </rPh>
    <rPh sb="26" eb="28">
      <t>タイオウ</t>
    </rPh>
    <rPh sb="29" eb="31">
      <t>ベツワク</t>
    </rPh>
    <rPh sb="31" eb="33">
      <t>シエン</t>
    </rPh>
    <phoneticPr fontId="6"/>
  </si>
  <si>
    <t>経費 小計</t>
    <rPh sb="0" eb="2">
      <t>ケイヒ</t>
    </rPh>
    <rPh sb="3" eb="5">
      <t>ショウケイ</t>
    </rPh>
    <phoneticPr fontId="1"/>
  </si>
  <si>
    <t>課税対象外 小計</t>
    <rPh sb="0" eb="2">
      <t>カゼイ</t>
    </rPh>
    <rPh sb="2" eb="4">
      <t>タイショウ</t>
    </rPh>
    <rPh sb="4" eb="5">
      <t>ガイ</t>
    </rPh>
    <rPh sb="6" eb="8">
      <t>ショウケイ</t>
    </rPh>
    <phoneticPr fontId="1"/>
  </si>
  <si>
    <t>事業
番号</t>
    <rPh sb="0" eb="2">
      <t>ジギョウ</t>
    </rPh>
    <rPh sb="3" eb="5">
      <t>バンゴウ</t>
    </rPh>
    <phoneticPr fontId="1"/>
  </si>
  <si>
    <t>課税
対象外</t>
    <rPh sb="0" eb="2">
      <t>カゼイ</t>
    </rPh>
    <rPh sb="3" eb="6">
      <t>タイショウガイ</t>
    </rPh>
    <phoneticPr fontId="1"/>
  </si>
  <si>
    <t>内　　訳</t>
    <phoneticPr fontId="1"/>
  </si>
  <si>
    <t>BF設備以外</t>
    <rPh sb="4" eb="6">
      <t>イガイ</t>
    </rPh>
    <phoneticPr fontId="1"/>
  </si>
  <si>
    <t>BF設備</t>
    <phoneticPr fontId="1"/>
  </si>
  <si>
    <t>BF設備以外</t>
    <rPh sb="2" eb="4">
      <t>セツビ</t>
    </rPh>
    <rPh sb="4" eb="6">
      <t>イガイ</t>
    </rPh>
    <phoneticPr fontId="1"/>
  </si>
  <si>
    <t>BF設備</t>
    <rPh sb="2" eb="4">
      <t>セツビ</t>
    </rPh>
    <phoneticPr fontId="1"/>
  </si>
  <si>
    <t>　消費税の課税対象外の場合は左の黄色箇所のプルダウンメニューから</t>
    <rPh sb="1" eb="4">
      <t>ショウヒゼイ</t>
    </rPh>
    <rPh sb="5" eb="7">
      <t>カゼイ</t>
    </rPh>
    <rPh sb="7" eb="10">
      <t>タイショウガイ</t>
    </rPh>
    <rPh sb="11" eb="13">
      <t>バアイ</t>
    </rPh>
    <rPh sb="14" eb="15">
      <t>ヒダリ</t>
    </rPh>
    <rPh sb="16" eb="18">
      <t>キイロ</t>
    </rPh>
    <rPh sb="18" eb="20">
      <t>カショ</t>
    </rPh>
    <phoneticPr fontId="1"/>
  </si>
  <si>
    <t>　〇を選択してください。</t>
    <phoneticPr fontId="1"/>
  </si>
  <si>
    <t>-</t>
    <phoneticPr fontId="1"/>
  </si>
  <si>
    <t>小計(A)</t>
    <rPh sb="0" eb="2">
      <t>ショウケイ</t>
    </rPh>
    <phoneticPr fontId="6"/>
  </si>
  <si>
    <t>小計(a)＋小計(b)</t>
    <phoneticPr fontId="1"/>
  </si>
  <si>
    <t>消費税等仕入控除税額計（C）</t>
    <rPh sb="0" eb="3">
      <t>ショウヒゼイ</t>
    </rPh>
    <rPh sb="3" eb="4">
      <t>ナド</t>
    </rPh>
    <rPh sb="4" eb="6">
      <t>シイレ</t>
    </rPh>
    <rPh sb="6" eb="8">
      <t>コウジョ</t>
    </rPh>
    <rPh sb="8" eb="10">
      <t>ゼイガク</t>
    </rPh>
    <rPh sb="10" eb="11">
      <t>ケイ</t>
    </rPh>
    <phoneticPr fontId="6"/>
  </si>
  <si>
    <t>課税事業者:｛小計(A)－課税対象外経費計｝×10 /110
課税事業者以外:0</t>
    <phoneticPr fontId="1"/>
  </si>
  <si>
    <t xml:space="preserve">助成対象経費計（D)  </t>
    <rPh sb="0" eb="2">
      <t>ジョセイ</t>
    </rPh>
    <rPh sb="2" eb="4">
      <t>タイショウ</t>
    </rPh>
    <rPh sb="4" eb="6">
      <t>ケイヒ</t>
    </rPh>
    <rPh sb="6" eb="7">
      <t>ケイ</t>
    </rPh>
    <phoneticPr fontId="6"/>
  </si>
  <si>
    <t>小計(A)ー消費税等仕入控除税額計(C)</t>
    <phoneticPr fontId="1"/>
  </si>
  <si>
    <r>
      <rPr>
        <b/>
        <sz val="10"/>
        <rFont val="ＭＳ Ｐゴシック"/>
        <family val="3"/>
        <charset val="128"/>
      </rPr>
      <t>【収支予算積算内訳（人材養成事業）　バリアフリー・多言語対応（別枠支援）】　</t>
    </r>
    <r>
      <rPr>
        <sz val="10"/>
        <rFont val="ＭＳ Ｐゴシック"/>
        <family val="3"/>
        <charset val="128"/>
      </rPr>
      <t>※A４サイズ２枚以内に収めてください。</t>
    </r>
    <rPh sb="1" eb="3">
      <t>シュウシ</t>
    </rPh>
    <rPh sb="3" eb="5">
      <t>ヨサン</t>
    </rPh>
    <rPh sb="5" eb="7">
      <t>セキサン</t>
    </rPh>
    <rPh sb="7" eb="9">
      <t>ウチワケ</t>
    </rPh>
    <rPh sb="10" eb="12">
      <t>ジンザイ</t>
    </rPh>
    <rPh sb="12" eb="14">
      <t>ヨウセイ</t>
    </rPh>
    <rPh sb="14" eb="16">
      <t>ジギョウ</t>
    </rPh>
    <rPh sb="25" eb="28">
      <t>タゲンゴ</t>
    </rPh>
    <rPh sb="28" eb="30">
      <t>タイオウ</t>
    </rPh>
    <rPh sb="31" eb="33">
      <t>ベツワク</t>
    </rPh>
    <rPh sb="33" eb="35">
      <t>シエン</t>
    </rPh>
    <phoneticPr fontId="6"/>
  </si>
  <si>
    <r>
      <rPr>
        <b/>
        <sz val="10"/>
        <rFont val="ＭＳ Ｐゴシック"/>
        <family val="3"/>
        <charset val="128"/>
      </rPr>
      <t>【収支予算積算内訳（普及啓発事業）　バリアフリー・多言語対応（別枠支援）】　</t>
    </r>
    <r>
      <rPr>
        <sz val="10"/>
        <rFont val="ＭＳ Ｐゴシック"/>
        <family val="3"/>
        <charset val="128"/>
      </rPr>
      <t>※A４サイズ２枚以内に収めてください。</t>
    </r>
    <rPh sb="1" eb="3">
      <t>シュウシ</t>
    </rPh>
    <rPh sb="3" eb="5">
      <t>ヨサン</t>
    </rPh>
    <rPh sb="5" eb="7">
      <t>セキサン</t>
    </rPh>
    <rPh sb="7" eb="9">
      <t>ウチワケ</t>
    </rPh>
    <rPh sb="10" eb="12">
      <t>フキュウ</t>
    </rPh>
    <rPh sb="12" eb="14">
      <t>ケイハツ</t>
    </rPh>
    <rPh sb="14" eb="16">
      <t>ジギョウ</t>
    </rPh>
    <rPh sb="25" eb="28">
      <t>タゲンゴ</t>
    </rPh>
    <rPh sb="28" eb="30">
      <t>タイオウ</t>
    </rPh>
    <rPh sb="31" eb="33">
      <t>ベツワク</t>
    </rPh>
    <rPh sb="33" eb="35">
      <t>シエン</t>
    </rPh>
    <phoneticPr fontId="6"/>
  </si>
  <si>
    <t>要望額計</t>
    <rPh sb="0" eb="2">
      <t>ヨウボウ</t>
    </rPh>
    <rPh sb="2" eb="3">
      <t>ガク</t>
    </rPh>
    <rPh sb="3" eb="4">
      <t>ケイ</t>
    </rPh>
    <phoneticPr fontId="1"/>
  </si>
  <si>
    <t>★「共通入力シート」の消費税等仕入控除税額の取扱を選択してください。</t>
  </si>
  <si>
    <t>調整額の算出</t>
    <rPh sb="0" eb="3">
      <t>チョウセイガク</t>
    </rPh>
    <rPh sb="4" eb="6">
      <t>サンシュツ</t>
    </rPh>
    <phoneticPr fontId="6"/>
  </si>
  <si>
    <t>←複数の設置者の記載が必要な場合は、</t>
    <rPh sb="1" eb="3">
      <t>フクスウ</t>
    </rPh>
    <rPh sb="4" eb="7">
      <t>セッチシャ</t>
    </rPh>
    <rPh sb="8" eb="10">
      <t>キサイ</t>
    </rPh>
    <rPh sb="11" eb="13">
      <t>ヒツヨウ</t>
    </rPh>
    <rPh sb="14" eb="16">
      <t>バアイ</t>
    </rPh>
    <phoneticPr fontId="6"/>
  </si>
  <si>
    <t>←複数の団体の記載が必要な場合は、</t>
    <rPh sb="1" eb="3">
      <t>フクスウ</t>
    </rPh>
    <rPh sb="4" eb="6">
      <t>ダンタイ</t>
    </rPh>
    <rPh sb="7" eb="9">
      <t>キサイ</t>
    </rPh>
    <rPh sb="10" eb="12">
      <t>ヒツヨウ</t>
    </rPh>
    <rPh sb="13" eb="15">
      <t>バアイ</t>
    </rPh>
    <phoneticPr fontId="6"/>
  </si>
  <si>
    <t>令和 ８ 年</t>
    <rPh sb="0" eb="2">
      <t>レイワ</t>
    </rPh>
    <rPh sb="5" eb="6">
      <t>ネン</t>
    </rPh>
    <phoneticPr fontId="6"/>
  </si>
  <si>
    <t>←内訳名の下には行を追加しないでください。セルに保護が掛かって入力ができません。</t>
    <rPh sb="1" eb="3">
      <t>ウチワケ</t>
    </rPh>
    <rPh sb="3" eb="4">
      <t>メイ</t>
    </rPh>
    <rPh sb="5" eb="6">
      <t>シタ</t>
    </rPh>
    <rPh sb="8" eb="9">
      <t>ギョウ</t>
    </rPh>
    <rPh sb="10" eb="12">
      <t>ツイカ</t>
    </rPh>
    <rPh sb="24" eb="26">
      <t>ホゴ</t>
    </rPh>
    <rPh sb="27" eb="28">
      <t>カ</t>
    </rPh>
    <rPh sb="31" eb="33">
      <t>ニュウリョク</t>
    </rPh>
    <phoneticPr fontId="6"/>
  </si>
  <si>
    <t>（１）　　令和９年度の事業計画（概要）</t>
    <rPh sb="5" eb="7">
      <t>レイワ</t>
    </rPh>
    <rPh sb="8" eb="10">
      <t>ネンド</t>
    </rPh>
    <rPh sb="11" eb="13">
      <t>ジギョウ</t>
    </rPh>
    <rPh sb="13" eb="15">
      <t>ケイカク</t>
    </rPh>
    <rPh sb="16" eb="18">
      <t>ガイヨウ</t>
    </rPh>
    <phoneticPr fontId="6"/>
  </si>
  <si>
    <t>令和７年度</t>
    <rPh sb="0" eb="2">
      <t>レイワ</t>
    </rPh>
    <rPh sb="3" eb="5">
      <t>ネンド</t>
    </rPh>
    <phoneticPr fontId="1"/>
  </si>
  <si>
    <r>
      <rPr>
        <sz val="10"/>
        <rFont val="ＭＳ Ｐゴシック"/>
        <family val="3"/>
        <charset val="128"/>
      </rPr>
      <t>令和８年度</t>
    </r>
    <r>
      <rPr>
        <sz val="8"/>
        <rFont val="ＭＳ Ｐゴシック"/>
        <family val="3"/>
        <charset val="128"/>
      </rPr>
      <t xml:space="preserve">
（見込み）</t>
    </r>
    <rPh sb="0" eb="2">
      <t>レイワ</t>
    </rPh>
    <rPh sb="3" eb="5">
      <t>ネンド</t>
    </rPh>
    <rPh sb="7" eb="9">
      <t>ミコ</t>
    </rPh>
    <phoneticPr fontId="1"/>
  </si>
  <si>
    <r>
      <rPr>
        <sz val="10"/>
        <rFont val="ＭＳ Ｐゴシック"/>
        <family val="3"/>
        <charset val="128"/>
      </rPr>
      <t>令和９年度</t>
    </r>
    <r>
      <rPr>
        <sz val="8"/>
        <rFont val="ＭＳ Ｐゴシック"/>
        <family val="3"/>
        <charset val="128"/>
      </rPr>
      <t xml:space="preserve">
（目標）</t>
    </r>
    <rPh sb="0" eb="2">
      <t>レイワ</t>
    </rPh>
    <rPh sb="3" eb="5">
      <t>ネンド</t>
    </rPh>
    <rPh sb="7" eb="9">
      <t>モクヒョウ</t>
    </rPh>
    <phoneticPr fontId="1"/>
  </si>
  <si>
    <t>※　令和９年度については、数値目標を記入してください。</t>
    <phoneticPr fontId="1"/>
  </si>
  <si>
    <t>令和７年度</t>
    <rPh sb="0" eb="2">
      <t>レイワ</t>
    </rPh>
    <rPh sb="3" eb="5">
      <t>ネンド</t>
    </rPh>
    <rPh sb="4" eb="5">
      <t>ド</t>
    </rPh>
    <phoneticPr fontId="6"/>
  </si>
  <si>
    <t>令和８年度
（見込み）</t>
    <rPh sb="0" eb="2">
      <t>レイワ</t>
    </rPh>
    <rPh sb="3" eb="5">
      <t>ネンド</t>
    </rPh>
    <rPh sb="4" eb="5">
      <t>ド</t>
    </rPh>
    <rPh sb="7" eb="9">
      <t>ミコ</t>
    </rPh>
    <phoneticPr fontId="6"/>
  </si>
  <si>
    <t>令和９年度
（目標）</t>
    <rPh sb="0" eb="2">
      <t>レイワ</t>
    </rPh>
    <rPh sb="3" eb="5">
      <t>ネンド</t>
    </rPh>
    <rPh sb="4" eb="5">
      <t>ド</t>
    </rPh>
    <rPh sb="7" eb="9">
      <t>モクヒョウ</t>
    </rPh>
    <phoneticPr fontId="6"/>
  </si>
  <si>
    <t>令和８年度</t>
    <rPh sb="0" eb="2">
      <t>レイワ</t>
    </rPh>
    <rPh sb="3" eb="5">
      <t>ネンド</t>
    </rPh>
    <phoneticPr fontId="6"/>
  </si>
  <si>
    <t>【担当者連絡先１】</t>
    <rPh sb="1" eb="4">
      <t>タントウシャ</t>
    </rPh>
    <rPh sb="4" eb="7">
      <t>レンラクサキ</t>
    </rPh>
    <phoneticPr fontId="6"/>
  </si>
  <si>
    <t>【担当者連絡先２】※任意</t>
    <rPh sb="1" eb="4">
      <t>タントウシャ</t>
    </rPh>
    <rPh sb="4" eb="7">
      <t>レンラクサキ</t>
    </rPh>
    <rPh sb="10" eb="12">
      <t>ニンイ</t>
    </rPh>
    <phoneticPr fontId="6"/>
  </si>
  <si>
    <t>すべての項目について、旧氏記載が可能です。</t>
    <rPh sb="4" eb="6">
      <t>コウモク</t>
    </rPh>
    <rPh sb="11" eb="12">
      <t>キュウ</t>
    </rPh>
    <rPh sb="12" eb="13">
      <t>ウジ</t>
    </rPh>
    <rPh sb="13" eb="15">
      <t>キサイ</t>
    </rPh>
    <rPh sb="16" eb="18">
      <t>カノウ</t>
    </rPh>
    <phoneticPr fontId="6"/>
  </si>
  <si>
    <t>バリアフリー・多言語対応
経費の要望有無</t>
    <rPh sb="7" eb="10">
      <t>タゲンゴ</t>
    </rPh>
    <rPh sb="10" eb="12">
      <t>タイオウ</t>
    </rPh>
    <rPh sb="13" eb="15">
      <t>ケイヒ</t>
    </rPh>
    <rPh sb="16" eb="18">
      <t>ヨウボウ</t>
    </rPh>
    <rPh sb="18" eb="20">
      <t>ウム</t>
    </rPh>
    <phoneticPr fontId="1"/>
  </si>
  <si>
    <t>要選択</t>
  </si>
  <si>
    <t>（ハラスメント防止対策）職場内及び創作現場におけるパワー・ハラスメント、セクシュアル・ハラスメント等防止のための指針等を策定・周知し、必要な研修を行っている。</t>
    <rPh sb="7" eb="9">
      <t>ボウシ</t>
    </rPh>
    <rPh sb="9" eb="11">
      <t>タイサク</t>
    </rPh>
    <rPh sb="12" eb="14">
      <t>ショクバ</t>
    </rPh>
    <rPh sb="14" eb="15">
      <t>ナイ</t>
    </rPh>
    <rPh sb="15" eb="16">
      <t>オヨ</t>
    </rPh>
    <rPh sb="17" eb="19">
      <t>ソウサク</t>
    </rPh>
    <rPh sb="19" eb="21">
      <t>ゲンバ</t>
    </rPh>
    <rPh sb="49" eb="50">
      <t>ナド</t>
    </rPh>
    <rPh sb="50" eb="52">
      <t>ボウシ</t>
    </rPh>
    <rPh sb="56" eb="58">
      <t>シシン</t>
    </rPh>
    <rPh sb="58" eb="59">
      <t>ナド</t>
    </rPh>
    <rPh sb="60" eb="62">
      <t>サクテイ</t>
    </rPh>
    <rPh sb="63" eb="65">
      <t>シュウチ</t>
    </rPh>
    <rPh sb="67" eb="69">
      <t>ヒツヨウ</t>
    </rPh>
    <rPh sb="70" eb="72">
      <t>ケンシュウ</t>
    </rPh>
    <rPh sb="73" eb="74">
      <t>オコナ</t>
    </rPh>
    <phoneticPr fontId="1"/>
  </si>
  <si>
    <t>（10）</t>
    <phoneticPr fontId="6"/>
  </si>
  <si>
    <t>［委託費］</t>
    <rPh sb="1" eb="4">
      <t>イタクヒ</t>
    </rPh>
    <phoneticPr fontId="6"/>
  </si>
  <si>
    <t>※「自治体直営」「指定管理者制度」「コンセッション方式」「民間設置」「その他」のいずれかを選択してください。</t>
  </si>
  <si>
    <t>４．運営の強化のために取り組んでいること</t>
    <rPh sb="2" eb="4">
      <t>ウンエイ</t>
    </rPh>
    <rPh sb="5" eb="7">
      <t>キョウカ</t>
    </rPh>
    <rPh sb="11" eb="12">
      <t>ト</t>
    </rPh>
    <rPh sb="13" eb="14">
      <t>ク</t>
    </rPh>
    <phoneticPr fontId="6"/>
  </si>
  <si>
    <t>（内、館外利用者数） （※３）</t>
    <rPh sb="1" eb="2">
      <t>ウチ</t>
    </rPh>
    <rPh sb="3" eb="5">
      <t>カンガイ</t>
    </rPh>
    <rPh sb="5" eb="8">
      <t>リヨウシャ</t>
    </rPh>
    <rPh sb="8" eb="9">
      <t>カズ</t>
    </rPh>
    <phoneticPr fontId="6"/>
  </si>
  <si>
    <t>←プルダウンから選択してください。記載内容の内、バリアフリー・多言語対応の経費に計上している物と、そうでない物とがある場合は「一部」を選んでください。</t>
    <rPh sb="8" eb="10">
      <t>センタク</t>
    </rPh>
    <rPh sb="17" eb="19">
      <t>キサイ</t>
    </rPh>
    <rPh sb="19" eb="21">
      <t>ナイヨウ</t>
    </rPh>
    <rPh sb="22" eb="23">
      <t>ウチ</t>
    </rPh>
    <rPh sb="31" eb="34">
      <t>タゲンゴ</t>
    </rPh>
    <rPh sb="34" eb="36">
      <t>タイオウ</t>
    </rPh>
    <rPh sb="37" eb="39">
      <t>ケイヒ</t>
    </rPh>
    <rPh sb="40" eb="42">
      <t>ケイジョウ</t>
    </rPh>
    <rPh sb="46" eb="47">
      <t>モノ</t>
    </rPh>
    <rPh sb="54" eb="55">
      <t>モノ</t>
    </rPh>
    <rPh sb="59" eb="61">
      <t>バアイ</t>
    </rPh>
    <rPh sb="63" eb="65">
      <t>イチブ</t>
    </rPh>
    <rPh sb="67" eb="68">
      <t>エラ</t>
    </rPh>
    <phoneticPr fontId="6"/>
  </si>
  <si>
    <t>←応募書類の提出期間内の日付を記載してください。</t>
    <rPh sb="1" eb="5">
      <t>オウボショルイ</t>
    </rPh>
    <rPh sb="6" eb="8">
      <t>テイシュツ</t>
    </rPh>
    <rPh sb="8" eb="10">
      <t>キカン</t>
    </rPh>
    <rPh sb="10" eb="11">
      <t>ナイ</t>
    </rPh>
    <rPh sb="12" eb="14">
      <t>ヒヅケ</t>
    </rPh>
    <rPh sb="15" eb="17">
      <t>キサイ</t>
    </rPh>
    <phoneticPr fontId="6"/>
  </si>
  <si>
    <t>※　実施中止分を含まない実績値を記入してください。令和９年度については、数値目標を記入してください。</t>
    <rPh sb="25" eb="27">
      <t>レイワ</t>
    </rPh>
    <rPh sb="28" eb="30">
      <t>ネンド</t>
    </rPh>
    <rPh sb="36" eb="38">
      <t>スウチ</t>
    </rPh>
    <rPh sb="38" eb="40">
      <t>モクヒョウ</t>
    </rPh>
    <rPh sb="41" eb="43">
      <t>キニュウ</t>
    </rPh>
    <phoneticPr fontId="1"/>
  </si>
  <si>
    <r>
      <rPr>
        <sz val="11"/>
        <color rgb="FF000000"/>
        <rFont val="ＭＳ Ｐゴシック"/>
        <family val="3"/>
        <charset val="128"/>
      </rPr>
      <t>　これまでの実績及び数値</t>
    </r>
    <r>
      <rPr>
        <sz val="11"/>
        <color indexed="8"/>
        <rFont val="ＭＳ Ｐゴシック"/>
        <family val="3"/>
        <charset val="128"/>
      </rPr>
      <t>目標 〔基礎データ〕</t>
    </r>
    <rPh sb="6" eb="8">
      <t>ジッセキ</t>
    </rPh>
    <rPh sb="8" eb="9">
      <t>オヨ</t>
    </rPh>
    <rPh sb="10" eb="11">
      <t>カズ</t>
    </rPh>
    <rPh sb="11" eb="12">
      <t>アタイ</t>
    </rPh>
    <rPh sb="12" eb="14">
      <t>モクヒョウ</t>
    </rPh>
    <rPh sb="16" eb="18">
      <t>キソ</t>
    </rPh>
    <phoneticPr fontId="6"/>
  </si>
  <si>
    <t>※ 〔必須データ〕及び〔独自データ〕については、採択決定後に提出を求めます。</t>
    <phoneticPr fontId="1"/>
  </si>
  <si>
    <r>
      <t xml:space="preserve">当該劇場・音楽堂等を創造拠点又は準拠点とする
実演芸術団体・アーティスト（※）の有無：
</t>
    </r>
    <r>
      <rPr>
        <u/>
        <sz val="9"/>
        <rFont val="ＭＳ Ｐゴシック"/>
        <family val="3"/>
        <charset val="128"/>
      </rPr>
      <t>※芸術監督がアーティストとして当該劇場で創作活動を行っている場合を含みます。</t>
    </r>
    <rPh sb="0" eb="2">
      <t>トウガイ</t>
    </rPh>
    <rPh sb="2" eb="4">
      <t>ゲキジョウ</t>
    </rPh>
    <rPh sb="5" eb="8">
      <t>オンガクドウ</t>
    </rPh>
    <rPh sb="8" eb="9">
      <t>ナド</t>
    </rPh>
    <rPh sb="10" eb="12">
      <t>ソウゾウ</t>
    </rPh>
    <rPh sb="12" eb="14">
      <t>キョテン</t>
    </rPh>
    <rPh sb="14" eb="15">
      <t>マタ</t>
    </rPh>
    <rPh sb="16" eb="17">
      <t>ジュン</t>
    </rPh>
    <rPh sb="17" eb="19">
      <t>キョテン</t>
    </rPh>
    <rPh sb="23" eb="25">
      <t>ジツエン</t>
    </rPh>
    <rPh sb="25" eb="27">
      <t>ゲイジュツ</t>
    </rPh>
    <rPh sb="27" eb="29">
      <t>ダンタイ</t>
    </rPh>
    <rPh sb="40" eb="42">
      <t>ウム</t>
    </rPh>
    <rPh sb="45" eb="49">
      <t>ゲイジュツカントク</t>
    </rPh>
    <rPh sb="59" eb="61">
      <t>トウガイ</t>
    </rPh>
    <rPh sb="61" eb="63">
      <t>ゲキジョウ</t>
    </rPh>
    <rPh sb="64" eb="66">
      <t>ソウサク</t>
    </rPh>
    <rPh sb="66" eb="68">
      <t>カツドウ</t>
    </rPh>
    <rPh sb="69" eb="70">
      <t>オコナ</t>
    </rPh>
    <rPh sb="74" eb="76">
      <t>バアイ</t>
    </rPh>
    <rPh sb="77" eb="78">
      <t>フク</t>
    </rPh>
    <phoneticPr fontId="6"/>
  </si>
  <si>
    <t>※　複数施設を管理運営している場合は、「全体組織図」及び「当該施設を管理運営する組織体制」について記載してください。その場合、２枚になっても結構です。
※　運営者が共同事業体の場合は、共同事業体の全体図（構成団体及び役割等）についても記載してください。</t>
    <rPh sb="2" eb="4">
      <t>フクスウ</t>
    </rPh>
    <rPh sb="4" eb="6">
      <t>シセツ</t>
    </rPh>
    <rPh sb="7" eb="9">
      <t>カンリ</t>
    </rPh>
    <rPh sb="9" eb="11">
      <t>ウンエイ</t>
    </rPh>
    <rPh sb="15" eb="17">
      <t>バアイ</t>
    </rPh>
    <rPh sb="20" eb="22">
      <t>ゼンタイ</t>
    </rPh>
    <rPh sb="22" eb="24">
      <t>ソシキ</t>
    </rPh>
    <rPh sb="24" eb="25">
      <t>ズ</t>
    </rPh>
    <rPh sb="26" eb="27">
      <t>オヨ</t>
    </rPh>
    <rPh sb="29" eb="31">
      <t>トウガイ</t>
    </rPh>
    <rPh sb="31" eb="33">
      <t>シセツ</t>
    </rPh>
    <rPh sb="34" eb="36">
      <t>カンリ</t>
    </rPh>
    <rPh sb="36" eb="38">
      <t>ウンエイ</t>
    </rPh>
    <rPh sb="40" eb="42">
      <t>ソシキ</t>
    </rPh>
    <rPh sb="42" eb="44">
      <t>タイセイ</t>
    </rPh>
    <rPh sb="49" eb="51">
      <t>キサイ</t>
    </rPh>
    <rPh sb="60" eb="62">
      <t>バアイ</t>
    </rPh>
    <rPh sb="64" eb="65">
      <t>マイ</t>
    </rPh>
    <rPh sb="70" eb="72">
      <t>ケッコウ</t>
    </rPh>
    <rPh sb="78" eb="81">
      <t>ウンエイシャ</t>
    </rPh>
    <phoneticPr fontId="1"/>
  </si>
  <si>
    <t>※８</t>
    <phoneticPr fontId="1"/>
  </si>
  <si>
    <t>（２）　令和９年度事業の評価指標</t>
    <rPh sb="4" eb="6">
      <t>レイワ</t>
    </rPh>
    <rPh sb="7" eb="9">
      <t>ネンド</t>
    </rPh>
    <rPh sb="9" eb="11">
      <t>ジギョウ</t>
    </rPh>
    <rPh sb="12" eb="14">
      <t>ヒョウカ</t>
    </rPh>
    <rPh sb="14" eb="16">
      <t>シヒョウ</t>
    </rPh>
    <phoneticPr fontId="6"/>
  </si>
  <si>
    <t>令和９年度　要望事業一覧</t>
    <rPh sb="0" eb="2">
      <t>レイワ</t>
    </rPh>
    <rPh sb="3" eb="5">
      <t>ネンド</t>
    </rPh>
    <rPh sb="6" eb="8">
      <t>ヨウボウ</t>
    </rPh>
    <rPh sb="8" eb="10">
      <t>ジギョウ</t>
    </rPh>
    <rPh sb="10" eb="12">
      <t>イチラン</t>
    </rPh>
    <phoneticPr fontId="6"/>
  </si>
  <si>
    <t>６．持続可能性に関するチェックシート</t>
    <rPh sb="2" eb="4">
      <t>ジゾク</t>
    </rPh>
    <rPh sb="4" eb="7">
      <t>カノウセイ</t>
    </rPh>
    <rPh sb="8" eb="9">
      <t>カン</t>
    </rPh>
    <phoneticPr fontId="6"/>
  </si>
  <si>
    <t>※２　実演芸術の公演等を鑑賞する者、ワークショップ等に参加する者、その他の劇場・音楽堂等の事業を利用する者の延べ人数を記入してください。劇場・音楽堂等のスタッフや、併設施設（美術館、図書館等）のみへの入場者、事業関係者（出演者、指導者、スタッフ等）は除きます。レジデントカンパニー・アーティストの稽古利用等の場合は「その他」に記入してください。
※３　施設利用者数の合計の内、館外でのアウトリーチや、他会場で実施した事業等の利用者数の合計について記載してください。</t>
    <rPh sb="177" eb="182">
      <t>シセツリヨウシャ</t>
    </rPh>
    <rPh sb="182" eb="183">
      <t>カズ</t>
    </rPh>
    <rPh sb="184" eb="186">
      <t>ゴウケイ</t>
    </rPh>
    <rPh sb="187" eb="188">
      <t>ウチ</t>
    </rPh>
    <rPh sb="189" eb="190">
      <t>ヤカタ</t>
    </rPh>
    <rPh sb="190" eb="191">
      <t>ソト</t>
    </rPh>
    <rPh sb="201" eb="202">
      <t>ホカ</t>
    </rPh>
    <rPh sb="202" eb="204">
      <t>カイジョウ</t>
    </rPh>
    <rPh sb="205" eb="207">
      <t>ジッシ</t>
    </rPh>
    <rPh sb="209" eb="211">
      <t>ジギョウ</t>
    </rPh>
    <rPh sb="211" eb="212">
      <t>トウ</t>
    </rPh>
    <rPh sb="213" eb="216">
      <t>リヨウシャ</t>
    </rPh>
    <rPh sb="216" eb="217">
      <t>カズ</t>
    </rPh>
    <rPh sb="218" eb="220">
      <t>ゴウケイ</t>
    </rPh>
    <rPh sb="224" eb="226">
      <t>キサイ</t>
    </rPh>
    <phoneticPr fontId="6"/>
  </si>
  <si>
    <r>
      <t xml:space="preserve">収益性向上のための計画について（券売数の増加、寄付金・協賛金、各種助成・協力の獲得等）
</t>
    </r>
    <r>
      <rPr>
        <sz val="8"/>
        <color theme="1"/>
        <rFont val="ＭＳ Ｐゴシック"/>
        <family val="3"/>
        <charset val="128"/>
      </rPr>
      <t>　※申請予定のその他の補助金・助成金や寄付金・協賛金について</t>
    </r>
    <r>
      <rPr>
        <sz val="8"/>
        <rFont val="ＭＳ Ｐゴシック"/>
        <family val="3"/>
        <charset val="128"/>
      </rPr>
      <t>は、見込額等と</t>
    </r>
    <r>
      <rPr>
        <sz val="8"/>
        <color theme="1"/>
        <rFont val="ＭＳ Ｐゴシック"/>
        <family val="3"/>
        <charset val="128"/>
      </rPr>
      <t>併せてこちらに記述してください（予算書にも記入してください）。</t>
    </r>
    <rPh sb="0" eb="3">
      <t>シュウエキセイ</t>
    </rPh>
    <rPh sb="3" eb="5">
      <t>コウジョウ</t>
    </rPh>
    <rPh sb="9" eb="11">
      <t>ケイカク</t>
    </rPh>
    <rPh sb="16" eb="17">
      <t>ケン</t>
    </rPh>
    <rPh sb="18" eb="19">
      <t>スウ</t>
    </rPh>
    <rPh sb="23" eb="26">
      <t>キフキン</t>
    </rPh>
    <rPh sb="31" eb="33">
      <t>カクシュ</t>
    </rPh>
    <rPh sb="33" eb="35">
      <t>ジョセイ</t>
    </rPh>
    <rPh sb="36" eb="38">
      <t>キョウリョク</t>
    </rPh>
    <rPh sb="39" eb="41">
      <t>カクトク</t>
    </rPh>
    <rPh sb="76" eb="78">
      <t>ミコ</t>
    </rPh>
    <rPh sb="79" eb="80">
      <t>トウ</t>
    </rPh>
    <phoneticPr fontId="6"/>
  </si>
  <si>
    <r>
      <t>アクセシビリティ向上の取り組みについて</t>
    </r>
    <r>
      <rPr>
        <sz val="8"/>
        <rFont val="ＭＳ Ｐゴシック"/>
        <family val="3"/>
        <charset val="128"/>
      </rPr>
      <t>　
　※バリアフリー・多言語対応の経費（様式1-4-②）を要望する場合は、その取組内容を記述してください。（必須）</t>
    </r>
    <r>
      <rPr>
        <sz val="10"/>
        <rFont val="ＭＳ Ｐゴシック"/>
        <family val="3"/>
        <charset val="128"/>
      </rPr>
      <t xml:space="preserve">
</t>
    </r>
    <r>
      <rPr>
        <sz val="8"/>
        <rFont val="ＭＳ Ｐゴシック"/>
        <family val="3"/>
        <charset val="128"/>
      </rPr>
      <t>　　　要望しない場合も、取組内容があれば記載してください。</t>
    </r>
    <rPh sb="8" eb="10">
      <t>コウジョウ</t>
    </rPh>
    <rPh sb="11" eb="12">
      <t>ト</t>
    </rPh>
    <rPh sb="13" eb="14">
      <t>ク</t>
    </rPh>
    <rPh sb="30" eb="33">
      <t>タゲンゴ</t>
    </rPh>
    <rPh sb="33" eb="35">
      <t>タイオウ</t>
    </rPh>
    <rPh sb="36" eb="38">
      <t>ケイヒ</t>
    </rPh>
    <rPh sb="39" eb="41">
      <t>ヨウシキ</t>
    </rPh>
    <rPh sb="48" eb="50">
      <t>ヨウボウ</t>
    </rPh>
    <rPh sb="52" eb="54">
      <t>バアイ</t>
    </rPh>
    <rPh sb="58" eb="59">
      <t>ト</t>
    </rPh>
    <rPh sb="59" eb="60">
      <t>ク</t>
    </rPh>
    <rPh sb="60" eb="62">
      <t>ナイヨウ</t>
    </rPh>
    <rPh sb="63" eb="65">
      <t>キジュツ</t>
    </rPh>
    <rPh sb="73" eb="75">
      <t>ヒッス</t>
    </rPh>
    <rPh sb="80" eb="82">
      <t>ヨウボウ</t>
    </rPh>
    <rPh sb="85" eb="87">
      <t>バアイ</t>
    </rPh>
    <rPh sb="89" eb="90">
      <t>ト</t>
    </rPh>
    <rPh sb="90" eb="91">
      <t>ク</t>
    </rPh>
    <rPh sb="91" eb="93">
      <t>ナイヨウ</t>
    </rPh>
    <rPh sb="97" eb="99">
      <t>キサイ</t>
    </rPh>
    <phoneticPr fontId="6"/>
  </si>
  <si>
    <t>←委託先・内容・経費の内訳が分かるように記載してください。</t>
    <phoneticPr fontId="1"/>
  </si>
  <si>
    <t>※１　すでに内定している金額、申請中の助成金等の見込額、毎年補助を受けていてほぼ
　　　 内定が見込まれる金額（おおよその金額が分かるもの）などについて、記入してください。
※２　【課税事業者の場合】…　　　助成対象経費計（D）の１/２、もしくは
　　　　　　　　　　　　　　　　　　　　　 ［助成対象経費－自己収入額］のいずれか低い方の額
　　　 【課税事業者以外の場合】…支出小計（A)の１/２、もしくは
　　　　　　　　　　　　　　　　　　　　　 ［助成対象経費－自己収入額］のいずれか低い方の額</t>
    <rPh sb="6" eb="8">
      <t>ナイテイ</t>
    </rPh>
    <rPh sb="12" eb="14">
      <t>キンガク</t>
    </rPh>
    <rPh sb="28" eb="30">
      <t>マイネン</t>
    </rPh>
    <rPh sb="30" eb="32">
      <t>ホジョ</t>
    </rPh>
    <rPh sb="33" eb="34">
      <t>ウ</t>
    </rPh>
    <rPh sb="45" eb="47">
      <t>ナイテイ</t>
    </rPh>
    <rPh sb="48" eb="50">
      <t>ミコ</t>
    </rPh>
    <rPh sb="53" eb="55">
      <t>キンガク</t>
    </rPh>
    <rPh sb="61" eb="63">
      <t>キンガク</t>
    </rPh>
    <rPh sb="64" eb="65">
      <t>ワ</t>
    </rPh>
    <rPh sb="77" eb="79">
      <t>キニュウ</t>
    </rPh>
    <rPh sb="177" eb="179">
      <t>カゼイ</t>
    </rPh>
    <rPh sb="179" eb="182">
      <t>ジギョウシャ</t>
    </rPh>
    <rPh sb="182" eb="184">
      <t>イガイ</t>
    </rPh>
    <phoneticPr fontId="6"/>
  </si>
  <si>
    <r>
      <t xml:space="preserve">企画意図・経緯、事業目的・内容、地域の実情やニーズ、対象者 等
</t>
    </r>
    <r>
      <rPr>
        <sz val="8"/>
        <color rgb="FFFF0000"/>
        <rFont val="ＭＳ Ｐゴシック"/>
        <family val="3"/>
        <charset val="128"/>
      </rPr>
      <t>　※事業が主に対象とする地域 及び 当該地域の住民に対してもたらす効果等 を踏まえて記載してください。
　※申請している劇場・音楽堂等以外を会場とする場合は、その理由が分かるように記載してください。</t>
    </r>
    <rPh sb="0" eb="2">
      <t>キカク</t>
    </rPh>
    <rPh sb="2" eb="4">
      <t>イト</t>
    </rPh>
    <rPh sb="5" eb="7">
      <t>ケイイ</t>
    </rPh>
    <rPh sb="8" eb="10">
      <t>ジギョウ</t>
    </rPh>
    <rPh sb="10" eb="12">
      <t>モクテキ</t>
    </rPh>
    <rPh sb="13" eb="15">
      <t>ナイヨウ</t>
    </rPh>
    <rPh sb="16" eb="18">
      <t>チイキ</t>
    </rPh>
    <rPh sb="19" eb="21">
      <t>ジツジョウ</t>
    </rPh>
    <rPh sb="26" eb="29">
      <t>タイショウシャ</t>
    </rPh>
    <rPh sb="30" eb="31">
      <t>トウ</t>
    </rPh>
    <rPh sb="34" eb="36">
      <t>ジギョウ</t>
    </rPh>
    <rPh sb="37" eb="38">
      <t>オモ</t>
    </rPh>
    <rPh sb="39" eb="41">
      <t>タイショウ</t>
    </rPh>
    <rPh sb="44" eb="46">
      <t>チイキ</t>
    </rPh>
    <rPh sb="47" eb="48">
      <t>オヨ</t>
    </rPh>
    <rPh sb="50" eb="54">
      <t>トウガイチイキ</t>
    </rPh>
    <rPh sb="55" eb="57">
      <t>ジュウミン</t>
    </rPh>
    <rPh sb="58" eb="59">
      <t>タイ</t>
    </rPh>
    <rPh sb="65" eb="68">
      <t>コウカトウ</t>
    </rPh>
    <rPh sb="70" eb="71">
      <t>フ</t>
    </rPh>
    <rPh sb="74" eb="76">
      <t>キサイ</t>
    </rPh>
    <rPh sb="92" eb="94">
      <t>ゲキジョウ</t>
    </rPh>
    <rPh sb="95" eb="98">
      <t>オンガクドウ</t>
    </rPh>
    <rPh sb="98" eb="99">
      <t>トウ</t>
    </rPh>
    <phoneticPr fontId="6"/>
  </si>
  <si>
    <r>
      <t xml:space="preserve">企画意図・経緯、事業目的・内容、地域の実情やニーズ、対象者 等
</t>
    </r>
    <r>
      <rPr>
        <sz val="8"/>
        <color rgb="FFFF0000"/>
        <rFont val="ＭＳ Ｐゴシック"/>
        <family val="3"/>
        <charset val="128"/>
      </rPr>
      <t>　※事業が主に対象とする地域 及び 当該地域の住民に対してもたらす効果等 を踏まえて記載してください。</t>
    </r>
    <rPh sb="0" eb="2">
      <t>キカク</t>
    </rPh>
    <rPh sb="2" eb="4">
      <t>イト</t>
    </rPh>
    <rPh sb="5" eb="7">
      <t>ケイイ</t>
    </rPh>
    <rPh sb="8" eb="10">
      <t>ジギョウ</t>
    </rPh>
    <rPh sb="10" eb="12">
      <t>モクテキ</t>
    </rPh>
    <rPh sb="13" eb="15">
      <t>ナイヨウ</t>
    </rPh>
    <rPh sb="16" eb="18">
      <t>チイキ</t>
    </rPh>
    <rPh sb="19" eb="21">
      <t>ジツジョウ</t>
    </rPh>
    <rPh sb="26" eb="29">
      <t>タイショウシャ</t>
    </rPh>
    <rPh sb="30" eb="31">
      <t>トウ</t>
    </rPh>
    <rPh sb="34" eb="36">
      <t>ジギョウ</t>
    </rPh>
    <rPh sb="37" eb="38">
      <t>オモ</t>
    </rPh>
    <rPh sb="39" eb="41">
      <t>タイショウ</t>
    </rPh>
    <rPh sb="44" eb="46">
      <t>チイキ</t>
    </rPh>
    <rPh sb="47" eb="48">
      <t>オヨ</t>
    </rPh>
    <rPh sb="50" eb="54">
      <t>トウガイチイキ</t>
    </rPh>
    <rPh sb="55" eb="57">
      <t>ジュウミン</t>
    </rPh>
    <rPh sb="58" eb="59">
      <t>タイ</t>
    </rPh>
    <rPh sb="65" eb="68">
      <t>コウカトウ</t>
    </rPh>
    <rPh sb="70" eb="71">
      <t>フ</t>
    </rPh>
    <rPh sb="74" eb="76">
      <t>キサイ</t>
    </rPh>
    <phoneticPr fontId="6"/>
  </si>
  <si>
    <t>令和9年度　助成金交付要望書　組織運営等に関する自己申告書</t>
    <phoneticPr fontId="1"/>
  </si>
  <si>
    <t>Ａ－３</t>
    <phoneticPr fontId="74"/>
  </si>
  <si>
    <t>青色セルは自動で入力されます。</t>
    <rPh sb="0" eb="2">
      <t>アオイロ</t>
    </rPh>
    <rPh sb="5" eb="7">
      <t>ジドウ</t>
    </rPh>
    <rPh sb="8" eb="10">
      <t>ニュウリョク</t>
    </rPh>
    <phoneticPr fontId="1"/>
  </si>
  <si>
    <t>１．定款等</t>
    <rPh sb="2" eb="4">
      <t>テイカン</t>
    </rPh>
    <rPh sb="4" eb="5">
      <t>トウ</t>
    </rPh>
    <phoneticPr fontId="74"/>
  </si>
  <si>
    <t>「該当なし」を選択した場合や補足事項がある場合は備考に詳細をご記入ください</t>
    <rPh sb="1" eb="3">
      <t>ガイトウ</t>
    </rPh>
    <rPh sb="7" eb="9">
      <t>センタク</t>
    </rPh>
    <rPh sb="11" eb="13">
      <t>バアイ</t>
    </rPh>
    <rPh sb="14" eb="18">
      <t>ホソクジコウ</t>
    </rPh>
    <rPh sb="21" eb="23">
      <t>バアイ</t>
    </rPh>
    <rPh sb="24" eb="26">
      <t>ビコウ</t>
    </rPh>
    <rPh sb="27" eb="29">
      <t>ショウサイ</t>
    </rPh>
    <rPh sb="31" eb="33">
      <t>キニュウ</t>
    </rPh>
    <phoneticPr fontId="1"/>
  </si>
  <si>
    <r>
      <t>次の設問は、</t>
    </r>
    <r>
      <rPr>
        <b/>
        <u/>
        <sz val="10"/>
        <rFont val="メイリオ"/>
        <family val="3"/>
        <charset val="128"/>
      </rPr>
      <t>理事会・評議員会を設置している場合のみ</t>
    </r>
    <r>
      <rPr>
        <sz val="10"/>
        <rFont val="メイリオ"/>
        <family val="3"/>
        <charset val="128"/>
      </rPr>
      <t>回答してください。</t>
    </r>
    <rPh sb="0" eb="1">
      <t>ツギ</t>
    </rPh>
    <rPh sb="2" eb="4">
      <t>セツモン</t>
    </rPh>
    <rPh sb="6" eb="9">
      <t>リジカイ</t>
    </rPh>
    <rPh sb="10" eb="14">
      <t>ヒョウギインカイ</t>
    </rPh>
    <rPh sb="15" eb="17">
      <t>セッチ</t>
    </rPh>
    <rPh sb="21" eb="23">
      <t>バアイ</t>
    </rPh>
    <rPh sb="25" eb="27">
      <t>カイトウ</t>
    </rPh>
    <phoneticPr fontId="1"/>
  </si>
  <si>
    <t>銀行印を保有していない団体は、「該当なし」を選択してください。</t>
    <phoneticPr fontId="1"/>
  </si>
  <si>
    <t>　※利益相反取引とは、団体の関係者の利益と団体の利益が対立する、または対立するおそれのある取引のことを指す。</t>
    <phoneticPr fontId="1"/>
  </si>
  <si>
    <t>　※本項目における「公表」とは、ウェブサイトに掲載していること、もしくは事務所に備え付け一般からの要望があれば常に閲覧できる状態にしていることを指す。</t>
    <phoneticPr fontId="1"/>
  </si>
  <si>
    <t>〇実施している監査の種類</t>
    <phoneticPr fontId="1"/>
  </si>
  <si>
    <t>（当てはまるものにチェックを入れ、右側に必要事項を記入）</t>
    <rPh sb="14" eb="15">
      <t>イ</t>
    </rPh>
    <rPh sb="17" eb="19">
      <t>ミギガワ</t>
    </rPh>
    <rPh sb="20" eb="22">
      <t>ヒツヨウ</t>
    </rPh>
    <rPh sb="22" eb="24">
      <t>ジコウ</t>
    </rPh>
    <rPh sb="25" eb="27">
      <t>キニュウ</t>
    </rPh>
    <phoneticPr fontId="1"/>
  </si>
  <si>
    <t>　　外部監査
　（監査法人、公認会計士による会計監査）</t>
    <rPh sb="22" eb="24">
      <t>カイケイ</t>
    </rPh>
    <rPh sb="24" eb="26">
      <t>カンサ</t>
    </rPh>
    <phoneticPr fontId="1"/>
  </si>
  <si>
    <t>監査法人、公認会計士の名称</t>
    <phoneticPr fontId="1"/>
  </si>
  <si>
    <t>直近の監査報告書の提出日</t>
    <phoneticPr fontId="1"/>
  </si>
  <si>
    <t>令和　年　月　日</t>
    <phoneticPr fontId="1"/>
  </si>
  <si>
    <t>　　内部監査
　（監事監査、監査役監査による会計監査）</t>
    <rPh sb="22" eb="24">
      <t>カイケイ</t>
    </rPh>
    <rPh sb="24" eb="26">
      <t>カンサ</t>
    </rPh>
    <phoneticPr fontId="1"/>
  </si>
  <si>
    <t>監事監査、監査役監査の氏名</t>
    <phoneticPr fontId="1"/>
  </si>
  <si>
    <t>監査の具体的内容および
監査報告書作成の有無</t>
    <rPh sb="12" eb="17">
      <t>カンサホウコクショ</t>
    </rPh>
    <rPh sb="17" eb="19">
      <t>サクセイ</t>
    </rPh>
    <rPh sb="20" eb="22">
      <t>ウム</t>
    </rPh>
    <phoneticPr fontId="1"/>
  </si>
  <si>
    <t>補足事項がある場合は備考に詳細をご記入ください</t>
    <rPh sb="0" eb="4">
      <t>ホソクジコウ</t>
    </rPh>
    <rPh sb="7" eb="9">
      <t>バアイ</t>
    </rPh>
    <rPh sb="10" eb="12">
      <t>ビコウ</t>
    </rPh>
    <rPh sb="13" eb="15">
      <t>ショウサイ</t>
    </rPh>
    <rPh sb="17" eb="19">
      <t>キニュウ</t>
    </rPh>
    <phoneticPr fontId="1"/>
  </si>
  <si>
    <t>〇団体として労働基準法が適用される出演者・スタッフ等を雇用している。</t>
    <rPh sb="1" eb="3">
      <t>ダンタイ</t>
    </rPh>
    <rPh sb="6" eb="8">
      <t>ロウドウ</t>
    </rPh>
    <rPh sb="8" eb="11">
      <t>キジュンホウ</t>
    </rPh>
    <rPh sb="12" eb="14">
      <t>テキヨウ</t>
    </rPh>
    <rPh sb="17" eb="20">
      <t>シュツエンシャ</t>
    </rPh>
    <rPh sb="25" eb="26">
      <t>トウ</t>
    </rPh>
    <rPh sb="27" eb="29">
      <t>コヨウ</t>
    </rPh>
    <phoneticPr fontId="74"/>
  </si>
  <si>
    <t>「その他」を選択した場合や補足事項がある場合は備考に詳細をご記入ください</t>
    <rPh sb="3" eb="4">
      <t>タ</t>
    </rPh>
    <rPh sb="6" eb="8">
      <t>センタク</t>
    </rPh>
    <rPh sb="10" eb="12">
      <t>バアイ</t>
    </rPh>
    <rPh sb="13" eb="17">
      <t>ホソクジコウ</t>
    </rPh>
    <rPh sb="20" eb="22">
      <t>バアイ</t>
    </rPh>
    <rPh sb="23" eb="25">
      <t>ビコウ</t>
    </rPh>
    <rPh sb="26" eb="28">
      <t>ショウサイ</t>
    </rPh>
    <rPh sb="30" eb="32">
      <t>キニュウ</t>
    </rPh>
    <phoneticPr fontId="1"/>
  </si>
  <si>
    <r>
      <t>以下は、団体として</t>
    </r>
    <r>
      <rPr>
        <b/>
        <u/>
        <sz val="10"/>
        <color theme="1"/>
        <rFont val="メイリオ"/>
        <family val="3"/>
        <charset val="128"/>
      </rPr>
      <t>労働基準法が適用される出演者・スタッフ等を雇用している場合のみ</t>
    </r>
    <r>
      <rPr>
        <sz val="10"/>
        <color theme="1"/>
        <rFont val="メイリオ"/>
        <family val="3"/>
        <charset val="128"/>
      </rPr>
      <t>回答してください。
団体内部に上記の雇用者がいない場合、「外部との取引」から先を続けて記入してください。</t>
    </r>
    <rPh sb="0" eb="2">
      <t>イカ</t>
    </rPh>
    <rPh sb="4" eb="6">
      <t>ダンタイ</t>
    </rPh>
    <rPh sb="30" eb="32">
      <t>コヨウ</t>
    </rPh>
    <rPh sb="36" eb="38">
      <t>バアイ</t>
    </rPh>
    <rPh sb="40" eb="42">
      <t>カイトウ</t>
    </rPh>
    <rPh sb="50" eb="54">
      <t>ダンタイナイブ</t>
    </rPh>
    <rPh sb="55" eb="57">
      <t>ジョウキ</t>
    </rPh>
    <rPh sb="58" eb="61">
      <t>コヨウシャ</t>
    </rPh>
    <rPh sb="65" eb="67">
      <t>バアイ</t>
    </rPh>
    <rPh sb="69" eb="71">
      <t>ガイブ</t>
    </rPh>
    <rPh sb="73" eb="75">
      <t>トリヒキ</t>
    </rPh>
    <rPh sb="78" eb="79">
      <t>サキ</t>
    </rPh>
    <rPh sb="80" eb="81">
      <t>ツヅ</t>
    </rPh>
    <rPh sb="83" eb="85">
      <t>キニュウ</t>
    </rPh>
    <phoneticPr fontId="74"/>
  </si>
  <si>
    <r>
      <t>〇労働基準法令に則り、就業規則を定め（※）、雇用者の労働時間・休憩・休日等を適切に管理している。
　</t>
    </r>
    <r>
      <rPr>
        <sz val="9"/>
        <rFont val="メイリオ"/>
        <family val="3"/>
        <charset val="128"/>
      </rPr>
      <t>※常時10人以上の雇用者がいる場合には就業規則の作成および事業所の所在地を管轄する労働基準監督署への届出が必要。</t>
    </r>
    <rPh sb="6" eb="7">
      <t>レイ</t>
    </rPh>
    <phoneticPr fontId="74"/>
  </si>
  <si>
    <r>
      <t>〇雇用契約書の取り交わし等、雇用者に対して書面により労働条件（※）を明示している。
　</t>
    </r>
    <r>
      <rPr>
        <sz val="9"/>
        <color theme="1"/>
        <rFont val="メイリオ"/>
        <family val="3"/>
        <charset val="128"/>
      </rPr>
      <t>※書面により明示すべき労働条件は法令で定められている。</t>
    </r>
    <rPh sb="1" eb="6">
      <t>コヨウケイヤクショ</t>
    </rPh>
    <rPh sb="7" eb="8">
      <t>ト</t>
    </rPh>
    <rPh sb="9" eb="10">
      <t>カ</t>
    </rPh>
    <rPh sb="12" eb="13">
      <t>トウ</t>
    </rPh>
    <rPh sb="14" eb="17">
      <t>コヨウシャ</t>
    </rPh>
    <rPh sb="18" eb="19">
      <t>タイ</t>
    </rPh>
    <rPh sb="21" eb="23">
      <t>ショメン</t>
    </rPh>
    <rPh sb="26" eb="30">
      <t>ロウドウジョウケン</t>
    </rPh>
    <rPh sb="34" eb="36">
      <t>メイジ</t>
    </rPh>
    <phoneticPr fontId="1"/>
  </si>
  <si>
    <t>　※報酬（賃金）は通貨で、直接全額を、毎月１回以上、一定の期日を定め、最低賃金以上にて、支払う必要がある。</t>
    <phoneticPr fontId="1"/>
  </si>
  <si>
    <t>社会保険の加入要件については、以下の厚生労働省のホームページ等でご自身でご確認ください。
◆厚生労働省 社会保険適用拡大特設サイト「社会保険加入の対象者」
https://www.mhlw.go.jp/tekiyoukakudai/</t>
    <phoneticPr fontId="74"/>
  </si>
  <si>
    <t>　※加入義務を有する有給職員を雇用していない場合等については、「該当なし」を選択すること。</t>
    <rPh sb="32" eb="34">
      <t>ガイトウ</t>
    </rPh>
    <phoneticPr fontId="1"/>
  </si>
  <si>
    <t>（　　　　　　　　　　　）</t>
    <phoneticPr fontId="1"/>
  </si>
  <si>
    <t>（　　　　　　　　　　　　　　　　　　　　）</t>
    <phoneticPr fontId="1"/>
  </si>
  <si>
    <t xml:space="preserve"> 　  給与　　　  出演料　　　  稽古料　　　  報酬等（　　　　　　　　　　　　　　　　　　　　　　　　）</t>
    <rPh sb="4" eb="6">
      <t>キュウヨ</t>
    </rPh>
    <rPh sb="11" eb="13">
      <t>シュツエン</t>
    </rPh>
    <rPh sb="13" eb="14">
      <t>リョウ</t>
    </rPh>
    <rPh sb="19" eb="22">
      <t>ケイコリョウ</t>
    </rPh>
    <rPh sb="27" eb="30">
      <t>ホウシュウトウ</t>
    </rPh>
    <phoneticPr fontId="74"/>
  </si>
  <si>
    <t>ハラスメント等を防止するために必要な措置</t>
    <rPh sb="8" eb="10">
      <t>ボウシ</t>
    </rPh>
    <rPh sb="15" eb="17">
      <t>ヒツヨウ</t>
    </rPh>
    <rPh sb="18" eb="20">
      <t>ソチ</t>
    </rPh>
    <phoneticPr fontId="1"/>
  </si>
  <si>
    <r>
      <t xml:space="preserve">〇法令等に則り、適切なハラスメント防止対策（方針の明確化・周知啓発、相談体制の整備、事案発生時の対応、プライバシー保護等）を行っている。
</t>
    </r>
    <r>
      <rPr>
        <sz val="9"/>
        <color theme="1"/>
        <rFont val="メイリオ"/>
        <family val="3"/>
        <charset val="128"/>
      </rPr>
      <t>　※法令等では、パワー・ハラスメント、セクシャル・ハラスメント、マタニティ・ハラスメント等を防止するために必要な措置を講じることが義務づけられている。</t>
    </r>
    <r>
      <rPr>
        <sz val="10"/>
        <color theme="1"/>
        <rFont val="メイリオ"/>
        <family val="3"/>
        <charset val="128"/>
      </rPr>
      <t xml:space="preserve">
</t>
    </r>
    <r>
      <rPr>
        <sz val="9"/>
        <color theme="1"/>
        <rFont val="メイリオ"/>
        <family val="3"/>
        <charset val="128"/>
      </rPr>
      <t>　※ハラスメント防止対策は、雇用者のみならず、フリーランス等との関係でも同様の対応が求められているため、
　　「フリーランス・事業者間取引適正化等法」の遵守状況を確認する際にも併せて確認すること。</t>
    </r>
    <rPh sb="1" eb="3">
      <t>ホウレイ</t>
    </rPh>
    <rPh sb="3" eb="4">
      <t>トウ</t>
    </rPh>
    <rPh sb="5" eb="6">
      <t>ノット</t>
    </rPh>
    <rPh sb="8" eb="10">
      <t>テキセツ</t>
    </rPh>
    <rPh sb="17" eb="19">
      <t>ボウシ</t>
    </rPh>
    <rPh sb="19" eb="21">
      <t>タイサク</t>
    </rPh>
    <rPh sb="62" eb="63">
      <t>オコナ</t>
    </rPh>
    <phoneticPr fontId="1"/>
  </si>
  <si>
    <r>
      <rPr>
        <u/>
        <sz val="10"/>
        <rFont val="メイリオ"/>
        <family val="3"/>
        <charset val="128"/>
      </rPr>
      <t>１．事業主の方針の明確化およびその周知・啓発</t>
    </r>
    <r>
      <rPr>
        <sz val="10"/>
        <rFont val="メイリオ"/>
        <family val="3"/>
        <charset val="128"/>
      </rPr>
      <t xml:space="preserve">
・ハラスメントにあたる行為の内容・ハラスメントがあってはならない旨の方針を明確化し、団体内および関係者に周知・啓発すること。
・ハラスメント行為者に対しては厳正に対処する旨の方針を就業規則等の文書に規定し、団体内および関係者に周知・啓発すること。
</t>
    </r>
    <r>
      <rPr>
        <u/>
        <sz val="10"/>
        <rFont val="メイリオ"/>
        <family val="3"/>
        <charset val="128"/>
      </rPr>
      <t xml:space="preserve">２．相談（苦情を含む）に応じ、適切に対応するために必要な体制の整備
</t>
    </r>
    <r>
      <rPr>
        <sz val="10"/>
        <rFont val="メイリオ"/>
        <family val="3"/>
        <charset val="128"/>
      </rPr>
      <t xml:space="preserve">・相談窓口をあらかじめ定め、団体内および関係者に周知すること。
・相談窓口担当者が、内容や状況に応じ適切に対応できるようにすること。
</t>
    </r>
    <r>
      <rPr>
        <u/>
        <sz val="10"/>
        <rFont val="メイリオ"/>
        <family val="3"/>
        <charset val="128"/>
      </rPr>
      <t>３．ハラスメントに係る事後の迅速かつ適切な対応</t>
    </r>
    <r>
      <rPr>
        <sz val="10"/>
        <rFont val="メイリオ"/>
        <family val="3"/>
        <charset val="128"/>
      </rPr>
      <t xml:space="preserve">
・事実関係を迅速かつ正確に確認すること
・事実確認ができた場合には、速やかに被害者に対する配慮の措置を適正に行うこと。
・事実確認ができた場合には、行為者に対する措置を適正に行うこと。
・再発防止に向けた措置を講ずること（事実が確認できなかった場合も同様）。
</t>
    </r>
    <r>
      <rPr>
        <u/>
        <sz val="10"/>
        <rFont val="メイリオ"/>
        <family val="3"/>
        <charset val="128"/>
      </rPr>
      <t>４．１から３までの措置と併せて講ずべき措置</t>
    </r>
    <r>
      <rPr>
        <sz val="10"/>
        <rFont val="メイリオ"/>
        <family val="3"/>
        <charset val="128"/>
      </rPr>
      <t xml:space="preserve">
・相談者・行為者等のプライバシーを保護するために必要な措置を講じ、団体内および関係者に周知すること。
・相談したこと、事実関係の確認に協力したこと等を理由として不利益な扱いを行ってはならない旨を定め、団体内および関係者に周知・啓発すること。
詳細は、関係省庁のホームページ等をご自身でご確認ください。
◆厚生労働省 職場におけるハラスメントの防止のために
（セクシュアルハラスメント/妊娠・出産等、育児・介護休業等に関するハラスメント/パワーハラスメント）
https://www.mhlw.go.jp/stf/seisakunitsuite/bunya/koyou_roudou/koyoukintou/seisaku06/index.html</t>
    </r>
    <phoneticPr fontId="1"/>
  </si>
  <si>
    <t>　（「はい」の場合）具体的な内容について記入してください。</t>
    <rPh sb="10" eb="12">
      <t>グタイ</t>
    </rPh>
    <rPh sb="12" eb="13">
      <t>テキ</t>
    </rPh>
    <rPh sb="14" eb="16">
      <t>ナイヨウ</t>
    </rPh>
    <rPh sb="20" eb="22">
      <t>キニュウ</t>
    </rPh>
    <phoneticPr fontId="1"/>
  </si>
  <si>
    <t>〇出演者・スタッフ等の安全を確保するための管理体制を整備し、活動に伴う事故防止に必要な対策を実施している。</t>
    <rPh sb="1" eb="4">
      <t>シュツエンシャ</t>
    </rPh>
    <rPh sb="9" eb="10">
      <t>トウ</t>
    </rPh>
    <rPh sb="11" eb="13">
      <t>アンゼン</t>
    </rPh>
    <rPh sb="14" eb="16">
      <t>カクホ</t>
    </rPh>
    <rPh sb="21" eb="23">
      <t>カンリ</t>
    </rPh>
    <rPh sb="23" eb="25">
      <t>タイセイ</t>
    </rPh>
    <rPh sb="26" eb="28">
      <t>セイビ</t>
    </rPh>
    <rPh sb="30" eb="32">
      <t>カツドウ</t>
    </rPh>
    <rPh sb="33" eb="34">
      <t>トモナ</t>
    </rPh>
    <rPh sb="35" eb="37">
      <t>ジコ</t>
    </rPh>
    <rPh sb="37" eb="39">
      <t>ボウシ</t>
    </rPh>
    <rPh sb="40" eb="42">
      <t>ヒツヨウ</t>
    </rPh>
    <rPh sb="43" eb="45">
      <t>タイサク</t>
    </rPh>
    <rPh sb="46" eb="48">
      <t>ジッシ</t>
    </rPh>
    <phoneticPr fontId="1"/>
  </si>
  <si>
    <t>謝金・諸経費</t>
    <rPh sb="0" eb="2">
      <t>シャキン</t>
    </rPh>
    <rPh sb="3" eb="6">
      <t>ショケイヒ</t>
    </rPh>
    <phoneticPr fontId="6"/>
  </si>
  <si>
    <t>委託費</t>
    <rPh sb="0" eb="3">
      <t>イタクヒ</t>
    </rPh>
    <phoneticPr fontId="1"/>
  </si>
  <si>
    <t>要望額
（※２）</t>
    <rPh sb="0" eb="2">
      <t>ヨウボウ</t>
    </rPh>
    <rPh sb="2" eb="3">
      <t>ガク</t>
    </rPh>
    <phoneticPr fontId="6"/>
  </si>
  <si>
    <t>［委託費］</t>
    <rPh sb="1" eb="4">
      <t>イタクヒ</t>
    </rPh>
    <phoneticPr fontId="1"/>
  </si>
  <si>
    <t/>
  </si>
  <si>
    <r>
      <t>アクセシビリティ向上の取り組みについて</t>
    </r>
    <r>
      <rPr>
        <sz val="8"/>
        <rFont val="ＭＳ Ｐゴシック"/>
        <family val="3"/>
        <charset val="128"/>
      </rPr>
      <t>　
　※バリアフリー・多言語対応の経費（様式1-4-④）を要望する場合は、その取組内容を記述してください。（必須）</t>
    </r>
    <r>
      <rPr>
        <sz val="10"/>
        <rFont val="ＭＳ Ｐゴシック"/>
        <family val="3"/>
        <charset val="128"/>
      </rPr>
      <t xml:space="preserve">
</t>
    </r>
    <r>
      <rPr>
        <sz val="8"/>
        <rFont val="ＭＳ Ｐゴシック"/>
        <family val="3"/>
        <charset val="128"/>
      </rPr>
      <t>　　　要望しない場合も、取組内容があれば記載してください。</t>
    </r>
    <rPh sb="8" eb="10">
      <t>コウジョウ</t>
    </rPh>
    <rPh sb="11" eb="12">
      <t>ト</t>
    </rPh>
    <rPh sb="13" eb="14">
      <t>ク</t>
    </rPh>
    <rPh sb="30" eb="33">
      <t>タゲンゴ</t>
    </rPh>
    <rPh sb="33" eb="35">
      <t>タイオウ</t>
    </rPh>
    <rPh sb="36" eb="38">
      <t>ケイヒ</t>
    </rPh>
    <rPh sb="39" eb="41">
      <t>ヨウシキ</t>
    </rPh>
    <rPh sb="48" eb="50">
      <t>ヨウボウ</t>
    </rPh>
    <rPh sb="52" eb="54">
      <t>バアイ</t>
    </rPh>
    <rPh sb="58" eb="59">
      <t>ト</t>
    </rPh>
    <rPh sb="59" eb="60">
      <t>ク</t>
    </rPh>
    <rPh sb="60" eb="62">
      <t>ナイヨウ</t>
    </rPh>
    <rPh sb="63" eb="65">
      <t>キジュツ</t>
    </rPh>
    <rPh sb="73" eb="75">
      <t>ヒッス</t>
    </rPh>
    <rPh sb="80" eb="82">
      <t>ヨウボウ</t>
    </rPh>
    <rPh sb="85" eb="87">
      <t>バアイ</t>
    </rPh>
    <rPh sb="89" eb="90">
      <t>ト</t>
    </rPh>
    <rPh sb="90" eb="91">
      <t>ク</t>
    </rPh>
    <rPh sb="91" eb="93">
      <t>ナイヨウ</t>
    </rPh>
    <rPh sb="97" eb="99">
      <t>キサイ</t>
    </rPh>
    <phoneticPr fontId="6"/>
  </si>
  <si>
    <r>
      <t>アクセシビリティ向上の取り組みについて</t>
    </r>
    <r>
      <rPr>
        <sz val="8"/>
        <rFont val="ＭＳ Ｐゴシック"/>
        <family val="3"/>
        <charset val="128"/>
      </rPr>
      <t>　
　※バリアフリー・多言語対応の経費（様式1-4-⑥）を要望する場合は、その取組内容を記述してください。（必須）</t>
    </r>
    <r>
      <rPr>
        <sz val="10"/>
        <rFont val="ＭＳ Ｐゴシック"/>
        <family val="3"/>
        <charset val="128"/>
      </rPr>
      <t xml:space="preserve">
</t>
    </r>
    <r>
      <rPr>
        <sz val="8"/>
        <rFont val="ＭＳ Ｐゴシック"/>
        <family val="3"/>
        <charset val="128"/>
      </rPr>
      <t>　　　要望しない場合も、取組内容があれば記載してください。</t>
    </r>
    <rPh sb="8" eb="10">
      <t>コウジョウ</t>
    </rPh>
    <rPh sb="11" eb="12">
      <t>ト</t>
    </rPh>
    <rPh sb="13" eb="14">
      <t>ク</t>
    </rPh>
    <rPh sb="30" eb="33">
      <t>タゲンゴ</t>
    </rPh>
    <rPh sb="33" eb="35">
      <t>タイオウ</t>
    </rPh>
    <rPh sb="36" eb="38">
      <t>ケイヒ</t>
    </rPh>
    <rPh sb="39" eb="41">
      <t>ヨウシキ</t>
    </rPh>
    <rPh sb="48" eb="50">
      <t>ヨウボウ</t>
    </rPh>
    <rPh sb="52" eb="54">
      <t>バアイ</t>
    </rPh>
    <rPh sb="58" eb="59">
      <t>ト</t>
    </rPh>
    <rPh sb="59" eb="60">
      <t>ク</t>
    </rPh>
    <rPh sb="60" eb="62">
      <t>ナイヨウ</t>
    </rPh>
    <rPh sb="63" eb="65">
      <t>キジュツ</t>
    </rPh>
    <rPh sb="73" eb="75">
      <t>ヒッス</t>
    </rPh>
    <rPh sb="80" eb="82">
      <t>ヨウボウ</t>
    </rPh>
    <rPh sb="85" eb="87">
      <t>バアイ</t>
    </rPh>
    <rPh sb="89" eb="90">
      <t>ト</t>
    </rPh>
    <rPh sb="90" eb="91">
      <t>ク</t>
    </rPh>
    <rPh sb="91" eb="93">
      <t>ナイヨウ</t>
    </rPh>
    <rPh sb="97" eb="99">
      <t>キサイ</t>
    </rPh>
    <phoneticPr fontId="6"/>
  </si>
  <si>
    <r>
      <t>アクセシビリティ向上の取り組みについて</t>
    </r>
    <r>
      <rPr>
        <sz val="8"/>
        <rFont val="ＭＳ Ｐゴシック"/>
        <family val="3"/>
        <charset val="128"/>
      </rPr>
      <t>　
　※バリアフリー・多言語対応の経費（様式1-4-⑧）を要望する場合は、その取組内容を記述してください。（必須）</t>
    </r>
    <r>
      <rPr>
        <sz val="10"/>
        <rFont val="ＭＳ Ｐゴシック"/>
        <family val="3"/>
        <charset val="128"/>
      </rPr>
      <t xml:space="preserve">
</t>
    </r>
    <r>
      <rPr>
        <sz val="8"/>
        <rFont val="ＭＳ Ｐゴシック"/>
        <family val="3"/>
        <charset val="128"/>
      </rPr>
      <t>　　　要望しない場合も、取組内容があれば記載してください。</t>
    </r>
    <rPh sb="8" eb="10">
      <t>コウジョウ</t>
    </rPh>
    <rPh sb="11" eb="12">
      <t>ト</t>
    </rPh>
    <rPh sb="13" eb="14">
      <t>ク</t>
    </rPh>
    <rPh sb="30" eb="33">
      <t>タゲンゴ</t>
    </rPh>
    <rPh sb="33" eb="35">
      <t>タイオウ</t>
    </rPh>
    <rPh sb="36" eb="38">
      <t>ケイヒ</t>
    </rPh>
    <rPh sb="39" eb="41">
      <t>ヨウシキ</t>
    </rPh>
    <rPh sb="48" eb="50">
      <t>ヨウボウ</t>
    </rPh>
    <rPh sb="52" eb="54">
      <t>バアイ</t>
    </rPh>
    <rPh sb="58" eb="59">
      <t>ト</t>
    </rPh>
    <rPh sb="59" eb="60">
      <t>ク</t>
    </rPh>
    <rPh sb="60" eb="62">
      <t>ナイヨウ</t>
    </rPh>
    <rPh sb="63" eb="65">
      <t>キジュツ</t>
    </rPh>
    <rPh sb="73" eb="75">
      <t>ヒッス</t>
    </rPh>
    <rPh sb="80" eb="82">
      <t>ヨウボウ</t>
    </rPh>
    <rPh sb="85" eb="87">
      <t>バアイ</t>
    </rPh>
    <rPh sb="89" eb="90">
      <t>ト</t>
    </rPh>
    <rPh sb="90" eb="91">
      <t>ク</t>
    </rPh>
    <rPh sb="91" eb="93">
      <t>ナイヨウ</t>
    </rPh>
    <rPh sb="97" eb="99">
      <t>キサイ</t>
    </rPh>
    <phoneticPr fontId="6"/>
  </si>
  <si>
    <r>
      <rPr>
        <b/>
        <sz val="10"/>
        <rFont val="ＭＳ Ｐゴシック"/>
        <family val="3"/>
        <charset val="128"/>
      </rPr>
      <t>【収支予算積算内訳（共生社会事業）　バリアフリー・多言語対応（別枠支援）】　</t>
    </r>
    <r>
      <rPr>
        <sz val="10"/>
        <rFont val="ＭＳ Ｐゴシック"/>
        <family val="3"/>
        <charset val="128"/>
      </rPr>
      <t>※A４サイズ２枚以内に収めてください。</t>
    </r>
    <rPh sb="1" eb="3">
      <t>シュウシ</t>
    </rPh>
    <rPh sb="3" eb="5">
      <t>ヨサン</t>
    </rPh>
    <rPh sb="5" eb="7">
      <t>セキサン</t>
    </rPh>
    <rPh sb="7" eb="9">
      <t>ウチワケ</t>
    </rPh>
    <rPh sb="10" eb="12">
      <t>キョウセイ</t>
    </rPh>
    <rPh sb="12" eb="14">
      <t>シャカイ</t>
    </rPh>
    <rPh sb="14" eb="16">
      <t>ジギョウ</t>
    </rPh>
    <rPh sb="25" eb="28">
      <t>タゲンゴ</t>
    </rPh>
    <rPh sb="28" eb="30">
      <t>タイオウ</t>
    </rPh>
    <rPh sb="31" eb="33">
      <t>ベツワク</t>
    </rPh>
    <rPh sb="33" eb="35">
      <t>シエン</t>
    </rPh>
    <phoneticPr fontId="6"/>
  </si>
  <si>
    <t>本体調整額</t>
    <rPh sb="0" eb="2">
      <t>ホンタイ</t>
    </rPh>
    <rPh sb="2" eb="4">
      <t>チョウセイ</t>
    </rPh>
    <rPh sb="4" eb="5">
      <t>ガク</t>
    </rPh>
    <phoneticPr fontId="1"/>
  </si>
  <si>
    <t>BF調整額</t>
    <rPh sb="2" eb="4">
      <t>チョウセイ</t>
    </rPh>
    <rPh sb="4" eb="5">
      <t>ガク</t>
    </rPh>
    <phoneticPr fontId="1"/>
  </si>
  <si>
    <t>←BF施設分とBF施設以外分それぞれの仕入控除税額の合計</t>
    <rPh sb="3" eb="5">
      <t>シセツ</t>
    </rPh>
    <rPh sb="5" eb="6">
      <t>ブン</t>
    </rPh>
    <rPh sb="9" eb="11">
      <t>シセツ</t>
    </rPh>
    <rPh sb="11" eb="13">
      <t>イガイ</t>
    </rPh>
    <rPh sb="13" eb="14">
      <t>ブン</t>
    </rPh>
    <rPh sb="19" eb="21">
      <t>シイ</t>
    </rPh>
    <rPh sb="21" eb="23">
      <t>コウジョ</t>
    </rPh>
    <rPh sb="23" eb="25">
      <t>ゼイガク</t>
    </rPh>
    <rPh sb="26" eb="28">
      <t>ゴウケイ</t>
    </rPh>
    <phoneticPr fontId="1"/>
  </si>
  <si>
    <t>←BF施設分の要望額とBF施設以外分それぞれ助成対象経費の合計</t>
    <rPh sb="3" eb="5">
      <t>シセツ</t>
    </rPh>
    <rPh sb="5" eb="6">
      <t>ブン</t>
    </rPh>
    <rPh sb="7" eb="10">
      <t>ヨウボウガク</t>
    </rPh>
    <rPh sb="13" eb="15">
      <t>シセツ</t>
    </rPh>
    <rPh sb="15" eb="17">
      <t>イガイ</t>
    </rPh>
    <rPh sb="17" eb="18">
      <t>ブン</t>
    </rPh>
    <rPh sb="22" eb="26">
      <t>ジョセイタイショウ</t>
    </rPh>
    <rPh sb="26" eb="28">
      <t>ケイヒ</t>
    </rPh>
    <rPh sb="29" eb="31">
      <t>ゴウケイ</t>
    </rPh>
    <phoneticPr fontId="1"/>
  </si>
  <si>
    <t>←BF設備分とBF設備以外分のそれぞれの仕入控除税額の合計</t>
    <rPh sb="3" eb="5">
      <t>セツビ</t>
    </rPh>
    <rPh sb="5" eb="6">
      <t>ブン</t>
    </rPh>
    <rPh sb="11" eb="13">
      <t>イガイ</t>
    </rPh>
    <rPh sb="13" eb="14">
      <t>ブン</t>
    </rPh>
    <rPh sb="20" eb="22">
      <t>シイ</t>
    </rPh>
    <rPh sb="22" eb="24">
      <t>コウジョ</t>
    </rPh>
    <rPh sb="24" eb="26">
      <t>ゼイガク</t>
    </rPh>
    <rPh sb="27" eb="29">
      <t>ゴウケイ</t>
    </rPh>
    <phoneticPr fontId="1"/>
  </si>
  <si>
    <t>←BF設備分とBF設備以外分のそれぞれの助成対象経費の合計</t>
    <rPh sb="5" eb="6">
      <t>ブン</t>
    </rPh>
    <rPh sb="11" eb="13">
      <t>イガイ</t>
    </rPh>
    <rPh sb="13" eb="14">
      <t>ブン</t>
    </rPh>
    <rPh sb="20" eb="24">
      <t>ジョセイタイショウ</t>
    </rPh>
    <rPh sb="24" eb="26">
      <t>ケイヒ</t>
    </rPh>
    <rPh sb="27" eb="29">
      <t>ゴウケイ</t>
    </rPh>
    <phoneticPr fontId="1"/>
  </si>
  <si>
    <t>【バリアフリー・多言語】（BF設備以外）</t>
    <rPh sb="8" eb="11">
      <t>タゲンゴ</t>
    </rPh>
    <rPh sb="15" eb="17">
      <t>セツビ</t>
    </rPh>
    <rPh sb="17" eb="19">
      <t>イガイ</t>
    </rPh>
    <phoneticPr fontId="1"/>
  </si>
  <si>
    <t>【バリアフリー・多言語】（BF設備）</t>
    <rPh sb="8" eb="11">
      <t>タゲンゴ</t>
    </rPh>
    <phoneticPr fontId="1"/>
  </si>
  <si>
    <t>BF設備以外</t>
    <rPh sb="2" eb="4">
      <t>セツビ</t>
    </rPh>
    <rPh sb="4" eb="6">
      <t>イガイ</t>
    </rPh>
    <phoneticPr fontId="6"/>
  </si>
  <si>
    <t>BF設備</t>
    <phoneticPr fontId="6"/>
  </si>
  <si>
    <t>　人材養成、ファンドレイズ、調査研究、事業評価などに関する取り組み・対応状況等について記載してください。</t>
    <rPh sb="1" eb="5">
      <t>ジンザイヨウセイ</t>
    </rPh>
    <rPh sb="14" eb="18">
      <t>チョウサケンキュウ</t>
    </rPh>
    <rPh sb="19" eb="23">
      <t>ジギョウヒョウカ</t>
    </rPh>
    <rPh sb="26" eb="27">
      <t>カン</t>
    </rPh>
    <rPh sb="29" eb="30">
      <t>ト</t>
    </rPh>
    <rPh sb="31" eb="32">
      <t>ク</t>
    </rPh>
    <rPh sb="34" eb="38">
      <t>タイオウジョウキョウ</t>
    </rPh>
    <rPh sb="38" eb="39">
      <t>トウ</t>
    </rPh>
    <rPh sb="43" eb="45">
      <t>キサイ</t>
    </rPh>
    <phoneticPr fontId="6"/>
  </si>
  <si>
    <t>　バリアフリー設備（多目的トイレ、授乳室等）の場合は左の黄緑色箇所のプルダウンメニューから</t>
    <rPh sb="7" eb="9">
      <t>セツビ</t>
    </rPh>
    <rPh sb="10" eb="13">
      <t>タモクテキ</t>
    </rPh>
    <rPh sb="17" eb="20">
      <t>ジュニュウシツ</t>
    </rPh>
    <rPh sb="20" eb="21">
      <t>トウ</t>
    </rPh>
    <rPh sb="23" eb="25">
      <t>バアイ</t>
    </rPh>
    <rPh sb="26" eb="27">
      <t>ヒダリ</t>
    </rPh>
    <rPh sb="28" eb="30">
      <t>キミドリ</t>
    </rPh>
    <rPh sb="31" eb="33">
      <t>カショ</t>
    </rPh>
    <phoneticPr fontId="1"/>
  </si>
  <si>
    <t>　バリアフリー設備（多目的トイレ、授乳室等）の場合は左の黄緑色箇所のプルダウンメニューから</t>
    <rPh sb="7" eb="9">
      <t>セツビ</t>
    </rPh>
    <rPh sb="10" eb="13">
      <t>タモクテキ</t>
    </rPh>
    <rPh sb="17" eb="21">
      <t>ジュニュウシツトウ</t>
    </rPh>
    <rPh sb="23" eb="25">
      <t>バアイ</t>
    </rPh>
    <rPh sb="26" eb="27">
      <t>ヒダリ</t>
    </rPh>
    <rPh sb="28" eb="30">
      <t>キミドリ</t>
    </rPh>
    <rPh sb="31" eb="33">
      <t>カショ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</si>
</sst>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Red]\(#,##0\)"/>
    <numFmt numFmtId="177" formatCode="#,##0_ "/>
    <numFmt numFmtId="178" formatCode="#,##0_ ;[Red]\-#,##0\ "/>
    <numFmt numFmtId="179" formatCode="0.0%"/>
    <numFmt numFmtId="180" formatCode="#,##0_);\(#,##0\)"/>
    <numFmt numFmtId="181" formatCode="#,##0;&quot;△ &quot;#,##0"/>
    <numFmt numFmtId="182" formatCode="0.0\P"/>
    <numFmt numFmtId="183" formatCode="#,##0.0_ "/>
  </numFmts>
  <fonts count="87">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11"/>
      <color theme="1"/>
      <name val="游ゴシック"/>
      <family val="2"/>
      <charset val="128"/>
      <scheme val="minor"/>
    </font>
    <font>
      <sz val="11"/>
      <name val="ＭＳ Ｐゴシック"/>
      <family val="3"/>
      <charset val="128"/>
    </font>
    <font>
      <b/>
      <sz val="12"/>
      <name val="ＭＳ Ｐゴシック"/>
      <family val="3"/>
      <charset val="128"/>
    </font>
    <font>
      <sz val="6"/>
      <name val="ＭＳ Ｐゴシック"/>
      <family val="3"/>
      <charset val="128"/>
    </font>
    <font>
      <sz val="10"/>
      <name val="ＭＳ Ｐ明朝"/>
      <family val="1"/>
      <charset val="128"/>
    </font>
    <font>
      <sz val="11"/>
      <color rgb="FFFF0000"/>
      <name val="ＭＳ Ｐゴシック"/>
      <family val="3"/>
      <charset val="128"/>
    </font>
    <font>
      <sz val="9"/>
      <color indexed="81"/>
      <name val="MS P ゴシック"/>
      <family val="3"/>
      <charset val="128"/>
    </font>
    <font>
      <sz val="11"/>
      <color theme="1"/>
      <name val="ＭＳ Ｐゴシック"/>
      <family val="3"/>
      <charset val="128"/>
    </font>
    <font>
      <sz val="10"/>
      <name val="ＭＳ Ｐゴシック"/>
      <family val="3"/>
      <charset val="128"/>
    </font>
    <font>
      <sz val="14"/>
      <name val="ＭＳ Ｐゴシック"/>
      <family val="3"/>
      <charset val="128"/>
    </font>
    <font>
      <sz val="16"/>
      <name val="ＭＳ Ｐゴシック"/>
      <family val="3"/>
      <charset val="128"/>
    </font>
    <font>
      <sz val="11"/>
      <color indexed="10"/>
      <name val="ＭＳ Ｐゴシック"/>
      <family val="3"/>
      <charset val="128"/>
    </font>
    <font>
      <sz val="9"/>
      <name val="ＭＳ Ｐゴシック"/>
      <family val="3"/>
      <charset val="128"/>
    </font>
    <font>
      <sz val="9"/>
      <color theme="1"/>
      <name val="ＭＳ Ｐゴシック"/>
      <family val="3"/>
      <charset val="128"/>
    </font>
    <font>
      <sz val="11"/>
      <color theme="0" tint="-0.499984740745262"/>
      <name val="ＭＳ Ｐゴシック"/>
      <family val="3"/>
      <charset val="128"/>
    </font>
    <font>
      <b/>
      <sz val="9"/>
      <color rgb="FFFF0000"/>
      <name val="ＭＳ Ｐゴシック"/>
      <family val="3"/>
      <charset val="128"/>
    </font>
    <font>
      <sz val="11"/>
      <color indexed="8"/>
      <name val="ＭＳ Ｐゴシック"/>
      <family val="3"/>
      <charset val="128"/>
    </font>
    <font>
      <sz val="14"/>
      <color theme="1"/>
      <name val="ＭＳ Ｐゴシック"/>
      <family val="3"/>
      <charset val="128"/>
    </font>
    <font>
      <sz val="14"/>
      <color indexed="10"/>
      <name val="ＭＳ Ｐゴシック"/>
      <family val="3"/>
      <charset val="128"/>
    </font>
    <font>
      <sz val="9"/>
      <color indexed="10"/>
      <name val="ＭＳ Ｐゴシック"/>
      <family val="3"/>
      <charset val="128"/>
    </font>
    <font>
      <sz val="9"/>
      <color indexed="8"/>
      <name val="ＭＳ Ｐゴシック"/>
      <family val="3"/>
      <charset val="128"/>
    </font>
    <font>
      <sz val="12"/>
      <name val="ＭＳ Ｐゴシック"/>
      <family val="3"/>
      <charset val="128"/>
    </font>
    <font>
      <sz val="8"/>
      <name val="ＭＳ Ｐゴシック"/>
      <family val="3"/>
      <charset val="128"/>
    </font>
    <font>
      <sz val="11"/>
      <color indexed="8"/>
      <name val="HG丸ｺﾞｼｯｸM-PRO"/>
      <family val="3"/>
      <charset val="128"/>
    </font>
    <font>
      <sz val="9"/>
      <color indexed="8"/>
      <name val="HG丸ｺﾞｼｯｸM-PRO"/>
      <family val="3"/>
      <charset val="128"/>
    </font>
    <font>
      <sz val="15"/>
      <name val="ＭＳ Ｐゴシック"/>
      <family val="3"/>
      <charset val="128"/>
    </font>
    <font>
      <sz val="14"/>
      <color theme="0"/>
      <name val="ＭＳ Ｐゴシック"/>
      <family val="3"/>
      <charset val="128"/>
    </font>
    <font>
      <b/>
      <sz val="18"/>
      <color theme="0" tint="-0.34998626667073579"/>
      <name val="ＭＳ Ｐゴシック"/>
      <family val="3"/>
      <charset val="128"/>
    </font>
    <font>
      <sz val="10.5"/>
      <name val="MS Gothic"/>
      <family val="3"/>
      <charset val="128"/>
    </font>
    <font>
      <b/>
      <sz val="12"/>
      <color theme="0"/>
      <name val="ＭＳ Ｐゴシック"/>
      <family val="3"/>
      <charset val="128"/>
    </font>
    <font>
      <sz val="12"/>
      <color theme="1"/>
      <name val="ＭＳ Ｐゴシック"/>
      <family val="3"/>
      <charset val="128"/>
    </font>
    <font>
      <sz val="10"/>
      <color theme="1"/>
      <name val="ＭＳ Ｐゴシック"/>
      <family val="3"/>
      <charset val="128"/>
    </font>
    <font>
      <u/>
      <sz val="10"/>
      <name val="ＭＳ Ｐゴシック"/>
      <family val="3"/>
      <charset val="128"/>
    </font>
    <font>
      <sz val="8"/>
      <color indexed="81"/>
      <name val="MS P ゴシック"/>
      <family val="3"/>
      <charset val="128"/>
    </font>
    <font>
      <b/>
      <sz val="10"/>
      <name val="ＭＳ Ｐゴシック"/>
      <family val="3"/>
      <charset val="128"/>
    </font>
    <font>
      <sz val="9"/>
      <color theme="1"/>
      <name val="游ゴシック"/>
      <family val="2"/>
      <charset val="128"/>
      <scheme val="minor"/>
    </font>
    <font>
      <sz val="12"/>
      <color indexed="8"/>
      <name val="ＭＳ Ｐゴシック"/>
      <family val="3"/>
      <charset val="128"/>
    </font>
    <font>
      <b/>
      <sz val="14"/>
      <color indexed="8"/>
      <name val="ＭＳ Ｐゴシック"/>
      <family val="3"/>
      <charset val="128"/>
    </font>
    <font>
      <b/>
      <sz val="14"/>
      <name val="ＭＳ Ｐゴシック"/>
      <family val="3"/>
      <charset val="128"/>
    </font>
    <font>
      <sz val="10"/>
      <color rgb="FFFF0000"/>
      <name val="ＭＳ Ｐゴシック"/>
      <family val="3"/>
      <charset val="128"/>
    </font>
    <font>
      <sz val="12"/>
      <color rgb="FFFF0000"/>
      <name val="ＭＳ Ｐゴシック"/>
      <family val="3"/>
      <charset val="128"/>
    </font>
    <font>
      <sz val="14"/>
      <color indexed="9"/>
      <name val="ＭＳ Ｐゴシック"/>
      <family val="3"/>
      <charset val="128"/>
    </font>
    <font>
      <sz val="9"/>
      <color indexed="9"/>
      <name val="ＭＳ Ｐゴシック"/>
      <family val="3"/>
      <charset val="128"/>
    </font>
    <font>
      <u/>
      <sz val="9"/>
      <color rgb="FFFFFFFF"/>
      <name val="ＭＳ Ｐゴシック"/>
      <family val="3"/>
      <charset val="128"/>
    </font>
    <font>
      <u/>
      <sz val="9"/>
      <color indexed="8"/>
      <name val="ＭＳ Ｐゴシック"/>
      <family val="3"/>
      <charset val="128"/>
    </font>
    <font>
      <u/>
      <sz val="11"/>
      <color indexed="8"/>
      <name val="ＭＳ Ｐゴシック"/>
      <family val="3"/>
      <charset val="128"/>
    </font>
    <font>
      <sz val="10"/>
      <color indexed="8"/>
      <name val="ＭＳ Ｐゴシック"/>
      <family val="3"/>
      <charset val="128"/>
    </font>
    <font>
      <sz val="10"/>
      <color indexed="10"/>
      <name val="ＭＳ Ｐゴシック"/>
      <family val="3"/>
      <charset val="128"/>
    </font>
    <font>
      <b/>
      <sz val="14"/>
      <color theme="0"/>
      <name val="ＭＳ Ｐゴシック"/>
      <family val="3"/>
      <charset val="128"/>
    </font>
    <font>
      <b/>
      <sz val="9"/>
      <color theme="0"/>
      <name val="ＭＳ Ｐゴシック"/>
      <family val="3"/>
      <charset val="128"/>
    </font>
    <font>
      <sz val="20"/>
      <name val="ＭＳ Ｐゴシック"/>
      <family val="3"/>
      <charset val="128"/>
    </font>
    <font>
      <sz val="10"/>
      <color theme="1"/>
      <name val="游ゴシック"/>
      <family val="2"/>
      <charset val="128"/>
      <scheme val="minor"/>
    </font>
    <font>
      <b/>
      <sz val="10"/>
      <color rgb="FFFF0000"/>
      <name val="ＭＳ Ｐゴシック"/>
      <family val="3"/>
      <charset val="128"/>
    </font>
    <font>
      <sz val="10"/>
      <name val="游ゴシック"/>
      <family val="2"/>
      <charset val="128"/>
      <scheme val="minor"/>
    </font>
    <font>
      <b/>
      <sz val="10"/>
      <color theme="0"/>
      <name val="ＭＳ ゴシック"/>
      <family val="3"/>
      <charset val="128"/>
    </font>
    <font>
      <sz val="11"/>
      <name val="游ゴシック"/>
      <family val="2"/>
      <charset val="128"/>
      <scheme val="minor"/>
    </font>
    <font>
      <b/>
      <sz val="11"/>
      <color rgb="FF0070C0"/>
      <name val="ＭＳ Ｐゴシック"/>
      <family val="3"/>
      <charset val="128"/>
    </font>
    <font>
      <b/>
      <sz val="10"/>
      <color rgb="FF0070C0"/>
      <name val="ＭＳ Ｐゴシック"/>
      <family val="3"/>
      <charset val="128"/>
    </font>
    <font>
      <sz val="11"/>
      <color rgb="FF000000"/>
      <name val="ＭＳ Ｐゴシック"/>
      <family val="3"/>
      <charset val="128"/>
    </font>
    <font>
      <b/>
      <sz val="10"/>
      <color rgb="FF0070C0"/>
      <name val="游ゴシック"/>
      <family val="3"/>
      <charset val="128"/>
      <scheme val="minor"/>
    </font>
    <font>
      <b/>
      <sz val="11"/>
      <color rgb="FF0070C0"/>
      <name val="游ゴシック"/>
      <family val="3"/>
      <charset val="128"/>
      <scheme val="minor"/>
    </font>
    <font>
      <sz val="9"/>
      <name val="游ゴシック"/>
      <family val="2"/>
      <charset val="128"/>
      <scheme val="minor"/>
    </font>
    <font>
      <sz val="10"/>
      <color theme="0" tint="-0.34998626667073579"/>
      <name val="ＭＳ Ｐゴシック"/>
      <family val="3"/>
      <charset val="128"/>
    </font>
    <font>
      <u/>
      <sz val="9"/>
      <name val="ＭＳ Ｐゴシック"/>
      <family val="3"/>
      <charset val="128"/>
    </font>
    <font>
      <b/>
      <u/>
      <sz val="9"/>
      <name val="ＭＳ Ｐゴシック"/>
      <family val="3"/>
      <charset val="128"/>
    </font>
    <font>
      <sz val="8"/>
      <color theme="1"/>
      <name val="ＭＳ Ｐゴシック"/>
      <family val="3"/>
      <charset val="128"/>
    </font>
    <font>
      <b/>
      <sz val="9"/>
      <color theme="4"/>
      <name val="ＭＳ Ｐゴシック"/>
      <family val="3"/>
      <charset val="128"/>
    </font>
    <font>
      <sz val="11"/>
      <color theme="1"/>
      <name val="游ゴシック"/>
      <family val="2"/>
      <scheme val="minor"/>
    </font>
    <font>
      <sz val="10"/>
      <color theme="1"/>
      <name val="メイリオ"/>
      <family val="3"/>
      <charset val="128"/>
    </font>
    <font>
      <b/>
      <sz val="11"/>
      <name val="メイリオ"/>
      <family val="3"/>
      <charset val="128"/>
    </font>
    <font>
      <sz val="10"/>
      <name val="メイリオ"/>
      <family val="3"/>
      <charset val="128"/>
    </font>
    <font>
      <sz val="6"/>
      <name val="游ゴシック"/>
      <family val="3"/>
      <charset val="128"/>
      <scheme val="minor"/>
    </font>
    <font>
      <b/>
      <sz val="10"/>
      <name val="メイリオ"/>
      <family val="3"/>
      <charset val="128"/>
    </font>
    <font>
      <b/>
      <u/>
      <sz val="10"/>
      <name val="メイリオ"/>
      <family val="3"/>
      <charset val="128"/>
    </font>
    <font>
      <sz val="9"/>
      <name val="メイリオ"/>
      <family val="3"/>
      <charset val="128"/>
    </font>
    <font>
      <sz val="10"/>
      <name val="Wingdings"/>
      <charset val="2"/>
    </font>
    <font>
      <sz val="10"/>
      <color theme="1"/>
      <name val="游ゴシック"/>
      <family val="3"/>
      <charset val="128"/>
      <scheme val="minor"/>
    </font>
    <font>
      <sz val="8"/>
      <color rgb="FFFF0000"/>
      <name val="ＭＳ Ｐゴシック"/>
      <family val="3"/>
      <charset val="128"/>
    </font>
    <font>
      <b/>
      <sz val="10"/>
      <color theme="4"/>
      <name val="ＭＳ Ｐゴシック"/>
      <family val="3"/>
      <charset val="128"/>
    </font>
    <font>
      <b/>
      <sz val="11"/>
      <color theme="1"/>
      <name val="メイリオ"/>
      <family val="3"/>
      <charset val="128"/>
    </font>
    <font>
      <sz val="14"/>
      <name val="ＭＳ ゴシック"/>
      <family val="3"/>
      <charset val="128"/>
    </font>
    <font>
      <sz val="9"/>
      <color theme="1"/>
      <name val="メイリオ"/>
      <family val="3"/>
      <charset val="128"/>
    </font>
    <font>
      <b/>
      <u/>
      <sz val="10"/>
      <color theme="1"/>
      <name val="メイリオ"/>
      <family val="3"/>
      <charset val="128"/>
    </font>
    <font>
      <u/>
      <sz val="10"/>
      <name val="メイリオ"/>
      <family val="3"/>
      <charset val="128"/>
    </font>
  </fonts>
  <fills count="22">
    <fill>
      <patternFill patternType="none"/>
    </fill>
    <fill>
      <patternFill patternType="gray125"/>
    </fill>
    <fill>
      <patternFill patternType="solid">
        <fgColor theme="5" tint="0.59999389629810485"/>
        <bgColor indexed="64"/>
      </patternFill>
    </fill>
    <fill>
      <patternFill patternType="solid">
        <fgColor theme="0" tint="-4.9989318521683403E-2"/>
        <bgColor indexed="64"/>
      </patternFill>
    </fill>
    <fill>
      <patternFill patternType="solid">
        <fgColor theme="6" tint="0.39997558519241921"/>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4" tint="0.39997558519241921"/>
        <bgColor indexed="64"/>
      </patternFill>
    </fill>
    <fill>
      <patternFill patternType="solid">
        <fgColor indexed="22"/>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rgb="FFFFFF00"/>
        <bgColor indexed="64"/>
      </patternFill>
    </fill>
    <fill>
      <patternFill patternType="solid">
        <fgColor theme="1"/>
        <bgColor indexed="64"/>
      </patternFill>
    </fill>
    <fill>
      <patternFill patternType="solid">
        <fgColor theme="2" tint="-0.249977111117893"/>
        <bgColor indexed="64"/>
      </patternFill>
    </fill>
    <fill>
      <patternFill patternType="solid">
        <fgColor theme="4" tint="0.79998168889431442"/>
        <bgColor indexed="64"/>
      </patternFill>
    </fill>
    <fill>
      <patternFill patternType="solid">
        <fgColor theme="0"/>
        <bgColor indexed="64"/>
      </patternFill>
    </fill>
    <fill>
      <patternFill patternType="solid">
        <fgColor rgb="FFFCBC7C"/>
        <bgColor indexed="64"/>
      </patternFill>
    </fill>
    <fill>
      <patternFill patternType="solid">
        <fgColor rgb="FFCCFFFF"/>
        <bgColor indexed="64"/>
      </patternFill>
    </fill>
    <fill>
      <patternFill patternType="solid">
        <fgColor theme="2"/>
        <bgColor indexed="64"/>
      </patternFill>
    </fill>
    <fill>
      <patternFill patternType="solid">
        <fgColor theme="9" tint="0.59999389629810485"/>
        <bgColor indexed="64"/>
      </patternFill>
    </fill>
    <fill>
      <patternFill patternType="solid">
        <fgColor theme="5" tint="0.39997558519241921"/>
        <bgColor indexed="64"/>
      </patternFill>
    </fill>
  </fills>
  <borders count="193">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hair">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bottom style="double">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bottom style="hair">
        <color indexed="64"/>
      </bottom>
      <diagonal/>
    </border>
    <border>
      <left/>
      <right/>
      <top/>
      <bottom style="hair">
        <color indexed="64"/>
      </bottom>
      <diagonal/>
    </border>
    <border>
      <left/>
      <right style="hair">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hair">
        <color indexed="64"/>
      </right>
      <top style="hair">
        <color indexed="64"/>
      </top>
      <bottom/>
      <diagonal/>
    </border>
    <border>
      <left style="hair">
        <color indexed="64"/>
      </left>
      <right style="thin">
        <color indexed="64"/>
      </right>
      <top/>
      <bottom/>
      <diagonal/>
    </border>
    <border>
      <left/>
      <right style="hair">
        <color indexed="64"/>
      </right>
      <top/>
      <bottom/>
      <diagonal/>
    </border>
    <border>
      <left/>
      <right style="hair">
        <color indexed="64"/>
      </right>
      <top/>
      <bottom style="thin">
        <color indexed="64"/>
      </bottom>
      <diagonal/>
    </border>
    <border>
      <left style="hair">
        <color indexed="64"/>
      </left>
      <right style="thin">
        <color indexed="64"/>
      </right>
      <top style="hair">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hair">
        <color indexed="64"/>
      </right>
      <top style="thin">
        <color indexed="64"/>
      </top>
      <bottom style="double">
        <color indexed="64"/>
      </bottom>
      <diagonal/>
    </border>
    <border>
      <left style="hair">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thin">
        <color indexed="64"/>
      </top>
      <bottom style="double">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top style="dotted">
        <color indexed="64"/>
      </top>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right/>
      <top style="double">
        <color indexed="64"/>
      </top>
      <bottom/>
      <diagonal/>
    </border>
    <border>
      <left/>
      <right style="thin">
        <color indexed="64"/>
      </right>
      <top/>
      <bottom style="double">
        <color indexed="64"/>
      </bottom>
      <diagonal/>
    </border>
    <border>
      <left/>
      <right style="thin">
        <color indexed="64"/>
      </right>
      <top/>
      <bottom style="dotted">
        <color indexed="64"/>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diagonalDown="1">
      <left style="thin">
        <color indexed="64"/>
      </left>
      <right/>
      <top style="thin">
        <color indexed="64"/>
      </top>
      <bottom style="double">
        <color indexed="64"/>
      </bottom>
      <diagonal style="thin">
        <color indexed="64"/>
      </diagonal>
    </border>
    <border diagonalDown="1">
      <left/>
      <right/>
      <top style="thin">
        <color indexed="64"/>
      </top>
      <bottom style="double">
        <color indexed="64"/>
      </bottom>
      <diagonal style="thin">
        <color indexed="64"/>
      </diagonal>
    </border>
    <border diagonalDown="1">
      <left/>
      <right style="thin">
        <color indexed="64"/>
      </right>
      <top style="thin">
        <color indexed="64"/>
      </top>
      <bottom style="double">
        <color indexed="64"/>
      </bottom>
      <diagonal style="thin">
        <color indexed="64"/>
      </diagonal>
    </border>
    <border>
      <left style="thin">
        <color indexed="64"/>
      </left>
      <right/>
      <top/>
      <bottom style="dotted">
        <color indexed="64"/>
      </bottom>
      <diagonal/>
    </border>
    <border>
      <left style="hair">
        <color indexed="64"/>
      </left>
      <right style="hair">
        <color indexed="64"/>
      </right>
      <top style="thin">
        <color indexed="64"/>
      </top>
      <bottom style="thin">
        <color indexed="64"/>
      </bottom>
      <diagonal/>
    </border>
    <border>
      <left style="thin">
        <color indexed="64"/>
      </left>
      <right style="thin">
        <color indexed="64"/>
      </right>
      <top style="hair">
        <color indexed="64"/>
      </top>
      <bottom/>
      <diagonal/>
    </border>
    <border>
      <left/>
      <right/>
      <top style="medium">
        <color indexed="64"/>
      </top>
      <bottom style="dotted">
        <color indexed="64"/>
      </bottom>
      <diagonal/>
    </border>
    <border>
      <left style="hair">
        <color indexed="64"/>
      </left>
      <right/>
      <top style="thin">
        <color indexed="64"/>
      </top>
      <bottom style="thin">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hair">
        <color indexed="64"/>
      </bottom>
      <diagonal/>
    </border>
    <border>
      <left/>
      <right style="thin">
        <color indexed="64"/>
      </right>
      <top style="dotted">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medium">
        <color indexed="64"/>
      </top>
      <bottom style="dotted">
        <color indexed="64"/>
      </bottom>
      <diagonal/>
    </border>
    <border>
      <left style="thin">
        <color indexed="64"/>
      </left>
      <right/>
      <top style="medium">
        <color indexed="64"/>
      </top>
      <bottom style="dotted">
        <color indexed="64"/>
      </bottom>
      <diagonal/>
    </border>
    <border>
      <left/>
      <right style="thin">
        <color indexed="64"/>
      </right>
      <top style="medium">
        <color indexed="64"/>
      </top>
      <bottom style="dotted">
        <color indexed="64"/>
      </bottom>
      <diagonal/>
    </border>
    <border>
      <left/>
      <right style="thin">
        <color indexed="64"/>
      </right>
      <top style="dotted">
        <color indexed="64"/>
      </top>
      <bottom style="dotted">
        <color indexed="64"/>
      </bottom>
      <diagonal/>
    </border>
    <border>
      <left/>
      <right style="thin">
        <color indexed="64"/>
      </right>
      <top/>
      <bottom style="hair">
        <color indexed="64"/>
      </bottom>
      <diagonal/>
    </border>
    <border>
      <left style="thin">
        <color indexed="64"/>
      </left>
      <right/>
      <top style="double">
        <color indexed="64"/>
      </top>
      <bottom style="dotted">
        <color indexed="64"/>
      </bottom>
      <diagonal/>
    </border>
    <border>
      <left/>
      <right/>
      <top style="double">
        <color indexed="64"/>
      </top>
      <bottom style="dotted">
        <color indexed="64"/>
      </bottom>
      <diagonal/>
    </border>
    <border>
      <left/>
      <right style="thin">
        <color indexed="64"/>
      </right>
      <top style="double">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thin">
        <color indexed="64"/>
      </right>
      <top style="dotted">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dotted">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right style="hair">
        <color indexed="64"/>
      </right>
      <top style="double">
        <color indexed="64"/>
      </top>
      <bottom style="thin">
        <color indexed="64"/>
      </bottom>
      <diagonal/>
    </border>
    <border>
      <left style="dotted">
        <color indexed="64"/>
      </left>
      <right/>
      <top style="dotted">
        <color indexed="64"/>
      </top>
      <bottom style="hair">
        <color indexed="64"/>
      </bottom>
      <diagonal/>
    </border>
    <border>
      <left/>
      <right/>
      <top style="dotted">
        <color indexed="64"/>
      </top>
      <bottom style="hair">
        <color indexed="64"/>
      </bottom>
      <diagonal/>
    </border>
    <border>
      <left style="dotted">
        <color indexed="64"/>
      </left>
      <right/>
      <top style="hair">
        <color indexed="64"/>
      </top>
      <bottom style="hair">
        <color indexed="64"/>
      </bottom>
      <diagonal/>
    </border>
    <border>
      <left style="dotted">
        <color indexed="64"/>
      </left>
      <right/>
      <top style="hair">
        <color indexed="64"/>
      </top>
      <bottom style="thin">
        <color indexed="64"/>
      </bottom>
      <diagonal/>
    </border>
    <border>
      <left style="hair">
        <color indexed="64"/>
      </left>
      <right style="hair">
        <color indexed="64"/>
      </right>
      <top style="double">
        <color indexed="64"/>
      </top>
      <bottom style="thin">
        <color indexed="64"/>
      </bottom>
      <diagonal/>
    </border>
    <border>
      <left style="hair">
        <color indexed="64"/>
      </left>
      <right style="hair">
        <color indexed="64"/>
      </right>
      <top style="dotted">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hair">
        <color indexed="64"/>
      </top>
      <bottom style="double">
        <color indexed="64"/>
      </bottom>
      <diagonal/>
    </border>
    <border>
      <left style="hair">
        <color indexed="64"/>
      </left>
      <right style="thin">
        <color indexed="64"/>
      </right>
      <top style="hair">
        <color indexed="64"/>
      </top>
      <bottom style="double">
        <color indexed="64"/>
      </bottom>
      <diagonal/>
    </border>
    <border>
      <left style="dotted">
        <color indexed="64"/>
      </left>
      <right/>
      <top style="dotted">
        <color indexed="64"/>
      </top>
      <bottom style="thin">
        <color indexed="64"/>
      </bottom>
      <diagonal/>
    </border>
    <border>
      <left/>
      <right style="thin">
        <color indexed="64"/>
      </right>
      <top style="double">
        <color indexed="64"/>
      </top>
      <bottom/>
      <diagonal/>
    </border>
    <border>
      <left/>
      <right style="dotted">
        <color indexed="64"/>
      </right>
      <top style="hair">
        <color indexed="64"/>
      </top>
      <bottom style="hair">
        <color indexed="64"/>
      </bottom>
      <diagonal/>
    </border>
    <border>
      <left style="dotted">
        <color indexed="64"/>
      </left>
      <right/>
      <top/>
      <bottom style="hair">
        <color indexed="64"/>
      </bottom>
      <diagonal/>
    </border>
    <border>
      <left style="thin">
        <color indexed="64"/>
      </left>
      <right style="dotted">
        <color indexed="64"/>
      </right>
      <top/>
      <bottom/>
      <diagonal/>
    </border>
    <border>
      <left/>
      <right style="dotted">
        <color indexed="64"/>
      </right>
      <top style="thin">
        <color indexed="64"/>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thin">
        <color indexed="64"/>
      </top>
      <bottom style="double">
        <color indexed="64"/>
      </bottom>
      <diagonal/>
    </border>
    <border>
      <left/>
      <right style="thin">
        <color indexed="64"/>
      </right>
      <top style="hair">
        <color indexed="64"/>
      </top>
      <bottom style="double">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style="dotted">
        <color indexed="64"/>
      </right>
      <top style="hair">
        <color indexed="64"/>
      </top>
      <bottom style="double">
        <color indexed="64"/>
      </bottom>
      <diagonal/>
    </border>
    <border>
      <left style="dotted">
        <color indexed="64"/>
      </left>
      <right/>
      <top style="hair">
        <color indexed="64"/>
      </top>
      <bottom style="double">
        <color indexed="64"/>
      </bottom>
      <diagonal/>
    </border>
    <border>
      <left style="dotted">
        <color indexed="64"/>
      </left>
      <right/>
      <top style="thin">
        <color indexed="64"/>
      </top>
      <bottom/>
      <diagonal/>
    </border>
    <border>
      <left/>
      <right style="dotted">
        <color indexed="64"/>
      </right>
      <top style="thin">
        <color indexed="64"/>
      </top>
      <bottom style="hair">
        <color indexed="64"/>
      </bottom>
      <diagonal/>
    </border>
    <border>
      <left style="dotted">
        <color indexed="64"/>
      </left>
      <right/>
      <top style="thin">
        <color indexed="64"/>
      </top>
      <bottom style="hair">
        <color indexed="64"/>
      </bottom>
      <diagonal/>
    </border>
    <border>
      <left/>
      <right style="dotted">
        <color indexed="64"/>
      </right>
      <top style="double">
        <color indexed="64"/>
      </top>
      <bottom/>
      <diagonal/>
    </border>
    <border>
      <left style="dotted">
        <color indexed="64"/>
      </left>
      <right/>
      <top style="double">
        <color indexed="64"/>
      </top>
      <bottom/>
      <diagonal/>
    </border>
    <border>
      <left style="thin">
        <color indexed="64"/>
      </left>
      <right style="medium">
        <color indexed="64"/>
      </right>
      <top style="double">
        <color indexed="64"/>
      </top>
      <bottom style="thin">
        <color indexed="64"/>
      </bottom>
      <diagonal/>
    </border>
    <border>
      <left style="hair">
        <color indexed="64"/>
      </left>
      <right/>
      <top/>
      <bottom/>
      <diagonal/>
    </border>
    <border>
      <left style="thin">
        <color indexed="64"/>
      </left>
      <right/>
      <top style="thin">
        <color indexed="64"/>
      </top>
      <bottom style="medium">
        <color indexed="64"/>
      </bottom>
      <diagonal/>
    </border>
    <border>
      <left style="hair">
        <color indexed="64"/>
      </left>
      <right style="hair">
        <color indexed="64"/>
      </right>
      <top style="thin">
        <color indexed="64"/>
      </top>
      <bottom style="dotted">
        <color indexed="64"/>
      </bottom>
      <diagonal/>
    </border>
    <border>
      <left style="thin">
        <color indexed="64"/>
      </left>
      <right style="medium">
        <color indexed="64"/>
      </right>
      <top/>
      <bottom style="medium">
        <color indexed="64"/>
      </bottom>
      <diagonal/>
    </border>
    <border>
      <left style="hair">
        <color indexed="64"/>
      </left>
      <right/>
      <top style="hair">
        <color indexed="64"/>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diagonalDown="1">
      <left style="thin">
        <color indexed="64"/>
      </left>
      <right/>
      <top style="thin">
        <color indexed="64"/>
      </top>
      <bottom style="dotted">
        <color indexed="64"/>
      </bottom>
      <diagonal style="thin">
        <color indexed="64"/>
      </diagonal>
    </border>
    <border diagonalDown="1">
      <left/>
      <right style="thin">
        <color indexed="64"/>
      </right>
      <top style="thin">
        <color indexed="64"/>
      </top>
      <bottom style="dotted">
        <color indexed="64"/>
      </bottom>
      <diagonal style="thin">
        <color indexed="64"/>
      </diagonal>
    </border>
    <border diagonalDown="1">
      <left style="thin">
        <color indexed="64"/>
      </left>
      <right/>
      <top style="dotted">
        <color indexed="64"/>
      </top>
      <bottom style="thin">
        <color indexed="64"/>
      </bottom>
      <diagonal style="thin">
        <color indexed="64"/>
      </diagonal>
    </border>
    <border diagonalDown="1">
      <left/>
      <right style="thin">
        <color indexed="64"/>
      </right>
      <top style="dotted">
        <color indexed="64"/>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diagonalDown="1">
      <left style="thin">
        <color indexed="64"/>
      </left>
      <right/>
      <top style="hair">
        <color indexed="64"/>
      </top>
      <bottom style="hair">
        <color indexed="64"/>
      </bottom>
      <diagonal style="thin">
        <color indexed="64"/>
      </diagonal>
    </border>
    <border diagonalDown="1">
      <left/>
      <right style="thin">
        <color indexed="64"/>
      </right>
      <top style="hair">
        <color indexed="64"/>
      </top>
      <bottom style="hair">
        <color indexed="64"/>
      </bottom>
      <diagonal style="thin">
        <color indexed="64"/>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medium">
        <color indexed="64"/>
      </left>
      <right style="thin">
        <color indexed="64"/>
      </right>
      <top style="medium">
        <color indexed="64"/>
      </top>
      <bottom style="thin">
        <color auto="1"/>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dotted">
        <color indexed="64"/>
      </right>
      <top style="hair">
        <color indexed="64"/>
      </top>
      <bottom style="thin">
        <color indexed="64"/>
      </bottom>
      <diagonal/>
    </border>
    <border>
      <left style="medium">
        <color indexed="64"/>
      </left>
      <right/>
      <top style="thin">
        <color indexed="64"/>
      </top>
      <bottom style="double">
        <color indexed="64"/>
      </bottom>
      <diagonal/>
    </border>
    <border>
      <left style="hair">
        <color indexed="64"/>
      </left>
      <right style="thin">
        <color indexed="64"/>
      </right>
      <top/>
      <bottom style="thin">
        <color indexed="64"/>
      </bottom>
      <diagonal/>
    </border>
  </borders>
  <cellStyleXfs count="24">
    <xf numFmtId="0" fontId="0" fillId="0" borderId="0">
      <alignment vertical="center"/>
    </xf>
    <xf numFmtId="0" fontId="4" fillId="0" borderId="0"/>
    <xf numFmtId="0" fontId="3" fillId="0" borderId="0">
      <alignment vertical="center"/>
    </xf>
    <xf numFmtId="0" fontId="2" fillId="0" borderId="0">
      <alignment vertical="center"/>
    </xf>
    <xf numFmtId="0" fontId="10" fillId="0" borderId="0">
      <alignment vertical="center"/>
    </xf>
    <xf numFmtId="0" fontId="4" fillId="0" borderId="0">
      <alignment vertical="center"/>
    </xf>
    <xf numFmtId="38" fontId="4" fillId="0" borderId="0" applyFont="0" applyFill="0" applyBorder="0" applyAlignment="0" applyProtection="0">
      <alignment vertical="center"/>
    </xf>
    <xf numFmtId="0" fontId="3" fillId="0" borderId="0">
      <alignment vertical="center"/>
    </xf>
    <xf numFmtId="38" fontId="19" fillId="0" borderId="0" applyFont="0" applyFill="0" applyBorder="0" applyAlignment="0" applyProtection="0">
      <alignment vertical="center"/>
    </xf>
    <xf numFmtId="9" fontId="19" fillId="0" borderId="0" applyFont="0" applyFill="0" applyBorder="0" applyAlignment="0" applyProtection="0">
      <alignment vertical="center"/>
    </xf>
    <xf numFmtId="38" fontId="4" fillId="0" borderId="0" applyFont="0" applyFill="0" applyBorder="0" applyAlignment="0" applyProtection="0"/>
    <xf numFmtId="0" fontId="3" fillId="0" borderId="0">
      <alignment vertical="center"/>
    </xf>
    <xf numFmtId="0" fontId="3" fillId="0" borderId="0">
      <alignment vertical="center"/>
    </xf>
    <xf numFmtId="0" fontId="2" fillId="0" borderId="0">
      <alignment vertical="center"/>
    </xf>
    <xf numFmtId="38" fontId="3" fillId="0" borderId="0" applyFont="0" applyFill="0" applyBorder="0" applyAlignment="0" applyProtection="0">
      <alignment vertical="center"/>
    </xf>
    <xf numFmtId="0" fontId="31" fillId="0" borderId="0"/>
    <xf numFmtId="0" fontId="4" fillId="0" borderId="0"/>
    <xf numFmtId="0" fontId="3" fillId="0" borderId="0">
      <alignment vertical="center"/>
    </xf>
    <xf numFmtId="0" fontId="70"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cellStyleXfs>
  <cellXfs count="1821">
    <xf numFmtId="0" fontId="0" fillId="0" borderId="0" xfId="0">
      <alignment vertical="center"/>
    </xf>
    <xf numFmtId="0" fontId="5" fillId="0" borderId="0" xfId="1" applyFont="1" applyAlignment="1">
      <alignment horizontal="left" vertical="center"/>
    </xf>
    <xf numFmtId="0" fontId="4" fillId="0" borderId="0" xfId="1"/>
    <xf numFmtId="0" fontId="4" fillId="0" borderId="0" xfId="1" applyAlignment="1">
      <alignment horizontal="center"/>
    </xf>
    <xf numFmtId="0" fontId="4" fillId="2" borderId="1" xfId="1" applyFill="1" applyBorder="1" applyAlignment="1">
      <alignment horizontal="left" vertical="center"/>
    </xf>
    <xf numFmtId="0" fontId="4" fillId="0" borderId="1" xfId="1" applyBorder="1" applyAlignment="1" applyProtection="1">
      <alignment horizontal="left" vertical="center"/>
      <protection locked="0"/>
    </xf>
    <xf numFmtId="0" fontId="4" fillId="3" borderId="1" xfId="1" applyFill="1" applyBorder="1" applyAlignment="1" applyProtection="1">
      <alignment horizontal="left" vertical="center"/>
      <protection locked="0"/>
    </xf>
    <xf numFmtId="0" fontId="4" fillId="4" borderId="1" xfId="1" applyFill="1" applyBorder="1" applyAlignment="1">
      <alignment horizontal="left" vertical="center"/>
    </xf>
    <xf numFmtId="0" fontId="4" fillId="5" borderId="1" xfId="1" applyFill="1" applyBorder="1" applyAlignment="1">
      <alignment horizontal="left" vertical="center"/>
    </xf>
    <xf numFmtId="0" fontId="4" fillId="6" borderId="4" xfId="2" applyFont="1" applyFill="1" applyBorder="1" applyAlignment="1">
      <alignment vertical="center" wrapText="1"/>
    </xf>
    <xf numFmtId="0" fontId="4" fillId="0" borderId="1" xfId="3" applyFont="1" applyBorder="1" applyProtection="1">
      <alignment vertical="center"/>
      <protection locked="0"/>
    </xf>
    <xf numFmtId="0" fontId="7" fillId="0" borderId="0" xfId="2" applyFont="1" applyAlignment="1">
      <alignment vertical="center" wrapText="1"/>
    </xf>
    <xf numFmtId="0" fontId="8" fillId="0" borderId="0" xfId="3" applyFont="1">
      <alignment vertical="center"/>
    </xf>
    <xf numFmtId="0" fontId="4" fillId="7" borderId="1" xfId="2" applyFont="1" applyFill="1" applyBorder="1" applyAlignment="1">
      <alignment vertical="center" wrapText="1"/>
    </xf>
    <xf numFmtId="0" fontId="4" fillId="7" borderId="1" xfId="2" applyFont="1" applyFill="1" applyBorder="1" applyAlignment="1">
      <alignment horizontal="right" vertical="center" wrapText="1"/>
    </xf>
    <xf numFmtId="0" fontId="8" fillId="0" borderId="0" xfId="1" applyFont="1" applyAlignment="1">
      <alignment vertical="center"/>
    </xf>
    <xf numFmtId="0" fontId="13" fillId="0" borderId="0" xfId="4" applyFont="1" applyAlignment="1">
      <alignment vertical="top" wrapText="1"/>
    </xf>
    <xf numFmtId="0" fontId="13" fillId="0" borderId="0" xfId="4" applyFont="1" applyAlignment="1">
      <alignment vertical="center" wrapText="1"/>
    </xf>
    <xf numFmtId="0" fontId="14" fillId="0" borderId="0" xfId="4" applyFont="1">
      <alignment vertical="center"/>
    </xf>
    <xf numFmtId="0" fontId="10" fillId="0" borderId="0" xfId="4">
      <alignment vertical="center"/>
    </xf>
    <xf numFmtId="0" fontId="15" fillId="0" borderId="0" xfId="4" applyFont="1" applyAlignment="1">
      <alignment vertical="center" wrapText="1"/>
    </xf>
    <xf numFmtId="0" fontId="15" fillId="0" borderId="0" xfId="4" applyFont="1" applyAlignment="1">
      <alignment horizontal="center" vertical="top" wrapText="1"/>
    </xf>
    <xf numFmtId="0" fontId="15" fillId="0" borderId="0" xfId="4" applyFont="1">
      <alignment vertical="center"/>
    </xf>
    <xf numFmtId="0" fontId="15" fillId="0" borderId="0" xfId="5" applyFont="1">
      <alignment vertical="center"/>
    </xf>
    <xf numFmtId="0" fontId="16" fillId="0" borderId="0" xfId="4" applyFont="1">
      <alignment vertical="center"/>
    </xf>
    <xf numFmtId="0" fontId="15" fillId="0" borderId="0" xfId="4" applyFont="1" applyAlignment="1">
      <alignment horizontal="left" vertical="center" wrapText="1"/>
    </xf>
    <xf numFmtId="0" fontId="15" fillId="0" borderId="0" xfId="4" applyFont="1" applyAlignment="1">
      <alignment horizontal="center" vertical="center"/>
    </xf>
    <xf numFmtId="0" fontId="14" fillId="0" borderId="0" xfId="5" applyFont="1">
      <alignment vertical="center"/>
    </xf>
    <xf numFmtId="0" fontId="4" fillId="0" borderId="0" xfId="5">
      <alignment vertical="center"/>
    </xf>
    <xf numFmtId="0" fontId="17" fillId="0" borderId="0" xfId="5" applyFont="1">
      <alignment vertical="center"/>
    </xf>
    <xf numFmtId="0" fontId="15" fillId="0" borderId="0" xfId="4" applyFont="1" applyAlignment="1">
      <alignment horizontal="right" vertical="center"/>
    </xf>
    <xf numFmtId="0" fontId="4" fillId="0" borderId="0" xfId="4" applyFont="1">
      <alignment vertical="center"/>
    </xf>
    <xf numFmtId="0" fontId="20" fillId="0" borderId="0" xfId="0" applyFont="1">
      <alignment vertical="center"/>
    </xf>
    <xf numFmtId="0" fontId="21" fillId="0" borderId="0" xfId="0" applyFont="1">
      <alignment vertical="center"/>
    </xf>
    <xf numFmtId="0" fontId="14" fillId="0" borderId="0" xfId="0" applyFont="1">
      <alignment vertical="center"/>
    </xf>
    <xf numFmtId="0" fontId="15" fillId="0" borderId="3" xfId="0" applyFont="1" applyBorder="1" applyAlignment="1">
      <alignment vertical="center" wrapText="1"/>
    </xf>
    <xf numFmtId="0" fontId="16" fillId="0" borderId="0" xfId="0" applyFont="1">
      <alignment vertical="center"/>
    </xf>
    <xf numFmtId="0" fontId="22" fillId="0" borderId="0" xfId="0" applyFont="1">
      <alignment vertical="center"/>
    </xf>
    <xf numFmtId="0" fontId="23" fillId="0" borderId="0" xfId="0" applyFont="1">
      <alignment vertical="center"/>
    </xf>
    <xf numFmtId="0" fontId="15" fillId="0" borderId="0" xfId="0" applyFont="1" applyAlignment="1">
      <alignment horizontal="left" vertical="center"/>
    </xf>
    <xf numFmtId="0" fontId="23" fillId="0" borderId="0" xfId="0" applyFont="1" applyAlignment="1">
      <alignment horizontal="left" vertical="center"/>
    </xf>
    <xf numFmtId="0" fontId="4" fillId="0" borderId="0" xfId="0" applyFont="1">
      <alignment vertical="center"/>
    </xf>
    <xf numFmtId="0" fontId="15" fillId="0" borderId="3" xfId="0" applyFont="1" applyBorder="1" applyAlignment="1">
      <alignment horizontal="left" vertical="center"/>
    </xf>
    <xf numFmtId="0" fontId="15" fillId="0" borderId="2" xfId="0" applyFont="1" applyBorder="1" applyAlignment="1">
      <alignment horizontal="left" vertical="center"/>
    </xf>
    <xf numFmtId="0" fontId="4" fillId="0" borderId="3" xfId="0" applyFont="1" applyBorder="1">
      <alignment vertical="center"/>
    </xf>
    <xf numFmtId="0" fontId="4" fillId="0" borderId="21" xfId="0" applyFont="1" applyBorder="1">
      <alignment vertical="center"/>
    </xf>
    <xf numFmtId="0" fontId="12" fillId="8" borderId="7" xfId="0" applyFont="1" applyFill="1" applyBorder="1">
      <alignment vertical="center"/>
    </xf>
    <xf numFmtId="0" fontId="19" fillId="9" borderId="7" xfId="0" applyFont="1" applyFill="1" applyBorder="1">
      <alignment vertical="center"/>
    </xf>
    <xf numFmtId="0" fontId="12" fillId="3" borderId="10" xfId="0" applyFont="1" applyFill="1" applyBorder="1">
      <alignment vertical="center"/>
    </xf>
    <xf numFmtId="0" fontId="19" fillId="0" borderId="0" xfId="0" applyFont="1" applyAlignment="1">
      <alignment vertical="top"/>
    </xf>
    <xf numFmtId="0" fontId="26" fillId="0" borderId="0" xfId="0" applyFont="1" applyAlignment="1">
      <alignment vertical="top"/>
    </xf>
    <xf numFmtId="0" fontId="27" fillId="0" borderId="0" xfId="0" applyFont="1">
      <alignment vertical="center"/>
    </xf>
    <xf numFmtId="0" fontId="16" fillId="0" borderId="0" xfId="0" applyFont="1" applyAlignment="1">
      <alignment horizontal="left" vertical="center"/>
    </xf>
    <xf numFmtId="0" fontId="15" fillId="0" borderId="21" xfId="0" applyFont="1" applyBorder="1" applyAlignment="1">
      <alignment horizontal="left" vertical="center"/>
    </xf>
    <xf numFmtId="0" fontId="22" fillId="0" borderId="0" xfId="0" applyFont="1" applyAlignment="1">
      <alignment horizontal="left" vertical="center"/>
    </xf>
    <xf numFmtId="0" fontId="22" fillId="0" borderId="0" xfId="0" applyFont="1" applyAlignment="1">
      <alignment horizontal="left" vertical="center" wrapText="1"/>
    </xf>
    <xf numFmtId="0" fontId="15" fillId="0" borderId="21" xfId="0" applyFont="1" applyBorder="1" applyAlignment="1">
      <alignment horizontal="left" vertical="center" wrapText="1"/>
    </xf>
    <xf numFmtId="0" fontId="15" fillId="0" borderId="5" xfId="0" applyFont="1" applyBorder="1" applyAlignment="1">
      <alignment horizontal="left" vertical="center"/>
    </xf>
    <xf numFmtId="0" fontId="15" fillId="0" borderId="12" xfId="0" applyFont="1" applyBorder="1" applyAlignment="1">
      <alignment horizontal="left" vertical="center"/>
    </xf>
    <xf numFmtId="0" fontId="28" fillId="8" borderId="4" xfId="0" applyFont="1" applyFill="1" applyBorder="1">
      <alignment vertical="center"/>
    </xf>
    <xf numFmtId="0" fontId="12" fillId="8" borderId="8" xfId="0" applyFont="1" applyFill="1" applyBorder="1">
      <alignment vertical="center"/>
    </xf>
    <xf numFmtId="0" fontId="29" fillId="0" borderId="0" xfId="0" applyFont="1">
      <alignment vertical="center"/>
    </xf>
    <xf numFmtId="0" fontId="15" fillId="0" borderId="19" xfId="0" applyFont="1" applyBorder="1" applyAlignment="1">
      <alignment vertical="center" shrinkToFit="1"/>
    </xf>
    <xf numFmtId="0" fontId="15" fillId="0" borderId="20" xfId="0" applyFont="1" applyBorder="1" applyAlignment="1">
      <alignment vertical="center" shrinkToFit="1"/>
    </xf>
    <xf numFmtId="0" fontId="15" fillId="0" borderId="21" xfId="0" applyFont="1" applyBorder="1" applyAlignment="1">
      <alignment vertical="center" wrapText="1"/>
    </xf>
    <xf numFmtId="0" fontId="4" fillId="0" borderId="3" xfId="0" applyFont="1" applyBorder="1" applyAlignment="1">
      <alignment horizontal="left" vertical="center"/>
    </xf>
    <xf numFmtId="0" fontId="15" fillId="0" borderId="21" xfId="0" applyFont="1" applyBorder="1" applyAlignment="1">
      <alignment vertical="top" wrapText="1"/>
    </xf>
    <xf numFmtId="176" fontId="15" fillId="0" borderId="0" xfId="15" applyNumberFormat="1" applyFont="1"/>
    <xf numFmtId="0" fontId="15" fillId="0" borderId="0" xfId="0" applyFont="1" applyAlignment="1">
      <alignment horizontal="right"/>
    </xf>
    <xf numFmtId="0" fontId="24" fillId="0" borderId="0" xfId="0" applyFont="1">
      <alignment vertical="center"/>
    </xf>
    <xf numFmtId="0" fontId="33" fillId="0" borderId="0" xfId="0" applyFont="1">
      <alignment vertical="center"/>
    </xf>
    <xf numFmtId="0" fontId="15" fillId="0" borderId="0" xfId="0" applyFont="1" applyAlignment="1">
      <alignment horizontal="center" vertical="center"/>
    </xf>
    <xf numFmtId="0" fontId="15" fillId="0" borderId="0" xfId="0" applyFont="1">
      <alignment vertical="center"/>
    </xf>
    <xf numFmtId="177" fontId="11" fillId="0" borderId="26" xfId="0" applyNumberFormat="1" applyFont="1" applyBorder="1" applyAlignment="1" applyProtection="1">
      <alignment horizontal="center" vertical="center"/>
      <protection locked="0"/>
    </xf>
    <xf numFmtId="0" fontId="15" fillId="0" borderId="0" xfId="0" applyFont="1" applyAlignment="1">
      <alignment horizontal="center" vertical="center" wrapText="1"/>
    </xf>
    <xf numFmtId="38" fontId="11" fillId="0" borderId="0" xfId="10" applyFont="1" applyAlignment="1" applyProtection="1">
      <alignment horizontal="left" vertical="center"/>
    </xf>
    <xf numFmtId="0" fontId="15" fillId="0" borderId="0" xfId="1" applyFont="1"/>
    <xf numFmtId="0" fontId="25" fillId="0" borderId="0" xfId="1" applyFont="1"/>
    <xf numFmtId="0" fontId="11" fillId="0" borderId="13" xfId="1" applyFont="1" applyBorder="1" applyAlignment="1">
      <alignment vertical="center"/>
    </xf>
    <xf numFmtId="0" fontId="11" fillId="0" borderId="15" xfId="1" applyFont="1" applyBorder="1" applyAlignment="1">
      <alignment vertical="center"/>
    </xf>
    <xf numFmtId="0" fontId="11" fillId="0" borderId="51" xfId="1" applyFont="1" applyBorder="1" applyAlignment="1">
      <alignment vertical="center"/>
    </xf>
    <xf numFmtId="180" fontId="11" fillId="0" borderId="52" xfId="10" applyNumberFormat="1" applyFont="1" applyFill="1" applyBorder="1" applyAlignment="1" applyProtection="1">
      <alignment horizontal="right" vertical="center"/>
    </xf>
    <xf numFmtId="180" fontId="11" fillId="0" borderId="43" xfId="10" applyNumberFormat="1" applyFont="1" applyFill="1" applyBorder="1" applyAlignment="1" applyProtection="1">
      <alignment horizontal="right" vertical="center"/>
    </xf>
    <xf numFmtId="180" fontId="11" fillId="0" borderId="3" xfId="10" applyNumberFormat="1" applyFont="1" applyFill="1" applyBorder="1" applyAlignment="1" applyProtection="1">
      <alignment horizontal="right" vertical="center"/>
    </xf>
    <xf numFmtId="180" fontId="11" fillId="0" borderId="52" xfId="1" applyNumberFormat="1" applyFont="1" applyBorder="1" applyAlignment="1">
      <alignment horizontal="right" vertical="center"/>
    </xf>
    <xf numFmtId="0" fontId="11" fillId="0" borderId="43" xfId="1" applyFont="1" applyBorder="1" applyAlignment="1">
      <alignment vertical="center"/>
    </xf>
    <xf numFmtId="38" fontId="11" fillId="0" borderId="16" xfId="10" applyFont="1" applyFill="1" applyBorder="1" applyAlignment="1" applyProtection="1">
      <alignment vertical="center"/>
      <protection locked="0"/>
    </xf>
    <xf numFmtId="38" fontId="11" fillId="0" borderId="18" xfId="10" applyFont="1" applyFill="1" applyBorder="1" applyAlignment="1" applyProtection="1">
      <alignment vertical="center"/>
      <protection locked="0"/>
    </xf>
    <xf numFmtId="0" fontId="11" fillId="0" borderId="18" xfId="0" applyFont="1" applyBorder="1" applyProtection="1">
      <alignment vertical="center"/>
      <protection locked="0"/>
    </xf>
    <xf numFmtId="0" fontId="11" fillId="0" borderId="53" xfId="0" applyFont="1" applyBorder="1" applyProtection="1">
      <alignment vertical="center"/>
      <protection locked="0"/>
    </xf>
    <xf numFmtId="180" fontId="11" fillId="0" borderId="54" xfId="1" applyNumberFormat="1" applyFont="1" applyBorder="1" applyAlignment="1" applyProtection="1">
      <alignment horizontal="right" vertical="center"/>
      <protection locked="0"/>
    </xf>
    <xf numFmtId="180" fontId="11" fillId="0" borderId="25" xfId="10" applyNumberFormat="1" applyFont="1" applyFill="1" applyBorder="1" applyAlignment="1" applyProtection="1">
      <alignment horizontal="right" vertical="center"/>
    </xf>
    <xf numFmtId="177" fontId="11" fillId="0" borderId="3" xfId="10" applyNumberFormat="1" applyFont="1" applyFill="1" applyBorder="1" applyAlignment="1" applyProtection="1">
      <alignment vertical="center"/>
      <protection locked="0"/>
    </xf>
    <xf numFmtId="0" fontId="11" fillId="0" borderId="18" xfId="1" applyFont="1" applyBorder="1" applyAlignment="1" applyProtection="1">
      <alignment vertical="center"/>
      <protection locked="0"/>
    </xf>
    <xf numFmtId="0" fontId="11" fillId="0" borderId="25" xfId="0" applyFont="1" applyBorder="1">
      <alignment vertical="center"/>
    </xf>
    <xf numFmtId="38" fontId="11" fillId="0" borderId="3" xfId="10" applyFont="1" applyFill="1" applyBorder="1" applyAlignment="1" applyProtection="1">
      <alignment vertical="center"/>
      <protection locked="0"/>
    </xf>
    <xf numFmtId="38" fontId="11" fillId="0" borderId="0" xfId="10" applyFont="1" applyFill="1" applyBorder="1" applyAlignment="1" applyProtection="1">
      <alignment vertical="center"/>
      <protection locked="0"/>
    </xf>
    <xf numFmtId="0" fontId="11" fillId="0" borderId="0" xfId="0" applyFont="1" applyProtection="1">
      <alignment vertical="center"/>
      <protection locked="0"/>
    </xf>
    <xf numFmtId="0" fontId="11" fillId="0" borderId="55" xfId="0" applyFont="1" applyBorder="1" applyProtection="1">
      <alignment vertical="center"/>
      <protection locked="0"/>
    </xf>
    <xf numFmtId="180" fontId="11" fillId="0" borderId="25" xfId="1" applyNumberFormat="1" applyFont="1" applyBorder="1" applyAlignment="1">
      <alignment horizontal="right" vertical="center"/>
    </xf>
    <xf numFmtId="180" fontId="11" fillId="0" borderId="3" xfId="1" applyNumberFormat="1" applyFont="1" applyBorder="1" applyAlignment="1">
      <alignment vertical="center"/>
    </xf>
    <xf numFmtId="180" fontId="11" fillId="0" borderId="25" xfId="0" applyNumberFormat="1" applyFont="1" applyBorder="1">
      <alignment vertical="center"/>
    </xf>
    <xf numFmtId="180" fontId="11" fillId="0" borderId="25" xfId="10" quotePrefix="1" applyNumberFormat="1" applyFont="1" applyFill="1" applyBorder="1" applyAlignment="1" applyProtection="1">
      <alignment horizontal="right" vertical="center"/>
    </xf>
    <xf numFmtId="180" fontId="11" fillId="0" borderId="3" xfId="10" quotePrefix="1" applyNumberFormat="1" applyFont="1" applyFill="1" applyBorder="1" applyAlignment="1" applyProtection="1">
      <alignment vertical="center"/>
    </xf>
    <xf numFmtId="0" fontId="11" fillId="0" borderId="56" xfId="0" applyFont="1" applyBorder="1" applyProtection="1">
      <alignment vertical="center"/>
      <protection locked="0"/>
    </xf>
    <xf numFmtId="180" fontId="11" fillId="0" borderId="3" xfId="10" applyNumberFormat="1" applyFont="1" applyFill="1" applyBorder="1" applyAlignment="1" applyProtection="1">
      <alignment vertical="center"/>
    </xf>
    <xf numFmtId="0" fontId="11" fillId="0" borderId="29" xfId="0" applyFont="1" applyBorder="1">
      <alignment vertical="center"/>
    </xf>
    <xf numFmtId="177" fontId="11" fillId="0" borderId="2" xfId="10" applyNumberFormat="1" applyFont="1" applyFill="1" applyBorder="1" applyAlignment="1" applyProtection="1">
      <alignment vertical="center"/>
      <protection locked="0"/>
    </xf>
    <xf numFmtId="0" fontId="11" fillId="0" borderId="15" xfId="1" applyFont="1" applyBorder="1" applyAlignment="1" applyProtection="1">
      <alignment vertical="center"/>
      <protection locked="0"/>
    </xf>
    <xf numFmtId="0" fontId="11" fillId="0" borderId="15" xfId="0" applyFont="1" applyBorder="1" applyProtection="1">
      <alignment vertical="center"/>
      <protection locked="0"/>
    </xf>
    <xf numFmtId="0" fontId="11" fillId="0" borderId="51" xfId="0" applyFont="1" applyBorder="1" applyProtection="1">
      <alignment vertical="center"/>
      <protection locked="0"/>
    </xf>
    <xf numFmtId="0" fontId="11" fillId="0" borderId="43" xfId="0" applyFont="1" applyBorder="1">
      <alignment vertical="center"/>
    </xf>
    <xf numFmtId="177" fontId="11" fillId="0" borderId="43" xfId="0" applyNumberFormat="1" applyFont="1" applyBorder="1">
      <alignment vertical="center"/>
    </xf>
    <xf numFmtId="0" fontId="11" fillId="0" borderId="58" xfId="1" applyFont="1" applyBorder="1" applyAlignment="1">
      <alignment vertical="center"/>
    </xf>
    <xf numFmtId="0" fontId="11" fillId="0" borderId="59" xfId="1" applyFont="1" applyBorder="1" applyAlignment="1">
      <alignment vertical="center"/>
    </xf>
    <xf numFmtId="0" fontId="11" fillId="0" borderId="60" xfId="1" applyFont="1" applyBorder="1" applyAlignment="1">
      <alignment vertical="center"/>
    </xf>
    <xf numFmtId="180" fontId="11" fillId="0" borderId="61" xfId="10" applyNumberFormat="1" applyFont="1" applyFill="1" applyBorder="1" applyAlignment="1" applyProtection="1">
      <alignment horizontal="right" vertical="center"/>
    </xf>
    <xf numFmtId="180" fontId="11" fillId="0" borderId="62" xfId="10" applyNumberFormat="1" applyFont="1" applyFill="1" applyBorder="1" applyAlignment="1" applyProtection="1">
      <alignment horizontal="right" vertical="center"/>
    </xf>
    <xf numFmtId="180" fontId="11" fillId="0" borderId="29" xfId="10" applyNumberFormat="1" applyFont="1" applyFill="1" applyBorder="1" applyAlignment="1" applyProtection="1">
      <alignment horizontal="right" vertical="center"/>
    </xf>
    <xf numFmtId="38" fontId="11" fillId="0" borderId="0" xfId="10" applyFont="1" applyFill="1" applyBorder="1" applyAlignment="1" applyProtection="1">
      <alignment horizontal="left" vertical="center"/>
    </xf>
    <xf numFmtId="38" fontId="11" fillId="0" borderId="0" xfId="10" applyFont="1" applyFill="1" applyBorder="1" applyAlignment="1" applyProtection="1">
      <alignment horizontal="center" vertical="center"/>
    </xf>
    <xf numFmtId="180" fontId="11" fillId="0" borderId="0" xfId="10" applyNumberFormat="1" applyFont="1" applyFill="1" applyBorder="1" applyAlignment="1" applyProtection="1">
      <alignment vertical="center"/>
    </xf>
    <xf numFmtId="0" fontId="11" fillId="0" borderId="0" xfId="0" applyFont="1">
      <alignment vertical="center"/>
    </xf>
    <xf numFmtId="180" fontId="11" fillId="0" borderId="1" xfId="10" applyNumberFormat="1" applyFont="1" applyFill="1" applyBorder="1" applyAlignment="1" applyProtection="1">
      <alignment horizontal="center"/>
    </xf>
    <xf numFmtId="180" fontId="11" fillId="0" borderId="0" xfId="1" applyNumberFormat="1" applyFont="1" applyAlignment="1">
      <alignment vertical="center"/>
    </xf>
    <xf numFmtId="180" fontId="11" fillId="11" borderId="1" xfId="10" applyNumberFormat="1" applyFont="1" applyFill="1" applyBorder="1" applyAlignment="1" applyProtection="1">
      <alignment horizontal="center" vertical="center"/>
    </xf>
    <xf numFmtId="181" fontId="11" fillId="0" borderId="1" xfId="10" applyNumberFormat="1" applyFont="1" applyFill="1" applyBorder="1" applyAlignment="1" applyProtection="1">
      <alignment horizontal="right" vertical="center"/>
      <protection locked="0"/>
    </xf>
    <xf numFmtId="180" fontId="11" fillId="0" borderId="0" xfId="10" applyNumberFormat="1" applyFont="1" applyFill="1" applyBorder="1" applyAlignment="1" applyProtection="1">
      <alignment horizontal="right" vertical="center"/>
    </xf>
    <xf numFmtId="0" fontId="11" fillId="0" borderId="30" xfId="0" applyFont="1" applyBorder="1">
      <alignment vertical="center"/>
    </xf>
    <xf numFmtId="177" fontId="11" fillId="0" borderId="66" xfId="0" applyNumberFormat="1" applyFont="1" applyBorder="1">
      <alignment vertical="center"/>
    </xf>
    <xf numFmtId="177" fontId="11" fillId="0" borderId="66" xfId="10" applyNumberFormat="1" applyFont="1" applyFill="1" applyBorder="1" applyAlignment="1" applyProtection="1">
      <alignment horizontal="right" vertical="center"/>
    </xf>
    <xf numFmtId="177" fontId="11" fillId="0" borderId="29" xfId="0" applyNumberFormat="1" applyFont="1" applyBorder="1">
      <alignment vertical="center"/>
    </xf>
    <xf numFmtId="0" fontId="25" fillId="0" borderId="0" xfId="0" applyFont="1">
      <alignment vertical="center"/>
    </xf>
    <xf numFmtId="177" fontId="11" fillId="0" borderId="0" xfId="10" applyNumberFormat="1" applyFont="1" applyFill="1" applyBorder="1" applyAlignment="1" applyProtection="1">
      <alignment horizontal="right" vertical="center"/>
    </xf>
    <xf numFmtId="177" fontId="11" fillId="0" borderId="1" xfId="0" applyNumberFormat="1" applyFont="1" applyBorder="1" applyProtection="1">
      <alignment vertical="center"/>
      <protection locked="0"/>
    </xf>
    <xf numFmtId="177" fontId="11" fillId="0" borderId="0" xfId="0" applyNumberFormat="1" applyFont="1" applyProtection="1">
      <alignment vertical="center"/>
      <protection locked="0"/>
    </xf>
    <xf numFmtId="177" fontId="11" fillId="0" borderId="1" xfId="0" applyNumberFormat="1" applyFont="1" applyBorder="1">
      <alignment vertical="center"/>
    </xf>
    <xf numFmtId="176" fontId="11" fillId="0" borderId="0" xfId="15" applyNumberFormat="1" applyFont="1" applyAlignment="1">
      <alignment horizontal="left" vertical="center"/>
    </xf>
    <xf numFmtId="38" fontId="4" fillId="0" borderId="0" xfId="10" applyFont="1" applyAlignment="1" applyProtection="1">
      <alignment horizontal="left" vertical="center"/>
    </xf>
    <xf numFmtId="38" fontId="15" fillId="0" borderId="0" xfId="10" applyFont="1" applyFill="1" applyAlignment="1" applyProtection="1">
      <alignment horizontal="left" vertical="center"/>
    </xf>
    <xf numFmtId="180" fontId="15" fillId="0" borderId="0" xfId="10" applyNumberFormat="1" applyFont="1" applyFill="1" applyAlignment="1" applyProtection="1">
      <alignment horizontal="right" vertical="center"/>
    </xf>
    <xf numFmtId="0" fontId="25" fillId="0" borderId="0" xfId="1" applyFont="1" applyAlignment="1">
      <alignment vertical="center"/>
    </xf>
    <xf numFmtId="0" fontId="15" fillId="0" borderId="0" xfId="0" applyFont="1" applyAlignment="1"/>
    <xf numFmtId="38" fontId="15" fillId="0" borderId="0" xfId="10" applyFont="1" applyAlignment="1" applyProtection="1">
      <alignment horizontal="left" vertical="center"/>
    </xf>
    <xf numFmtId="0" fontId="4" fillId="0" borderId="3" xfId="0" applyFont="1" applyBorder="1" applyAlignment="1">
      <alignment horizontal="left" vertical="center" wrapText="1"/>
    </xf>
    <xf numFmtId="0" fontId="30" fillId="0" borderId="0" xfId="0" applyFont="1" applyAlignment="1">
      <alignment vertical="center" textRotation="255"/>
    </xf>
    <xf numFmtId="0" fontId="15" fillId="0" borderId="23" xfId="0" applyFont="1" applyBorder="1" applyAlignment="1">
      <alignment vertical="top" wrapText="1"/>
    </xf>
    <xf numFmtId="0" fontId="19" fillId="9" borderId="4" xfId="0" applyFont="1" applyFill="1" applyBorder="1">
      <alignment vertical="center"/>
    </xf>
    <xf numFmtId="0" fontId="12" fillId="3" borderId="9" xfId="0" applyFont="1" applyFill="1" applyBorder="1">
      <alignment vertical="center"/>
    </xf>
    <xf numFmtId="0" fontId="0" fillId="0" borderId="3" xfId="0" applyBorder="1">
      <alignment vertical="center"/>
    </xf>
    <xf numFmtId="0" fontId="16" fillId="0" borderId="3" xfId="0" applyFont="1" applyBorder="1" applyAlignment="1">
      <alignment horizontal="left" vertical="center"/>
    </xf>
    <xf numFmtId="0" fontId="16" fillId="0" borderId="2" xfId="0" applyFont="1" applyBorder="1" applyAlignment="1">
      <alignment horizontal="left" vertical="center"/>
    </xf>
    <xf numFmtId="0" fontId="0" fillId="0" borderId="2" xfId="0" applyBorder="1">
      <alignment vertical="center"/>
    </xf>
    <xf numFmtId="0" fontId="4" fillId="0" borderId="5" xfId="0" applyFont="1" applyBorder="1">
      <alignment vertical="center"/>
    </xf>
    <xf numFmtId="0" fontId="16" fillId="0" borderId="5" xfId="0" applyFont="1" applyBorder="1" applyAlignment="1">
      <alignment horizontal="left" vertical="center"/>
    </xf>
    <xf numFmtId="0" fontId="8" fillId="0" borderId="3" xfId="0" applyFont="1" applyBorder="1" applyAlignment="1">
      <alignment horizontal="left" vertical="center"/>
    </xf>
    <xf numFmtId="0" fontId="15" fillId="0" borderId="19" xfId="0" applyFont="1" applyBorder="1" applyAlignment="1">
      <alignment horizontal="left" vertical="center"/>
    </xf>
    <xf numFmtId="0" fontId="12" fillId="3" borderId="6" xfId="0" applyFont="1" applyFill="1" applyBorder="1">
      <alignment vertical="center"/>
    </xf>
    <xf numFmtId="0" fontId="23" fillId="0" borderId="21" xfId="0" applyFont="1" applyBorder="1" applyAlignment="1">
      <alignment vertical="top" wrapText="1"/>
    </xf>
    <xf numFmtId="0" fontId="23" fillId="0" borderId="12" xfId="0" applyFont="1" applyBorder="1" applyAlignment="1">
      <alignment vertical="top" wrapText="1"/>
    </xf>
    <xf numFmtId="179" fontId="15" fillId="0" borderId="21" xfId="0" applyNumberFormat="1" applyFont="1" applyBorder="1" applyAlignment="1">
      <alignment horizontal="right" vertical="center"/>
    </xf>
    <xf numFmtId="182" fontId="15" fillId="0" borderId="21" xfId="0" applyNumberFormat="1" applyFont="1" applyBorder="1" applyAlignment="1">
      <alignment horizontal="right" vertical="center"/>
    </xf>
    <xf numFmtId="0" fontId="4" fillId="0" borderId="21" xfId="0" applyFont="1" applyBorder="1" applyAlignment="1">
      <alignment horizontal="right" vertical="center"/>
    </xf>
    <xf numFmtId="0" fontId="23" fillId="0" borderId="21" xfId="0" applyFont="1" applyBorder="1">
      <alignment vertical="center"/>
    </xf>
    <xf numFmtId="0" fontId="23" fillId="0" borderId="21" xfId="0" applyFont="1" applyBorder="1" applyAlignment="1">
      <alignment horizontal="center" vertical="center"/>
    </xf>
    <xf numFmtId="176" fontId="23" fillId="0" borderId="21" xfId="0" applyNumberFormat="1" applyFont="1" applyBorder="1" applyAlignment="1" applyProtection="1">
      <alignment horizontal="right" vertical="center"/>
      <protection locked="0"/>
    </xf>
    <xf numFmtId="176" fontId="23" fillId="0" borderId="21" xfId="0" applyNumberFormat="1" applyFont="1" applyBorder="1">
      <alignment vertical="center"/>
    </xf>
    <xf numFmtId="0" fontId="42" fillId="0" borderId="15" xfId="1" applyFont="1" applyBorder="1" applyAlignment="1" applyProtection="1">
      <alignment vertical="center"/>
      <protection locked="0"/>
    </xf>
    <xf numFmtId="0" fontId="11" fillId="0" borderId="24" xfId="0" applyFont="1" applyBorder="1">
      <alignment vertical="center"/>
    </xf>
    <xf numFmtId="0" fontId="11" fillId="0" borderId="91" xfId="0" applyFont="1" applyBorder="1">
      <alignment vertical="center"/>
    </xf>
    <xf numFmtId="0" fontId="39" fillId="0" borderId="6" xfId="0" applyFont="1" applyBorder="1" applyAlignment="1">
      <alignment horizontal="left"/>
    </xf>
    <xf numFmtId="0" fontId="39" fillId="0" borderId="6" xfId="0" applyFont="1" applyBorder="1" applyAlignment="1">
      <alignment horizontal="right"/>
    </xf>
    <xf numFmtId="0" fontId="39" fillId="0" borderId="20" xfId="0" applyFont="1" applyBorder="1" applyAlignment="1">
      <alignment horizontal="right"/>
    </xf>
    <xf numFmtId="0" fontId="16" fillId="0" borderId="19" xfId="0" applyFont="1" applyBorder="1" applyAlignment="1">
      <alignment horizontal="left" vertical="center"/>
    </xf>
    <xf numFmtId="0" fontId="15" fillId="0" borderId="6"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shrinkToFit="1"/>
    </xf>
    <xf numFmtId="0" fontId="4" fillId="0" borderId="0" xfId="0" applyFont="1" applyAlignment="1">
      <alignment horizontal="right" vertical="center"/>
    </xf>
    <xf numFmtId="0" fontId="0" fillId="0" borderId="9" xfId="0" applyBorder="1">
      <alignment vertical="center"/>
    </xf>
    <xf numFmtId="0" fontId="4" fillId="3" borderId="10" xfId="0" applyFont="1" applyFill="1" applyBorder="1">
      <alignment vertical="center"/>
    </xf>
    <xf numFmtId="0" fontId="0" fillId="0" borderId="6" xfId="0" applyBorder="1">
      <alignment vertical="center"/>
    </xf>
    <xf numFmtId="0" fontId="33" fillId="0" borderId="3" xfId="0" applyFont="1" applyBorder="1" applyAlignment="1">
      <alignment horizontal="left" vertical="center"/>
    </xf>
    <xf numFmtId="0" fontId="24" fillId="0" borderId="3" xfId="0" applyFont="1" applyBorder="1" applyAlignment="1">
      <alignment horizontal="left" vertical="center"/>
    </xf>
    <xf numFmtId="0" fontId="43" fillId="0" borderId="21" xfId="0" applyFont="1" applyBorder="1" applyAlignment="1" applyProtection="1">
      <alignment vertical="center" wrapText="1"/>
      <protection locked="0"/>
    </xf>
    <xf numFmtId="0" fontId="0" fillId="0" borderId="0" xfId="0" applyAlignment="1">
      <alignment horizontal="left" vertical="center"/>
    </xf>
    <xf numFmtId="177" fontId="11" fillId="0" borderId="13" xfId="1" applyNumberFormat="1" applyFont="1" applyBorder="1" applyAlignment="1">
      <alignment vertical="center"/>
    </xf>
    <xf numFmtId="0" fontId="19" fillId="0" borderId="0" xfId="0" applyFont="1">
      <alignment vertical="center"/>
    </xf>
    <xf numFmtId="0" fontId="19" fillId="0" borderId="0" xfId="0" applyFont="1" applyAlignment="1">
      <alignment horizontal="right" vertical="center"/>
    </xf>
    <xf numFmtId="0" fontId="44" fillId="13" borderId="0" xfId="0" applyFont="1" applyFill="1" applyAlignment="1">
      <alignment horizontal="left" vertical="center"/>
    </xf>
    <xf numFmtId="0" fontId="44" fillId="13" borderId="0" xfId="0" applyFont="1" applyFill="1" applyAlignment="1">
      <alignment horizontal="right" vertical="center"/>
    </xf>
    <xf numFmtId="0" fontId="45" fillId="13" borderId="0" xfId="0" applyFont="1" applyFill="1" applyAlignment="1">
      <alignment horizontal="right" vertical="center"/>
    </xf>
    <xf numFmtId="0" fontId="44" fillId="0" borderId="0" xfId="0" applyFont="1" applyAlignment="1">
      <alignment horizontal="left" vertical="center"/>
    </xf>
    <xf numFmtId="0" fontId="8" fillId="0" borderId="0" xfId="0" applyFont="1" applyAlignment="1"/>
    <xf numFmtId="0" fontId="0" fillId="0" borderId="0" xfId="0" applyAlignment="1"/>
    <xf numFmtId="0" fontId="19" fillId="0" borderId="0" xfId="0" applyFont="1" applyAlignment="1"/>
    <xf numFmtId="0" fontId="14" fillId="0" borderId="0" xfId="0" applyFont="1" applyAlignment="1"/>
    <xf numFmtId="0" fontId="48" fillId="0" borderId="0" xfId="0" applyFont="1" applyAlignment="1"/>
    <xf numFmtId="0" fontId="47" fillId="0" borderId="0" xfId="0" applyFont="1" applyAlignment="1">
      <alignment wrapText="1"/>
    </xf>
    <xf numFmtId="0" fontId="49" fillId="0" borderId="0" xfId="0" applyFont="1">
      <alignment vertical="center"/>
    </xf>
    <xf numFmtId="0" fontId="34" fillId="0" borderId="0" xfId="0" applyFont="1">
      <alignment vertical="center"/>
    </xf>
    <xf numFmtId="0" fontId="50" fillId="0" borderId="0" xfId="0" applyFont="1">
      <alignment vertical="center"/>
    </xf>
    <xf numFmtId="0" fontId="39" fillId="0" borderId="0" xfId="0" applyFont="1">
      <alignment vertical="center"/>
    </xf>
    <xf numFmtId="0" fontId="8" fillId="0" borderId="0" xfId="16" applyFont="1" applyAlignment="1">
      <alignment horizontal="left"/>
    </xf>
    <xf numFmtId="0" fontId="4" fillId="0" borderId="0" xfId="16" applyAlignment="1">
      <alignment horizontal="center" vertical="center" wrapText="1"/>
    </xf>
    <xf numFmtId="0" fontId="4" fillId="0" borderId="0" xfId="16" applyAlignment="1">
      <alignment horizontal="right" vertical="center" wrapText="1"/>
    </xf>
    <xf numFmtId="0" fontId="4" fillId="0" borderId="0" xfId="16" applyAlignment="1">
      <alignment vertical="center"/>
    </xf>
    <xf numFmtId="0" fontId="14" fillId="0" borderId="0" xfId="16" applyFont="1" applyAlignment="1">
      <alignment vertical="center"/>
    </xf>
    <xf numFmtId="0" fontId="15" fillId="0" borderId="0" xfId="0" applyFont="1" applyAlignment="1">
      <alignment horizontal="right" vertical="center"/>
    </xf>
    <xf numFmtId="0" fontId="15" fillId="0" borderId="0" xfId="0" applyFont="1" applyAlignment="1">
      <alignment horizontal="right" vertical="center" wrapText="1"/>
    </xf>
    <xf numFmtId="0" fontId="11" fillId="0" borderId="0" xfId="0" applyFont="1" applyAlignment="1">
      <alignment horizontal="right"/>
    </xf>
    <xf numFmtId="0" fontId="42" fillId="0" borderId="0" xfId="0" applyFont="1" applyAlignment="1">
      <alignment vertical="top" wrapText="1"/>
    </xf>
    <xf numFmtId="0" fontId="11" fillId="0" borderId="0" xfId="0" applyFont="1" applyAlignment="1">
      <alignment vertical="top" wrapText="1"/>
    </xf>
    <xf numFmtId="0" fontId="11" fillId="0" borderId="0" xfId="0" applyFont="1" applyAlignment="1">
      <alignment vertical="center" wrapText="1"/>
    </xf>
    <xf numFmtId="0" fontId="8" fillId="0" borderId="0" xfId="0" applyFont="1" applyAlignment="1">
      <alignment horizontal="center" vertical="center"/>
    </xf>
    <xf numFmtId="0" fontId="44" fillId="0" borderId="0" xfId="0" applyFont="1">
      <alignment vertical="center"/>
    </xf>
    <xf numFmtId="0" fontId="44" fillId="13" borderId="0" xfId="0" applyFont="1" applyFill="1">
      <alignment vertical="center"/>
    </xf>
    <xf numFmtId="0" fontId="19" fillId="0" borderId="6" xfId="0" applyFont="1" applyBorder="1" applyAlignment="1">
      <alignment horizontal="right" vertical="center"/>
    </xf>
    <xf numFmtId="0" fontId="19" fillId="0" borderId="19" xfId="0" applyFont="1" applyBorder="1">
      <alignment vertical="center"/>
    </xf>
    <xf numFmtId="0" fontId="19" fillId="0" borderId="6" xfId="0" applyFont="1" applyBorder="1">
      <alignment vertical="center"/>
    </xf>
    <xf numFmtId="0" fontId="0" fillId="0" borderId="20" xfId="0" applyBorder="1">
      <alignment vertical="center"/>
    </xf>
    <xf numFmtId="0" fontId="4" fillId="0" borderId="5" xfId="0" applyFont="1" applyBorder="1" applyAlignment="1">
      <alignment horizontal="right" vertical="center"/>
    </xf>
    <xf numFmtId="0" fontId="15" fillId="0" borderId="0" xfId="0" applyFont="1" applyAlignment="1">
      <alignment horizontal="left" vertical="center" indent="1"/>
    </xf>
    <xf numFmtId="176" fontId="15" fillId="0" borderId="0" xfId="0" applyNumberFormat="1" applyFont="1" applyAlignment="1">
      <alignment horizontal="right" vertical="center"/>
    </xf>
    <xf numFmtId="176" fontId="15" fillId="0" borderId="0" xfId="0" applyNumberFormat="1" applyFont="1" applyAlignment="1">
      <alignment horizontal="center" vertical="center"/>
    </xf>
    <xf numFmtId="176" fontId="15" fillId="0" borderId="21" xfId="0" applyNumberFormat="1" applyFont="1" applyBorder="1" applyAlignment="1">
      <alignment horizontal="center" vertical="center"/>
    </xf>
    <xf numFmtId="0" fontId="24" fillId="0" borderId="3" xfId="0" applyFont="1" applyBorder="1" applyAlignment="1"/>
    <xf numFmtId="0" fontId="24" fillId="0" borderId="0" xfId="0" applyFont="1" applyAlignment="1"/>
    <xf numFmtId="0" fontId="15" fillId="0" borderId="21" xfId="0" applyFont="1" applyBorder="1" applyAlignment="1"/>
    <xf numFmtId="49" fontId="4" fillId="0" borderId="3" xfId="0" applyNumberFormat="1" applyFont="1" applyBorder="1">
      <alignment vertical="center"/>
    </xf>
    <xf numFmtId="0" fontId="15" fillId="0" borderId="21" xfId="0" applyFont="1" applyBorder="1">
      <alignment vertical="center"/>
    </xf>
    <xf numFmtId="0" fontId="51" fillId="0" borderId="0" xfId="0" applyFont="1">
      <alignment vertical="center"/>
    </xf>
    <xf numFmtId="0" fontId="51" fillId="13" borderId="0" xfId="0" applyFont="1" applyFill="1">
      <alignment vertical="center"/>
    </xf>
    <xf numFmtId="0" fontId="51" fillId="13" borderId="0" xfId="0" applyFont="1" applyFill="1" applyAlignment="1">
      <alignment horizontal="right" vertical="center"/>
    </xf>
    <xf numFmtId="0" fontId="52" fillId="0" borderId="0" xfId="0" applyFont="1">
      <alignment vertical="center"/>
    </xf>
    <xf numFmtId="0" fontId="11" fillId="0" borderId="0" xfId="16" applyFont="1" applyAlignment="1">
      <alignment horizontal="right" vertical="center"/>
    </xf>
    <xf numFmtId="0" fontId="41" fillId="0" borderId="0" xfId="16" applyFont="1" applyAlignment="1">
      <alignment vertical="center"/>
    </xf>
    <xf numFmtId="0" fontId="15" fillId="0" borderId="0" xfId="16" applyFont="1" applyAlignment="1">
      <alignment vertical="center"/>
    </xf>
    <xf numFmtId="0" fontId="11" fillId="0" borderId="0" xfId="16" applyFont="1" applyAlignment="1">
      <alignment vertical="center"/>
    </xf>
    <xf numFmtId="0" fontId="39" fillId="0" borderId="0" xfId="0" applyFont="1" applyAlignment="1">
      <alignment horizontal="left" vertical="center"/>
    </xf>
    <xf numFmtId="0" fontId="24" fillId="0" borderId="0" xfId="0" applyFont="1" applyAlignment="1">
      <alignment horizontal="right" vertical="center"/>
    </xf>
    <xf numFmtId="0" fontId="39" fillId="0" borderId="0" xfId="0" applyFont="1" applyAlignment="1">
      <alignment horizontal="right" vertical="center"/>
    </xf>
    <xf numFmtId="0" fontId="49" fillId="0" borderId="0" xfId="0" applyFont="1" applyAlignment="1">
      <alignment horizontal="left" vertical="top"/>
    </xf>
    <xf numFmtId="0" fontId="4" fillId="3" borderId="6" xfId="0" applyFont="1" applyFill="1" applyBorder="1" applyAlignment="1">
      <alignment horizontal="left" vertical="center"/>
    </xf>
    <xf numFmtId="0" fontId="15" fillId="0" borderId="22" xfId="0" applyFont="1" applyBorder="1" applyAlignment="1">
      <alignment vertical="top" wrapText="1"/>
    </xf>
    <xf numFmtId="0" fontId="15" fillId="0" borderId="0" xfId="0" applyFont="1" applyAlignment="1">
      <alignment vertical="center" wrapText="1"/>
    </xf>
    <xf numFmtId="0" fontId="0" fillId="9" borderId="19" xfId="0" applyFill="1" applyBorder="1">
      <alignment vertical="center"/>
    </xf>
    <xf numFmtId="0" fontId="12" fillId="9" borderId="7" xfId="0" applyFont="1" applyFill="1" applyBorder="1">
      <alignment vertical="center"/>
    </xf>
    <xf numFmtId="0" fontId="39" fillId="0" borderId="21" xfId="0" applyFont="1" applyBorder="1" applyAlignment="1">
      <alignment horizontal="right"/>
    </xf>
    <xf numFmtId="0" fontId="15" fillId="0" borderId="12" xfId="0" applyFont="1" applyBorder="1" applyAlignment="1">
      <alignment horizontal="left" vertical="top" wrapText="1"/>
    </xf>
    <xf numFmtId="0" fontId="4" fillId="0" borderId="19" xfId="13" applyFont="1" applyBorder="1">
      <alignment vertical="center"/>
    </xf>
    <xf numFmtId="0" fontId="4" fillId="0" borderId="6" xfId="13" applyFont="1" applyBorder="1">
      <alignment vertical="center"/>
    </xf>
    <xf numFmtId="0" fontId="53" fillId="0" borderId="6" xfId="16" applyFont="1" applyBorder="1" applyAlignment="1">
      <alignment vertical="center" wrapText="1"/>
    </xf>
    <xf numFmtId="0" fontId="4" fillId="0" borderId="20" xfId="13" applyFont="1" applyBorder="1">
      <alignment vertical="center"/>
    </xf>
    <xf numFmtId="0" fontId="4" fillId="0" borderId="0" xfId="13" applyFont="1">
      <alignment vertical="center"/>
    </xf>
    <xf numFmtId="0" fontId="4" fillId="0" borderId="3" xfId="16" applyBorder="1" applyAlignment="1">
      <alignment vertical="center"/>
    </xf>
    <xf numFmtId="0" fontId="53" fillId="0" borderId="0" xfId="16" applyFont="1" applyAlignment="1">
      <alignment vertical="center" wrapText="1"/>
    </xf>
    <xf numFmtId="0" fontId="4" fillId="0" borderId="21" xfId="16" applyBorder="1" applyAlignment="1">
      <alignment vertical="center"/>
    </xf>
    <xf numFmtId="0" fontId="41" fillId="0" borderId="3" xfId="16" applyFont="1" applyBorder="1" applyAlignment="1">
      <alignment vertical="center"/>
    </xf>
    <xf numFmtId="0" fontId="41" fillId="0" borderId="0" xfId="16" applyFont="1" applyAlignment="1" applyProtection="1">
      <alignment horizontal="center" vertical="center"/>
      <protection locked="0"/>
    </xf>
    <xf numFmtId="0" fontId="41" fillId="0" borderId="0" xfId="16" applyFont="1" applyAlignment="1">
      <alignment horizontal="center" vertical="center"/>
    </xf>
    <xf numFmtId="0" fontId="41" fillId="0" borderId="21" xfId="16" applyFont="1" applyBorder="1" applyAlignment="1">
      <alignment vertical="center"/>
    </xf>
    <xf numFmtId="0" fontId="15" fillId="0" borderId="3" xfId="16" applyFont="1" applyBorder="1" applyAlignment="1">
      <alignment vertical="center"/>
    </xf>
    <xf numFmtId="0" fontId="15" fillId="0" borderId="0" xfId="16" applyFont="1" applyAlignment="1">
      <alignment horizontal="left" vertical="center"/>
    </xf>
    <xf numFmtId="0" fontId="15" fillId="0" borderId="21" xfId="16" applyFont="1" applyBorder="1" applyAlignment="1">
      <alignment vertical="center"/>
    </xf>
    <xf numFmtId="0" fontId="15" fillId="0" borderId="0" xfId="16" applyFont="1" applyAlignment="1">
      <alignment horizontal="center" vertical="center"/>
    </xf>
    <xf numFmtId="0" fontId="15" fillId="0" borderId="0" xfId="16" applyFont="1" applyAlignment="1">
      <alignment horizontal="center" vertical="center" wrapText="1"/>
    </xf>
    <xf numFmtId="0" fontId="15" fillId="0" borderId="0" xfId="16" applyFont="1" applyAlignment="1">
      <alignment vertical="center" wrapText="1"/>
    </xf>
    <xf numFmtId="0" fontId="15" fillId="0" borderId="3" xfId="13" applyFont="1" applyBorder="1">
      <alignment vertical="center"/>
    </xf>
    <xf numFmtId="0" fontId="15" fillId="0" borderId="0" xfId="13" applyFont="1">
      <alignment vertical="center"/>
    </xf>
    <xf numFmtId="0" fontId="15" fillId="0" borderId="21" xfId="13" applyFont="1" applyBorder="1">
      <alignment vertical="center"/>
    </xf>
    <xf numFmtId="0" fontId="11" fillId="0" borderId="2" xfId="16" applyFont="1" applyBorder="1" applyAlignment="1" applyProtection="1">
      <alignment vertical="center"/>
      <protection locked="0"/>
    </xf>
    <xf numFmtId="0" fontId="11" fillId="0" borderId="5" xfId="16" applyFont="1" applyBorder="1" applyAlignment="1" applyProtection="1">
      <alignment vertical="center"/>
      <protection locked="0"/>
    </xf>
    <xf numFmtId="0" fontId="11" fillId="0" borderId="5" xfId="16" applyFont="1" applyBorder="1" applyAlignment="1" applyProtection="1">
      <alignment vertical="center" wrapText="1"/>
      <protection locked="0"/>
    </xf>
    <xf numFmtId="0" fontId="11" fillId="0" borderId="12" xfId="16" applyFont="1" applyBorder="1" applyAlignment="1" applyProtection="1">
      <alignment vertical="center"/>
      <protection locked="0"/>
    </xf>
    <xf numFmtId="0" fontId="4" fillId="0" borderId="0" xfId="13" applyFont="1" applyProtection="1">
      <alignment vertical="center"/>
      <protection locked="0"/>
    </xf>
    <xf numFmtId="0" fontId="16" fillId="0" borderId="6" xfId="0" applyFont="1" applyBorder="1">
      <alignment vertical="center"/>
    </xf>
    <xf numFmtId="0" fontId="29" fillId="13" borderId="0" xfId="0" applyFont="1" applyFill="1">
      <alignment vertical="center"/>
    </xf>
    <xf numFmtId="0" fontId="4" fillId="3" borderId="10" xfId="0" applyFont="1" applyFill="1" applyBorder="1" applyAlignment="1">
      <alignment horizontal="left" vertical="center"/>
    </xf>
    <xf numFmtId="0" fontId="24" fillId="0" borderId="6" xfId="0" applyFont="1" applyBorder="1" applyAlignment="1">
      <alignment horizontal="left" vertical="center"/>
    </xf>
    <xf numFmtId="0" fontId="11" fillId="0" borderId="0" xfId="0" applyFont="1" applyAlignment="1">
      <alignment horizontal="left" vertical="center" shrinkToFit="1"/>
    </xf>
    <xf numFmtId="0" fontId="11" fillId="0" borderId="5" xfId="0" applyFont="1" applyBorder="1" applyAlignment="1">
      <alignment horizontal="left" vertical="center" shrinkToFit="1"/>
    </xf>
    <xf numFmtId="0" fontId="11" fillId="0" borderId="4" xfId="0" applyFont="1" applyBorder="1" applyAlignment="1">
      <alignment horizontal="center" vertical="center" shrinkToFit="1"/>
    </xf>
    <xf numFmtId="0" fontId="11" fillId="0" borderId="7" xfId="0" applyFont="1" applyBorder="1" applyAlignment="1">
      <alignment horizontal="center" vertical="center" shrinkToFit="1"/>
    </xf>
    <xf numFmtId="176" fontId="49" fillId="0" borderId="24" xfId="0" applyNumberFormat="1" applyFont="1" applyBorder="1" applyAlignment="1" applyProtection="1">
      <alignment horizontal="right" vertical="center"/>
      <protection locked="0"/>
    </xf>
    <xf numFmtId="176" fontId="49" fillId="0" borderId="19" xfId="0" applyNumberFormat="1" applyFont="1" applyBorder="1" applyAlignment="1" applyProtection="1">
      <alignment horizontal="right" vertical="center"/>
      <protection locked="0"/>
    </xf>
    <xf numFmtId="176" fontId="49" fillId="0" borderId="84" xfId="0" applyNumberFormat="1" applyFont="1" applyBorder="1" applyAlignment="1" applyProtection="1">
      <alignment horizontal="right" vertical="center"/>
      <protection locked="0"/>
    </xf>
    <xf numFmtId="176" fontId="49" fillId="0" borderId="85" xfId="0" applyNumberFormat="1" applyFont="1" applyBorder="1" applyAlignment="1" applyProtection="1">
      <alignment horizontal="right" vertical="center"/>
      <protection locked="0"/>
    </xf>
    <xf numFmtId="176" fontId="49" fillId="0" borderId="1" xfId="0" applyNumberFormat="1" applyFont="1" applyBorder="1" applyAlignment="1" applyProtection="1">
      <alignment horizontal="right" vertical="center"/>
      <protection locked="0"/>
    </xf>
    <xf numFmtId="176" fontId="49" fillId="0" borderId="4" xfId="0" applyNumberFormat="1" applyFont="1" applyBorder="1" applyAlignment="1" applyProtection="1">
      <alignment horizontal="right" vertical="center"/>
      <protection locked="0"/>
    </xf>
    <xf numFmtId="176" fontId="49" fillId="0" borderId="90" xfId="0" applyNumberFormat="1" applyFont="1" applyBorder="1" applyAlignment="1" applyProtection="1">
      <alignment horizontal="right" vertical="center"/>
      <protection locked="0"/>
    </xf>
    <xf numFmtId="176" fontId="49" fillId="3" borderId="30" xfId="0" applyNumberFormat="1" applyFont="1" applyFill="1" applyBorder="1" applyAlignment="1">
      <alignment horizontal="right" vertical="center"/>
    </xf>
    <xf numFmtId="0" fontId="11" fillId="0" borderId="1" xfId="0" applyFont="1" applyBorder="1" applyAlignment="1">
      <alignment horizontal="center" vertical="center" wrapText="1"/>
    </xf>
    <xf numFmtId="0" fontId="11" fillId="0" borderId="1" xfId="0" applyFont="1" applyBorder="1" applyAlignment="1">
      <alignment horizontal="center" vertical="center"/>
    </xf>
    <xf numFmtId="0" fontId="11" fillId="0" borderId="5" xfId="0" applyFont="1" applyBorder="1" applyAlignment="1">
      <alignment horizontal="right" vertical="center"/>
    </xf>
    <xf numFmtId="0" fontId="54" fillId="0" borderId="0" xfId="0" applyFont="1">
      <alignment vertical="center"/>
    </xf>
    <xf numFmtId="0" fontId="11" fillId="11" borderId="40" xfId="0" applyFont="1" applyFill="1" applyBorder="1">
      <alignment vertical="center"/>
    </xf>
    <xf numFmtId="0" fontId="11" fillId="11" borderId="41" xfId="0" applyFont="1" applyFill="1" applyBorder="1">
      <alignment vertical="center"/>
    </xf>
    <xf numFmtId="0" fontId="11" fillId="11" borderId="41" xfId="0" applyFont="1" applyFill="1" applyBorder="1" applyAlignment="1">
      <alignment horizontal="left" vertical="center"/>
    </xf>
    <xf numFmtId="0" fontId="11" fillId="11" borderId="15" xfId="0" applyFont="1" applyFill="1" applyBorder="1">
      <alignment vertical="center"/>
    </xf>
    <xf numFmtId="0" fontId="11" fillId="11" borderId="14" xfId="0" applyFont="1" applyFill="1" applyBorder="1">
      <alignment vertical="center"/>
    </xf>
    <xf numFmtId="0" fontId="11" fillId="0" borderId="18" xfId="0" applyFont="1" applyBorder="1" applyAlignment="1">
      <alignment horizontal="center" vertical="center" shrinkToFit="1"/>
    </xf>
    <xf numFmtId="0" fontId="42" fillId="0" borderId="0" xfId="0" applyFont="1">
      <alignment vertical="center"/>
    </xf>
    <xf numFmtId="0" fontId="11" fillId="0" borderId="5" xfId="0" applyFont="1" applyBorder="1" applyAlignment="1">
      <alignment horizontal="center" vertical="center"/>
    </xf>
    <xf numFmtId="0" fontId="11" fillId="0" borderId="0" xfId="0" applyFont="1" applyAlignment="1">
      <alignment horizontal="center" vertical="center"/>
    </xf>
    <xf numFmtId="0" fontId="11" fillId="0" borderId="21" xfId="0" applyFont="1" applyBorder="1" applyAlignment="1">
      <alignment horizontal="center" vertical="center"/>
    </xf>
    <xf numFmtId="179" fontId="11" fillId="0" borderId="7" xfId="9" applyNumberFormat="1" applyFont="1" applyFill="1" applyBorder="1" applyAlignment="1" applyProtection="1">
      <alignment horizontal="center" vertical="center"/>
    </xf>
    <xf numFmtId="180" fontId="11" fillId="11" borderId="24" xfId="0" applyNumberFormat="1" applyFont="1" applyFill="1" applyBorder="1" applyAlignment="1">
      <alignment horizontal="center" vertical="center"/>
    </xf>
    <xf numFmtId="0" fontId="55" fillId="0" borderId="0" xfId="0" applyFont="1" applyProtection="1">
      <alignment vertical="center"/>
      <protection locked="0"/>
    </xf>
    <xf numFmtId="0" fontId="54" fillId="0" borderId="0" xfId="0" applyFont="1" applyProtection="1">
      <alignment vertical="center"/>
      <protection locked="0"/>
    </xf>
    <xf numFmtId="0" fontId="11" fillId="0" borderId="0" xfId="0" applyFont="1" applyAlignment="1">
      <alignment horizontal="center" vertical="center" wrapText="1"/>
    </xf>
    <xf numFmtId="49" fontId="11" fillId="0" borderId="0" xfId="0" applyNumberFormat="1" applyFont="1" applyAlignment="1">
      <alignment vertical="top" wrapText="1"/>
    </xf>
    <xf numFmtId="0" fontId="11" fillId="0" borderId="50" xfId="0" applyFont="1" applyBorder="1" applyAlignment="1">
      <alignment horizontal="center" vertical="center"/>
    </xf>
    <xf numFmtId="0" fontId="11" fillId="0" borderId="0" xfId="0" applyFont="1" applyAlignment="1">
      <alignment horizontal="left" vertical="center"/>
    </xf>
    <xf numFmtId="0" fontId="11" fillId="0" borderId="0" xfId="1" applyFont="1"/>
    <xf numFmtId="0" fontId="11" fillId="0" borderId="0" xfId="1" applyFont="1" applyAlignment="1">
      <alignment horizontal="left"/>
    </xf>
    <xf numFmtId="180" fontId="11" fillId="0" borderId="0" xfId="1" applyNumberFormat="1" applyFont="1" applyAlignment="1">
      <alignment horizontal="right"/>
    </xf>
    <xf numFmtId="180" fontId="11" fillId="0" borderId="5" xfId="1" applyNumberFormat="1" applyFont="1" applyBorder="1"/>
    <xf numFmtId="180" fontId="11" fillId="0" borderId="1" xfId="1" applyNumberFormat="1" applyFont="1" applyBorder="1" applyAlignment="1">
      <alignment horizontal="center"/>
    </xf>
    <xf numFmtId="180" fontId="11" fillId="0" borderId="0" xfId="1" applyNumberFormat="1" applyFont="1" applyAlignment="1">
      <alignment horizontal="right" vertical="center"/>
    </xf>
    <xf numFmtId="180" fontId="11" fillId="0" borderId="0" xfId="1" applyNumberFormat="1" applyFont="1"/>
    <xf numFmtId="0" fontId="11" fillId="0" borderId="0" xfId="1" applyFont="1" applyAlignment="1">
      <alignment vertical="center"/>
    </xf>
    <xf numFmtId="0" fontId="11" fillId="11" borderId="4" xfId="1" applyFont="1" applyFill="1" applyBorder="1" applyAlignment="1">
      <alignment horizontal="centerContinuous" vertical="center"/>
    </xf>
    <xf numFmtId="0" fontId="11" fillId="11" borderId="7" xfId="1" applyFont="1" applyFill="1" applyBorder="1" applyAlignment="1">
      <alignment horizontal="centerContinuous" vertical="center"/>
    </xf>
    <xf numFmtId="0" fontId="11" fillId="11" borderId="7" xfId="1" applyFont="1" applyFill="1" applyBorder="1" applyAlignment="1">
      <alignment horizontal="centerContinuous"/>
    </xf>
    <xf numFmtId="0" fontId="11" fillId="11" borderId="1" xfId="1" applyFont="1" applyFill="1" applyBorder="1" applyAlignment="1">
      <alignment horizontal="center" vertical="center"/>
    </xf>
    <xf numFmtId="0" fontId="11" fillId="0" borderId="3" xfId="1" applyFont="1" applyBorder="1" applyAlignment="1">
      <alignment horizontal="center" vertical="center"/>
    </xf>
    <xf numFmtId="0" fontId="11" fillId="0" borderId="0" xfId="1" applyFont="1" applyAlignment="1">
      <alignment horizontal="left" wrapText="1"/>
    </xf>
    <xf numFmtId="177" fontId="11" fillId="0" borderId="0" xfId="1" applyNumberFormat="1" applyFont="1" applyAlignment="1">
      <alignment horizontal="center" vertical="center"/>
    </xf>
    <xf numFmtId="0" fontId="55" fillId="0" borderId="0" xfId="0" applyFont="1">
      <alignment vertical="center"/>
    </xf>
    <xf numFmtId="0" fontId="11" fillId="0" borderId="68" xfId="1" applyFont="1" applyBorder="1" applyAlignment="1">
      <alignment horizontal="center" vertical="center" wrapText="1"/>
    </xf>
    <xf numFmtId="0" fontId="11" fillId="0" borderId="19" xfId="0" applyFont="1" applyBorder="1" applyAlignment="1">
      <alignment horizontal="center" vertical="center"/>
    </xf>
    <xf numFmtId="0" fontId="49" fillId="0" borderId="3" xfId="0" applyFont="1" applyBorder="1">
      <alignment vertical="center"/>
    </xf>
    <xf numFmtId="0" fontId="49" fillId="0" borderId="3" xfId="0" applyFont="1" applyBorder="1" applyAlignment="1">
      <alignment horizontal="left" vertical="center"/>
    </xf>
    <xf numFmtId="0" fontId="11" fillId="0" borderId="99" xfId="0" applyFont="1" applyBorder="1">
      <alignment vertical="center"/>
    </xf>
    <xf numFmtId="0" fontId="11" fillId="0" borderId="100" xfId="0" applyFont="1" applyBorder="1" applyAlignment="1" applyProtection="1">
      <alignment vertical="center" wrapText="1"/>
      <protection locked="0"/>
    </xf>
    <xf numFmtId="0" fontId="11" fillId="0" borderId="101" xfId="0" applyFont="1" applyBorder="1" applyAlignment="1" applyProtection="1">
      <alignment vertical="center" wrapText="1"/>
      <protection locked="0"/>
    </xf>
    <xf numFmtId="0" fontId="11" fillId="0" borderId="103" xfId="0" applyFont="1" applyBorder="1">
      <alignment vertical="center"/>
    </xf>
    <xf numFmtId="0" fontId="11" fillId="0" borderId="104" xfId="0" applyFont="1" applyBorder="1" applyAlignment="1" applyProtection="1">
      <alignment vertical="center" wrapText="1"/>
      <protection locked="0"/>
    </xf>
    <xf numFmtId="0" fontId="11" fillId="0" borderId="105" xfId="0" applyFont="1" applyBorder="1" applyAlignment="1" applyProtection="1">
      <alignment vertical="center" wrapText="1"/>
      <protection locked="0"/>
    </xf>
    <xf numFmtId="0" fontId="11" fillId="0" borderId="99" xfId="0" applyFont="1" applyBorder="1" applyAlignment="1">
      <alignment horizontal="left" vertical="center"/>
    </xf>
    <xf numFmtId="0" fontId="11" fillId="0" borderId="100" xfId="0" applyFont="1" applyBorder="1" applyAlignment="1" applyProtection="1">
      <alignment horizontal="left" vertical="center" wrapText="1"/>
      <protection locked="0"/>
    </xf>
    <xf numFmtId="0" fontId="11" fillId="0" borderId="101" xfId="0" applyFont="1" applyBorder="1" applyAlignment="1" applyProtection="1">
      <alignment horizontal="left" vertical="center" wrapText="1"/>
      <protection locked="0"/>
    </xf>
    <xf numFmtId="0" fontId="11" fillId="0" borderId="44" xfId="0" applyFont="1" applyBorder="1" applyAlignment="1">
      <alignment horizontal="left" vertical="center"/>
    </xf>
    <xf numFmtId="0" fontId="11" fillId="0" borderId="45" xfId="0" applyFont="1" applyBorder="1" applyAlignment="1" applyProtection="1">
      <alignment horizontal="left" vertical="center" wrapText="1"/>
      <protection locked="0"/>
    </xf>
    <xf numFmtId="0" fontId="11" fillId="0" borderId="46" xfId="0" applyFont="1" applyBorder="1" applyAlignment="1" applyProtection="1">
      <alignment horizontal="left" vertical="center" wrapText="1"/>
      <protection locked="0"/>
    </xf>
    <xf numFmtId="0" fontId="49" fillId="0" borderId="5" xfId="0" applyFont="1" applyBorder="1" applyAlignment="1">
      <alignment vertical="center" shrinkToFit="1"/>
    </xf>
    <xf numFmtId="0" fontId="49" fillId="0" borderId="7" xfId="0" applyFont="1" applyBorder="1" applyAlignment="1">
      <alignment vertical="center" shrinkToFit="1"/>
    </xf>
    <xf numFmtId="0" fontId="49" fillId="0" borderId="15" xfId="0" applyFont="1" applyBorder="1" applyAlignment="1">
      <alignment vertical="center" shrinkToFit="1"/>
    </xf>
    <xf numFmtId="0" fontId="11" fillId="0" borderId="6" xfId="0" applyFont="1" applyBorder="1">
      <alignment vertical="center"/>
    </xf>
    <xf numFmtId="0" fontId="11" fillId="0" borderId="20" xfId="0" applyFont="1" applyBorder="1">
      <alignment vertical="center"/>
    </xf>
    <xf numFmtId="0" fontId="11" fillId="0" borderId="13" xfId="0" applyFont="1" applyBorder="1" applyAlignment="1">
      <alignment horizontal="center" vertical="center"/>
    </xf>
    <xf numFmtId="0" fontId="11" fillId="0" borderId="100" xfId="0" applyFont="1" applyBorder="1" applyAlignment="1">
      <alignment horizontal="left" vertical="center"/>
    </xf>
    <xf numFmtId="0" fontId="11" fillId="0" borderId="0" xfId="0" applyFont="1" applyAlignment="1">
      <alignment horizontal="right" vertical="center" wrapText="1"/>
    </xf>
    <xf numFmtId="0" fontId="4" fillId="0" borderId="0" xfId="0" applyFont="1" applyAlignment="1">
      <alignment horizontal="right"/>
    </xf>
    <xf numFmtId="0" fontId="11" fillId="0" borderId="5" xfId="0" applyFont="1" applyBorder="1">
      <alignment vertical="center"/>
    </xf>
    <xf numFmtId="0" fontId="11" fillId="3" borderId="27" xfId="0" applyFont="1" applyFill="1" applyBorder="1" applyAlignment="1">
      <alignment horizontal="center" vertical="center"/>
    </xf>
    <xf numFmtId="0" fontId="11" fillId="3" borderId="2" xfId="0" applyFont="1" applyFill="1" applyBorder="1" applyAlignment="1">
      <alignment horizontal="left" vertical="center" indent="1"/>
    </xf>
    <xf numFmtId="0" fontId="11" fillId="3" borderId="5" xfId="0" applyFont="1" applyFill="1" applyBorder="1" applyAlignment="1">
      <alignment horizontal="left" vertical="center" indent="1"/>
    </xf>
    <xf numFmtId="0" fontId="11" fillId="3" borderId="12" xfId="0" applyFont="1" applyFill="1" applyBorder="1" applyAlignment="1">
      <alignment horizontal="left" vertical="center" indent="1"/>
    </xf>
    <xf numFmtId="0" fontId="11" fillId="0" borderId="129" xfId="0" applyFont="1" applyBorder="1">
      <alignment vertical="center"/>
    </xf>
    <xf numFmtId="0" fontId="11" fillId="0" borderId="65" xfId="0" applyFont="1" applyBorder="1">
      <alignment vertical="center"/>
    </xf>
    <xf numFmtId="0" fontId="11" fillId="3" borderId="4" xfId="0" applyFont="1" applyFill="1" applyBorder="1" applyAlignment="1">
      <alignment horizontal="left" vertical="center" indent="1"/>
    </xf>
    <xf numFmtId="0" fontId="11" fillId="3" borderId="0" xfId="0" applyFont="1" applyFill="1" applyAlignment="1">
      <alignment horizontal="left" vertical="center" indent="1"/>
    </xf>
    <xf numFmtId="0" fontId="11" fillId="3" borderId="7" xfId="0" applyFont="1" applyFill="1" applyBorder="1" applyAlignment="1">
      <alignment horizontal="left" vertical="center" indent="1"/>
    </xf>
    <xf numFmtId="0" fontId="11" fillId="3" borderId="8" xfId="0" applyFont="1" applyFill="1" applyBorder="1" applyAlignment="1">
      <alignment horizontal="left" vertical="center" indent="1"/>
    </xf>
    <xf numFmtId="0" fontId="11" fillId="0" borderId="90" xfId="0" applyFont="1" applyBorder="1">
      <alignment vertical="center"/>
    </xf>
    <xf numFmtId="0" fontId="11" fillId="0" borderId="8" xfId="0" applyFont="1" applyBorder="1">
      <alignment vertical="center"/>
    </xf>
    <xf numFmtId="0" fontId="11" fillId="3" borderId="19" xfId="0" applyFont="1" applyFill="1" applyBorder="1" applyAlignment="1">
      <alignment horizontal="left" vertical="center" indent="1"/>
    </xf>
    <xf numFmtId="0" fontId="11" fillId="3" borderId="6" xfId="0" applyFont="1" applyFill="1" applyBorder="1" applyAlignment="1">
      <alignment horizontal="left" vertical="center" indent="1"/>
    </xf>
    <xf numFmtId="0" fontId="11" fillId="3" borderId="20" xfId="0" applyFont="1" applyFill="1" applyBorder="1" applyAlignment="1">
      <alignment horizontal="left" vertical="center" indent="1"/>
    </xf>
    <xf numFmtId="180" fontId="11" fillId="0" borderId="84" xfId="0" applyNumberFormat="1" applyFont="1" applyBorder="1" applyProtection="1">
      <alignment vertical="center"/>
      <protection locked="0"/>
    </xf>
    <xf numFmtId="180" fontId="11" fillId="0" borderId="20" xfId="0" applyNumberFormat="1" applyFont="1" applyBorder="1" applyProtection="1">
      <alignment vertical="center"/>
      <protection locked="0"/>
    </xf>
    <xf numFmtId="0" fontId="11" fillId="3" borderId="3" xfId="0" applyFont="1" applyFill="1" applyBorder="1" applyAlignment="1">
      <alignment horizontal="left" vertical="center" indent="1"/>
    </xf>
    <xf numFmtId="180" fontId="11" fillId="0" borderId="130" xfId="0" applyNumberFormat="1" applyFont="1" applyBorder="1" applyProtection="1">
      <alignment vertical="center"/>
      <protection locked="0"/>
    </xf>
    <xf numFmtId="180" fontId="11" fillId="0" borderId="98" xfId="0" applyNumberFormat="1" applyFont="1" applyBorder="1" applyProtection="1">
      <alignment vertical="center"/>
      <protection locked="0"/>
    </xf>
    <xf numFmtId="180" fontId="11" fillId="0" borderId="131" xfId="0" applyNumberFormat="1" applyFont="1" applyBorder="1" applyProtection="1">
      <alignment vertical="center"/>
      <protection locked="0"/>
    </xf>
    <xf numFmtId="180" fontId="11" fillId="0" borderId="101" xfId="0" applyNumberFormat="1" applyFont="1" applyBorder="1" applyProtection="1">
      <alignment vertical="center"/>
      <protection locked="0"/>
    </xf>
    <xf numFmtId="0" fontId="11" fillId="0" borderId="132" xfId="0" applyFont="1" applyBorder="1">
      <alignment vertical="center"/>
    </xf>
    <xf numFmtId="0" fontId="11" fillId="0" borderId="46" xfId="0" applyFont="1" applyBorder="1">
      <alignment vertical="center"/>
    </xf>
    <xf numFmtId="180" fontId="11" fillId="0" borderId="132" xfId="0" applyNumberFormat="1" applyFont="1" applyBorder="1">
      <alignment vertical="center"/>
    </xf>
    <xf numFmtId="180" fontId="11" fillId="0" borderId="46" xfId="0" applyNumberFormat="1" applyFont="1" applyBorder="1">
      <alignment vertical="center"/>
    </xf>
    <xf numFmtId="180" fontId="11" fillId="0" borderId="90" xfId="0" applyNumberFormat="1" applyFont="1" applyBorder="1" applyProtection="1">
      <alignment vertical="center"/>
      <protection locked="0"/>
    </xf>
    <xf numFmtId="180" fontId="11" fillId="0" borderId="8" xfId="0" applyNumberFormat="1" applyFont="1" applyBorder="1" applyProtection="1">
      <alignment vertical="center"/>
      <protection locked="0"/>
    </xf>
    <xf numFmtId="180" fontId="11" fillId="0" borderId="2" xfId="0" applyNumberFormat="1" applyFont="1" applyBorder="1" applyAlignment="1" applyProtection="1">
      <alignment horizontal="right" vertical="center"/>
      <protection locked="0"/>
    </xf>
    <xf numFmtId="180" fontId="11" fillId="0" borderId="4" xfId="0" applyNumberFormat="1" applyFont="1" applyBorder="1" applyAlignment="1" applyProtection="1">
      <alignment horizontal="right" vertical="center"/>
      <protection locked="0"/>
    </xf>
    <xf numFmtId="180" fontId="11" fillId="0" borderId="19" xfId="0" applyNumberFormat="1" applyFont="1" applyBorder="1" applyAlignment="1">
      <alignment horizontal="right" vertical="center"/>
    </xf>
    <xf numFmtId="180" fontId="11" fillId="0" borderId="76" xfId="0" applyNumberFormat="1" applyFont="1" applyBorder="1" applyAlignment="1" applyProtection="1">
      <alignment horizontal="right" vertical="center"/>
      <protection locked="0"/>
    </xf>
    <xf numFmtId="180" fontId="11" fillId="0" borderId="99" xfId="0" applyNumberFormat="1" applyFont="1" applyBorder="1" applyAlignment="1" applyProtection="1">
      <alignment horizontal="right" vertical="center"/>
      <protection locked="0"/>
    </xf>
    <xf numFmtId="0" fontId="56" fillId="0" borderId="19" xfId="0" applyFont="1" applyBorder="1">
      <alignment vertical="center"/>
    </xf>
    <xf numFmtId="0" fontId="56" fillId="0" borderId="3" xfId="0" applyFont="1" applyBorder="1">
      <alignment vertical="center"/>
    </xf>
    <xf numFmtId="0" fontId="11" fillId="0" borderId="0" xfId="0" applyFont="1" applyAlignment="1">
      <alignment horizontal="right" vertical="center"/>
    </xf>
    <xf numFmtId="0" fontId="11" fillId="0" borderId="101" xfId="0" applyFont="1" applyBorder="1">
      <alignment vertical="center"/>
    </xf>
    <xf numFmtId="0" fontId="56" fillId="0" borderId="2" xfId="0" applyFont="1" applyBorder="1">
      <alignment vertical="center"/>
    </xf>
    <xf numFmtId="0" fontId="34" fillId="8" borderId="24" xfId="0" applyFont="1" applyFill="1" applyBorder="1">
      <alignment vertical="center"/>
    </xf>
    <xf numFmtId="0" fontId="34" fillId="8" borderId="25" xfId="0" applyFont="1" applyFill="1" applyBorder="1">
      <alignment vertical="center"/>
    </xf>
    <xf numFmtId="0" fontId="11" fillId="0" borderId="4" xfId="0" applyFont="1" applyBorder="1" applyProtection="1">
      <alignment vertical="center"/>
      <protection locked="0"/>
    </xf>
    <xf numFmtId="0" fontId="11" fillId="0" borderId="7" xfId="0" applyFont="1" applyBorder="1" applyProtection="1">
      <alignment vertical="center"/>
      <protection locked="0"/>
    </xf>
    <xf numFmtId="0" fontId="11" fillId="0" borderId="13" xfId="16" applyFont="1" applyBorder="1" applyAlignment="1">
      <alignment horizontal="left" vertical="center"/>
    </xf>
    <xf numFmtId="0" fontId="11" fillId="0" borderId="15" xfId="16" applyFont="1" applyBorder="1" applyAlignment="1">
      <alignment horizontal="left" vertical="center"/>
    </xf>
    <xf numFmtId="0" fontId="11" fillId="0" borderId="15" xfId="16" applyFont="1" applyBorder="1" applyAlignment="1">
      <alignment horizontal="right" vertical="center"/>
    </xf>
    <xf numFmtId="0" fontId="11" fillId="0" borderId="15" xfId="16" applyFont="1" applyBorder="1" applyAlignment="1" applyProtection="1">
      <alignment horizontal="right" vertical="center"/>
      <protection locked="0"/>
    </xf>
    <xf numFmtId="0" fontId="11" fillId="0" borderId="15" xfId="16" applyFont="1" applyBorder="1" applyAlignment="1" applyProtection="1">
      <alignment vertical="center"/>
      <protection locked="0"/>
    </xf>
    <xf numFmtId="0" fontId="11" fillId="0" borderId="15" xfId="16" applyFont="1" applyBorder="1" applyAlignment="1">
      <alignment vertical="center"/>
    </xf>
    <xf numFmtId="0" fontId="11" fillId="0" borderId="14" xfId="16" applyFont="1" applyBorder="1" applyAlignment="1">
      <alignment vertical="center"/>
    </xf>
    <xf numFmtId="0" fontId="11" fillId="0" borderId="41" xfId="16" applyFont="1" applyBorder="1" applyAlignment="1">
      <alignment horizontal="right" vertical="center"/>
    </xf>
    <xf numFmtId="0" fontId="11" fillId="0" borderId="0" xfId="16" applyFont="1" applyAlignment="1" applyProtection="1">
      <alignment horizontal="right" vertical="center"/>
      <protection locked="0"/>
    </xf>
    <xf numFmtId="0" fontId="11" fillId="0" borderId="45" xfId="16" applyFont="1" applyBorder="1" applyAlignment="1" applyProtection="1">
      <alignment vertical="center"/>
      <protection locked="0"/>
    </xf>
    <xf numFmtId="0" fontId="11" fillId="0" borderId="45" xfId="16" applyFont="1" applyBorder="1" applyAlignment="1">
      <alignment vertical="center"/>
    </xf>
    <xf numFmtId="0" fontId="11" fillId="0" borderId="41" xfId="16" applyFont="1" applyBorder="1" applyAlignment="1" applyProtection="1">
      <alignment vertical="center"/>
      <protection locked="0"/>
    </xf>
    <xf numFmtId="0" fontId="11" fillId="0" borderId="41" xfId="16" applyFont="1" applyBorder="1" applyAlignment="1">
      <alignment vertical="center"/>
    </xf>
    <xf numFmtId="0" fontId="11" fillId="0" borderId="110" xfId="16" applyFont="1" applyBorder="1" applyAlignment="1">
      <alignment vertical="center"/>
    </xf>
    <xf numFmtId="0" fontId="11" fillId="0" borderId="19" xfId="16" applyFont="1" applyBorder="1" applyAlignment="1" applyProtection="1">
      <alignment horizontal="center" vertical="center" shrinkToFit="1"/>
      <protection locked="0"/>
    </xf>
    <xf numFmtId="0" fontId="11" fillId="0" borderId="6" xfId="16" applyFont="1" applyBorder="1" applyAlignment="1">
      <alignment horizontal="center" vertical="center" shrinkToFit="1"/>
    </xf>
    <xf numFmtId="0" fontId="11" fillId="0" borderId="6" xfId="16" applyFont="1" applyBorder="1" applyAlignment="1" applyProtection="1">
      <alignment horizontal="center" vertical="center" shrinkToFit="1"/>
      <protection locked="0"/>
    </xf>
    <xf numFmtId="0" fontId="11" fillId="0" borderId="20" xfId="16" applyFont="1" applyBorder="1" applyAlignment="1">
      <alignment horizontal="center" vertical="center" shrinkToFit="1"/>
    </xf>
    <xf numFmtId="0" fontId="11" fillId="0" borderId="3" xfId="16" applyFont="1" applyBorder="1" applyAlignment="1" applyProtection="1">
      <alignment horizontal="center" vertical="center" shrinkToFit="1"/>
      <protection locked="0"/>
    </xf>
    <xf numFmtId="0" fontId="11" fillId="0" borderId="5" xfId="16" applyFont="1" applyBorder="1" applyAlignment="1">
      <alignment horizontal="center" vertical="center" shrinkToFit="1"/>
    </xf>
    <xf numFmtId="0" fontId="11" fillId="0" borderId="0" xfId="16" applyFont="1" applyAlignment="1" applyProtection="1">
      <alignment horizontal="center" vertical="center" shrinkToFit="1"/>
      <protection locked="0"/>
    </xf>
    <xf numFmtId="0" fontId="11" fillId="0" borderId="12" xfId="16" applyFont="1" applyBorder="1" applyAlignment="1">
      <alignment horizontal="center" vertical="center" shrinkToFit="1"/>
    </xf>
    <xf numFmtId="0" fontId="11" fillId="0" borderId="2" xfId="16" applyFont="1" applyBorder="1" applyAlignment="1" applyProtection="1">
      <alignment horizontal="center" vertical="center" shrinkToFit="1"/>
      <protection locked="0"/>
    </xf>
    <xf numFmtId="0" fontId="11" fillId="0" borderId="5" xfId="16" applyFont="1" applyBorder="1" applyAlignment="1" applyProtection="1">
      <alignment horizontal="center" vertical="center" shrinkToFit="1"/>
      <protection locked="0"/>
    </xf>
    <xf numFmtId="0" fontId="11" fillId="0" borderId="100" xfId="0" applyFont="1" applyBorder="1">
      <alignment vertical="center"/>
    </xf>
    <xf numFmtId="0" fontId="11" fillId="0" borderId="101" xfId="0" applyFont="1" applyBorder="1" applyAlignment="1">
      <alignment vertical="center" wrapText="1"/>
    </xf>
    <xf numFmtId="0" fontId="49" fillId="0" borderId="21" xfId="0" applyFont="1" applyBorder="1" applyAlignment="1">
      <alignment horizontal="left" vertical="center" shrinkToFit="1"/>
    </xf>
    <xf numFmtId="0" fontId="11" fillId="3" borderId="133" xfId="0" applyFont="1" applyFill="1" applyBorder="1" applyAlignment="1">
      <alignment horizontal="center" vertical="center"/>
    </xf>
    <xf numFmtId="0" fontId="11" fillId="3" borderId="134" xfId="0" applyFont="1" applyFill="1" applyBorder="1" applyAlignment="1">
      <alignment horizontal="center" vertical="center"/>
    </xf>
    <xf numFmtId="0" fontId="11" fillId="3" borderId="21" xfId="0" applyFont="1" applyFill="1" applyBorder="1" applyAlignment="1">
      <alignment horizontal="left" vertical="center" indent="1"/>
    </xf>
    <xf numFmtId="0" fontId="11" fillId="3" borderId="15" xfId="0" applyFont="1" applyFill="1" applyBorder="1" applyAlignment="1">
      <alignment horizontal="left" vertical="center" indent="1"/>
    </xf>
    <xf numFmtId="0" fontId="11" fillId="3" borderId="14" xfId="0" applyFont="1" applyFill="1" applyBorder="1" applyAlignment="1">
      <alignment horizontal="left" vertical="center" indent="1"/>
    </xf>
    <xf numFmtId="0" fontId="11" fillId="3" borderId="139" xfId="0" applyFont="1" applyFill="1" applyBorder="1" applyAlignment="1">
      <alignment horizontal="left" vertical="center" indent="1"/>
    </xf>
    <xf numFmtId="0" fontId="11" fillId="0" borderId="3" xfId="0" applyFont="1" applyBorder="1">
      <alignment vertical="center"/>
    </xf>
    <xf numFmtId="0" fontId="10" fillId="0" borderId="100" xfId="0" applyFont="1" applyBorder="1" applyAlignment="1">
      <alignment horizontal="left" vertical="center"/>
    </xf>
    <xf numFmtId="0" fontId="4" fillId="0" borderId="99" xfId="0" applyFont="1" applyBorder="1">
      <alignment vertical="center"/>
    </xf>
    <xf numFmtId="49" fontId="24" fillId="0" borderId="0" xfId="0" applyNumberFormat="1" applyFont="1" applyAlignment="1">
      <alignment horizontal="center"/>
    </xf>
    <xf numFmtId="0" fontId="24" fillId="0" borderId="5" xfId="0" applyFont="1" applyBorder="1" applyAlignment="1"/>
    <xf numFmtId="49" fontId="24" fillId="0" borderId="3" xfId="0" applyNumberFormat="1" applyFont="1" applyBorder="1" applyAlignment="1">
      <alignment horizontal="center"/>
    </xf>
    <xf numFmtId="49" fontId="4" fillId="0" borderId="29" xfId="0" applyNumberFormat="1" applyFont="1" applyBorder="1">
      <alignment vertical="center"/>
    </xf>
    <xf numFmtId="0" fontId="4" fillId="0" borderId="140" xfId="0" applyFont="1" applyBorder="1">
      <alignment vertical="center"/>
    </xf>
    <xf numFmtId="0" fontId="4" fillId="0" borderId="137" xfId="0" applyFont="1" applyBorder="1">
      <alignment vertical="center"/>
    </xf>
    <xf numFmtId="0" fontId="4" fillId="0" borderId="101" xfId="0" applyFont="1" applyBorder="1">
      <alignment vertical="center"/>
    </xf>
    <xf numFmtId="49" fontId="11" fillId="0" borderId="0" xfId="5" applyNumberFormat="1" applyFont="1" applyAlignment="1" applyProtection="1">
      <alignment horizontal="center" vertical="center"/>
      <protection locked="0"/>
    </xf>
    <xf numFmtId="0" fontId="11" fillId="0" borderId="0" xfId="5" applyFont="1" applyAlignment="1">
      <alignment horizontal="right" vertical="center"/>
    </xf>
    <xf numFmtId="49" fontId="11" fillId="0" borderId="0" xfId="5" applyNumberFormat="1" applyFont="1" applyAlignment="1">
      <alignment horizontal="center" vertical="center"/>
    </xf>
    <xf numFmtId="0" fontId="11" fillId="0" borderId="5" xfId="5" applyFont="1" applyBorder="1">
      <alignment vertical="center"/>
    </xf>
    <xf numFmtId="0" fontId="11" fillId="0" borderId="5" xfId="5" applyFont="1" applyBorder="1" applyAlignment="1">
      <alignment shrinkToFit="1"/>
    </xf>
    <xf numFmtId="0" fontId="11" fillId="0" borderId="6" xfId="5" applyFont="1" applyBorder="1" applyAlignment="1"/>
    <xf numFmtId="0" fontId="34" fillId="0" borderId="0" xfId="4" applyFont="1">
      <alignment vertical="center"/>
    </xf>
    <xf numFmtId="0" fontId="11" fillId="0" borderId="6" xfId="4" applyFont="1" applyBorder="1" applyAlignment="1">
      <alignment wrapText="1"/>
    </xf>
    <xf numFmtId="0" fontId="11" fillId="0" borderId="5" xfId="5" applyFont="1" applyBorder="1" applyAlignment="1"/>
    <xf numFmtId="0" fontId="11" fillId="0" borderId="0" xfId="4" applyFont="1">
      <alignment vertical="center"/>
    </xf>
    <xf numFmtId="0" fontId="11" fillId="0" borderId="0" xfId="4" applyFont="1" applyAlignment="1">
      <alignment vertical="center" wrapText="1"/>
    </xf>
    <xf numFmtId="0" fontId="11" fillId="0" borderId="5" xfId="5" applyFont="1" applyBorder="1" applyAlignment="1">
      <alignment horizontal="left" vertical="center"/>
    </xf>
    <xf numFmtId="0" fontId="11" fillId="0" borderId="5" xfId="4" applyFont="1" applyBorder="1">
      <alignment vertical="center"/>
    </xf>
    <xf numFmtId="0" fontId="11" fillId="0" borderId="6" xfId="5" applyFont="1" applyBorder="1">
      <alignment vertical="center"/>
    </xf>
    <xf numFmtId="0" fontId="11" fillId="0" borderId="7" xfId="5" applyFont="1" applyBorder="1" applyAlignment="1">
      <alignment horizontal="left" vertical="center"/>
    </xf>
    <xf numFmtId="0" fontId="11" fillId="0" borderId="7" xfId="4" applyFont="1" applyBorder="1" applyAlignment="1"/>
    <xf numFmtId="0" fontId="11" fillId="0" borderId="0" xfId="4" applyFont="1" applyAlignment="1">
      <alignment horizontal="center" vertical="center"/>
    </xf>
    <xf numFmtId="0" fontId="11" fillId="0" borderId="4" xfId="4" applyFont="1" applyBorder="1" applyAlignment="1">
      <alignment horizontal="center" vertical="center"/>
    </xf>
    <xf numFmtId="0" fontId="11" fillId="0" borderId="4" xfId="7" applyFont="1" applyBorder="1" applyAlignment="1">
      <alignment horizontal="center" vertical="center" wrapText="1"/>
    </xf>
    <xf numFmtId="0" fontId="11" fillId="0" borderId="0" xfId="4" applyFont="1" applyAlignment="1"/>
    <xf numFmtId="0" fontId="11" fillId="0" borderId="0" xfId="4" applyFont="1" applyAlignment="1">
      <alignment horizontal="right" vertical="center"/>
    </xf>
    <xf numFmtId="0" fontId="11" fillId="0" borderId="19" xfId="4" applyFont="1" applyBorder="1" applyAlignment="1">
      <alignment horizontal="center" vertical="center"/>
    </xf>
    <xf numFmtId="176" fontId="11" fillId="0" borderId="54" xfId="12" applyNumberFormat="1" applyFont="1" applyBorder="1" applyProtection="1">
      <alignment vertical="center"/>
      <protection locked="0"/>
    </xf>
    <xf numFmtId="38" fontId="11" fillId="0" borderId="0" xfId="10" applyFont="1" applyFill="1" applyAlignment="1" applyProtection="1">
      <alignment horizontal="left" vertical="center"/>
    </xf>
    <xf numFmtId="180" fontId="11" fillId="0" borderId="0" xfId="10" applyNumberFormat="1" applyFont="1" applyFill="1" applyAlignment="1" applyProtection="1">
      <alignment horizontal="right" vertical="center"/>
    </xf>
    <xf numFmtId="38" fontId="11" fillId="0" borderId="0" xfId="10" applyFont="1" applyFill="1" applyBorder="1" applyAlignment="1" applyProtection="1">
      <alignment horizontal="left"/>
    </xf>
    <xf numFmtId="38" fontId="11" fillId="0" borderId="0" xfId="10" applyFont="1" applyAlignment="1" applyProtection="1">
      <alignment vertical="center"/>
    </xf>
    <xf numFmtId="49" fontId="4" fillId="0" borderId="5" xfId="0" applyNumberFormat="1" applyFont="1" applyBorder="1" applyAlignment="1">
      <alignment horizontal="center" vertical="center"/>
    </xf>
    <xf numFmtId="0" fontId="4" fillId="0" borderId="5" xfId="0" applyFont="1" applyBorder="1" applyAlignment="1">
      <alignment horizontal="left" vertical="center" wrapText="1"/>
    </xf>
    <xf numFmtId="0" fontId="11" fillId="0" borderId="12" xfId="0" applyFont="1" applyBorder="1" applyAlignment="1">
      <alignment vertical="center" wrapText="1"/>
    </xf>
    <xf numFmtId="0" fontId="15" fillId="0" borderId="12" xfId="0" applyFont="1" applyBorder="1" applyAlignment="1">
      <alignment vertical="top" wrapText="1"/>
    </xf>
    <xf numFmtId="0" fontId="11" fillId="0" borderId="100" xfId="0" applyFont="1" applyBorder="1" applyAlignment="1">
      <alignment horizontal="center" vertical="center"/>
    </xf>
    <xf numFmtId="0" fontId="11" fillId="0" borderId="0" xfId="0" applyFont="1" applyAlignment="1" applyProtection="1">
      <alignment horizontal="left" vertical="top" wrapText="1"/>
      <protection locked="0"/>
    </xf>
    <xf numFmtId="0" fontId="24" fillId="0" borderId="2" xfId="0" applyFont="1" applyBorder="1">
      <alignment vertical="center"/>
    </xf>
    <xf numFmtId="0" fontId="15" fillId="0" borderId="5" xfId="0" applyFont="1" applyBorder="1">
      <alignment vertical="center"/>
    </xf>
    <xf numFmtId="0" fontId="15" fillId="0" borderId="12" xfId="0" applyFont="1" applyBorder="1">
      <alignment vertical="center"/>
    </xf>
    <xf numFmtId="0" fontId="11" fillId="0" borderId="100" xfId="0" applyFont="1" applyBorder="1" applyAlignment="1">
      <alignment horizontal="center" vertical="center" shrinkToFit="1"/>
    </xf>
    <xf numFmtId="49" fontId="4" fillId="0" borderId="0" xfId="0" applyNumberFormat="1" applyFont="1">
      <alignment vertical="center"/>
    </xf>
    <xf numFmtId="0" fontId="25" fillId="0" borderId="0" xfId="0" applyFont="1" applyAlignment="1">
      <alignment horizontal="center" vertical="center" textRotation="255"/>
    </xf>
    <xf numFmtId="0" fontId="11" fillId="0" borderId="0" xfId="0" applyFont="1" applyAlignment="1">
      <alignment vertical="center" shrinkToFit="1"/>
    </xf>
    <xf numFmtId="49" fontId="4" fillId="0" borderId="25" xfId="0" applyNumberFormat="1" applyFont="1" applyBorder="1">
      <alignment vertical="center"/>
    </xf>
    <xf numFmtId="0" fontId="11" fillId="3" borderId="19" xfId="0" applyFont="1" applyFill="1" applyBorder="1" applyAlignment="1">
      <alignment horizontal="center" vertical="center"/>
    </xf>
    <xf numFmtId="0" fontId="11" fillId="0" borderId="148" xfId="0" applyFont="1" applyBorder="1" applyAlignment="1">
      <alignment horizontal="center" vertical="center"/>
    </xf>
    <xf numFmtId="177" fontId="11" fillId="0" borderId="150" xfId="0" applyNumberFormat="1" applyFont="1" applyBorder="1" applyAlignment="1">
      <alignment horizontal="right" vertical="center"/>
    </xf>
    <xf numFmtId="177" fontId="11" fillId="0" borderId="151" xfId="0" applyNumberFormat="1" applyFont="1" applyBorder="1" applyAlignment="1">
      <alignment horizontal="right" vertical="center"/>
    </xf>
    <xf numFmtId="0" fontId="11" fillId="0" borderId="74" xfId="0" applyFont="1" applyBorder="1" applyAlignment="1">
      <alignment horizontal="center" vertical="center" wrapText="1"/>
    </xf>
    <xf numFmtId="0" fontId="11" fillId="0" borderId="62" xfId="0" applyFont="1" applyBorder="1" applyAlignment="1">
      <alignment horizontal="center" vertical="center"/>
    </xf>
    <xf numFmtId="177" fontId="11" fillId="0" borderId="156" xfId="0" applyNumberFormat="1" applyFont="1" applyBorder="1" applyAlignment="1">
      <alignment horizontal="right" vertical="center"/>
    </xf>
    <xf numFmtId="0" fontId="11" fillId="0" borderId="5" xfId="0" applyFont="1" applyBorder="1" applyAlignment="1">
      <alignment horizontal="center" vertical="center" shrinkToFit="1"/>
    </xf>
    <xf numFmtId="0" fontId="11" fillId="3" borderId="84" xfId="0" applyFont="1" applyFill="1" applyBorder="1" applyAlignment="1">
      <alignment horizontal="center" vertical="center"/>
    </xf>
    <xf numFmtId="0" fontId="11" fillId="3" borderId="84" xfId="0" applyFont="1" applyFill="1" applyBorder="1" applyAlignment="1">
      <alignment horizontal="center" vertical="center" wrapText="1"/>
    </xf>
    <xf numFmtId="0" fontId="11" fillId="3" borderId="85" xfId="0" applyFont="1" applyFill="1" applyBorder="1" applyAlignment="1">
      <alignment horizontal="center" vertical="center"/>
    </xf>
    <xf numFmtId="179" fontId="11" fillId="0" borderId="8" xfId="9" applyNumberFormat="1" applyFont="1" applyFill="1" applyBorder="1" applyAlignment="1" applyProtection="1">
      <alignment vertical="center"/>
    </xf>
    <xf numFmtId="0" fontId="59" fillId="0" borderId="0" xfId="4" applyFont="1">
      <alignment vertical="center"/>
    </xf>
    <xf numFmtId="0" fontId="59" fillId="0" borderId="0" xfId="4" applyFont="1" applyAlignment="1">
      <alignment horizontal="left" vertical="top"/>
    </xf>
    <xf numFmtId="0" fontId="60" fillId="0" borderId="0" xfId="0" applyFont="1" applyProtection="1">
      <alignment vertical="center"/>
      <protection locked="0"/>
    </xf>
    <xf numFmtId="0" fontId="60" fillId="0" borderId="0" xfId="0" applyFont="1">
      <alignment vertical="center"/>
    </xf>
    <xf numFmtId="0" fontId="10" fillId="12" borderId="1" xfId="4" applyFill="1" applyBorder="1">
      <alignment vertical="center"/>
    </xf>
    <xf numFmtId="0" fontId="4" fillId="3" borderId="9" xfId="0" applyFont="1" applyFill="1" applyBorder="1" applyAlignment="1">
      <alignment horizontal="left" vertical="center"/>
    </xf>
    <xf numFmtId="0" fontId="11" fillId="0" borderId="2" xfId="0" applyFont="1" applyBorder="1" applyAlignment="1">
      <alignment horizontal="center" vertical="center" shrinkToFit="1"/>
    </xf>
    <xf numFmtId="178" fontId="11" fillId="0" borderId="0" xfId="14" applyNumberFormat="1" applyFont="1" applyFill="1" applyBorder="1" applyAlignment="1" applyProtection="1">
      <alignment vertical="center"/>
      <protection locked="0"/>
    </xf>
    <xf numFmtId="179" fontId="11" fillId="0" borderId="0" xfId="9" applyNumberFormat="1" applyFont="1" applyFill="1" applyBorder="1" applyAlignment="1" applyProtection="1">
      <alignment horizontal="center" vertical="center"/>
    </xf>
    <xf numFmtId="179" fontId="11" fillId="0" borderId="0" xfId="9" applyNumberFormat="1" applyFont="1" applyFill="1" applyBorder="1" applyAlignment="1" applyProtection="1">
      <alignment vertical="center"/>
    </xf>
    <xf numFmtId="177" fontId="11" fillId="0" borderId="167" xfId="0" applyNumberFormat="1" applyFont="1" applyBorder="1" applyAlignment="1">
      <alignment horizontal="right" vertical="center"/>
    </xf>
    <xf numFmtId="176" fontId="11" fillId="0" borderId="163" xfId="6" applyNumberFormat="1" applyFont="1" applyFill="1" applyBorder="1" applyAlignment="1" applyProtection="1">
      <alignment vertical="center"/>
    </xf>
    <xf numFmtId="176" fontId="11" fillId="0" borderId="137" xfId="6" applyNumberFormat="1" applyFont="1" applyFill="1" applyBorder="1" applyAlignment="1" applyProtection="1">
      <alignment vertical="center"/>
    </xf>
    <xf numFmtId="176" fontId="11" fillId="0" borderId="160" xfId="6" applyNumberFormat="1" applyFont="1" applyFill="1" applyBorder="1" applyAlignment="1" applyProtection="1">
      <alignment vertical="center"/>
    </xf>
    <xf numFmtId="176" fontId="11" fillId="0" borderId="165" xfId="6" applyNumberFormat="1" applyFont="1" applyFill="1" applyBorder="1" applyAlignment="1" applyProtection="1">
      <alignment vertical="center"/>
    </xf>
    <xf numFmtId="0" fontId="4" fillId="0" borderId="2" xfId="1" applyBorder="1" applyAlignment="1">
      <alignment horizontal="left" vertical="center"/>
    </xf>
    <xf numFmtId="0" fontId="4" fillId="0" borderId="3" xfId="1" applyBorder="1" applyAlignment="1">
      <alignment horizontal="left" vertical="center"/>
    </xf>
    <xf numFmtId="177" fontId="11" fillId="0" borderId="0" xfId="10" applyNumberFormat="1" applyFont="1" applyFill="1" applyBorder="1" applyAlignment="1" applyProtection="1">
      <alignment vertical="center"/>
      <protection locked="0"/>
    </xf>
    <xf numFmtId="177" fontId="11" fillId="0" borderId="5" xfId="10" applyNumberFormat="1" applyFont="1" applyFill="1" applyBorder="1" applyAlignment="1" applyProtection="1">
      <alignment vertical="center"/>
      <protection locked="0"/>
    </xf>
    <xf numFmtId="0" fontId="10" fillId="0" borderId="1" xfId="4" applyBorder="1" applyAlignment="1">
      <alignment horizontal="center" vertical="center"/>
    </xf>
    <xf numFmtId="0" fontId="10" fillId="0" borderId="1" xfId="4" applyBorder="1">
      <alignment vertical="center"/>
    </xf>
    <xf numFmtId="0" fontId="4" fillId="0" borderId="1" xfId="5" applyBorder="1" applyAlignment="1">
      <alignment horizontal="center" vertical="center"/>
    </xf>
    <xf numFmtId="3" fontId="10" fillId="0" borderId="1" xfId="4" applyNumberFormat="1" applyBorder="1">
      <alignment vertical="center"/>
    </xf>
    <xf numFmtId="3" fontId="4" fillId="0" borderId="1" xfId="5" applyNumberFormat="1" applyBorder="1">
      <alignment vertical="center"/>
    </xf>
    <xf numFmtId="0" fontId="11" fillId="0" borderId="7" xfId="0" applyFont="1" applyBorder="1" applyAlignment="1">
      <alignment horizontal="center" vertical="center"/>
    </xf>
    <xf numFmtId="176" fontId="49" fillId="3" borderId="62" xfId="0" applyNumberFormat="1" applyFont="1" applyFill="1" applyBorder="1" applyAlignment="1">
      <alignment horizontal="right" vertical="center"/>
    </xf>
    <xf numFmtId="0" fontId="62" fillId="0" borderId="0" xfId="0" applyFont="1">
      <alignment vertical="center"/>
    </xf>
    <xf numFmtId="0" fontId="63" fillId="0" borderId="0" xfId="0" applyFont="1">
      <alignment vertical="center"/>
    </xf>
    <xf numFmtId="0" fontId="11" fillId="11" borderId="110" xfId="0" applyFont="1" applyFill="1" applyBorder="1">
      <alignment vertical="center"/>
    </xf>
    <xf numFmtId="176" fontId="11" fillId="0" borderId="0" xfId="10" applyNumberFormat="1" applyFont="1" applyFill="1" applyBorder="1" applyAlignment="1" applyProtection="1">
      <alignment horizontal="right" vertical="center" shrinkToFit="1"/>
    </xf>
    <xf numFmtId="176" fontId="11" fillId="0" borderId="0" xfId="10" applyNumberFormat="1" applyFont="1" applyFill="1" applyBorder="1" applyAlignment="1" applyProtection="1">
      <alignment vertical="center"/>
    </xf>
    <xf numFmtId="180" fontId="11" fillId="0" borderId="5" xfId="1" applyNumberFormat="1" applyFont="1" applyBorder="1" applyAlignment="1">
      <alignment horizontal="center" vertical="center"/>
    </xf>
    <xf numFmtId="0" fontId="11" fillId="11" borderId="1" xfId="1" applyFont="1" applyFill="1" applyBorder="1" applyAlignment="1">
      <alignment horizontal="center" vertical="center" wrapText="1"/>
    </xf>
    <xf numFmtId="38" fontId="15" fillId="0" borderId="102" xfId="10" applyFont="1" applyFill="1" applyBorder="1" applyAlignment="1" applyProtection="1">
      <alignment horizontal="left" vertical="center"/>
    </xf>
    <xf numFmtId="180" fontId="15" fillId="0" borderId="102" xfId="10" applyNumberFormat="1" applyFont="1" applyFill="1" applyBorder="1" applyAlignment="1" applyProtection="1">
      <alignment horizontal="right" vertical="center"/>
    </xf>
    <xf numFmtId="176" fontId="11" fillId="0" borderId="0" xfId="12" applyNumberFormat="1" applyFont="1">
      <alignment vertical="center"/>
    </xf>
    <xf numFmtId="0" fontId="15" fillId="0" borderId="21" xfId="1" applyFont="1" applyBorder="1"/>
    <xf numFmtId="176" fontId="11" fillId="0" borderId="3" xfId="12" applyNumberFormat="1" applyFont="1" applyBorder="1" applyAlignment="1">
      <alignment vertical="center" shrinkToFit="1"/>
    </xf>
    <xf numFmtId="176" fontId="11" fillId="0" borderId="0" xfId="1" applyNumberFormat="1" applyFont="1" applyAlignment="1">
      <alignment horizontal="right" vertical="center"/>
    </xf>
    <xf numFmtId="176" fontId="11" fillId="0" borderId="3" xfId="12" applyNumberFormat="1" applyFont="1" applyBorder="1" applyAlignment="1">
      <alignment horizontal="right" vertical="center" shrinkToFit="1"/>
    </xf>
    <xf numFmtId="176" fontId="11" fillId="0" borderId="0" xfId="1" applyNumberFormat="1" applyFont="1" applyAlignment="1">
      <alignment vertical="center"/>
    </xf>
    <xf numFmtId="0" fontId="11" fillId="15" borderId="146" xfId="12" applyFont="1" applyFill="1" applyBorder="1" applyAlignment="1" applyProtection="1">
      <alignment horizontal="center" vertical="center"/>
      <protection locked="0"/>
    </xf>
    <xf numFmtId="0" fontId="15" fillId="0" borderId="5" xfId="0" applyFont="1" applyBorder="1" applyAlignment="1">
      <alignment horizontal="center" vertical="center"/>
    </xf>
    <xf numFmtId="0" fontId="4" fillId="0" borderId="99" xfId="0" applyFont="1" applyBorder="1" applyAlignment="1">
      <alignment horizontal="right" vertical="center"/>
    </xf>
    <xf numFmtId="0" fontId="4" fillId="0" borderId="164" xfId="0" applyFont="1" applyBorder="1" applyAlignment="1">
      <alignment horizontal="right" vertical="center"/>
    </xf>
    <xf numFmtId="0" fontId="4" fillId="0" borderId="127" xfId="0" applyFont="1" applyBorder="1" applyAlignment="1">
      <alignment horizontal="right" vertical="center"/>
    </xf>
    <xf numFmtId="180" fontId="11" fillId="0" borderId="6" xfId="0" applyNumberFormat="1" applyFont="1" applyBorder="1" applyAlignment="1">
      <alignment horizontal="right" vertical="center"/>
    </xf>
    <xf numFmtId="180" fontId="11" fillId="0" borderId="170" xfId="0" applyNumberFormat="1" applyFont="1" applyBorder="1" applyAlignment="1">
      <alignment horizontal="right" vertical="center"/>
    </xf>
    <xf numFmtId="0" fontId="65" fillId="0" borderId="0" xfId="0" applyFont="1" applyAlignment="1">
      <alignment horizontal="center" vertical="center"/>
    </xf>
    <xf numFmtId="3" fontId="11" fillId="0" borderId="1" xfId="0" applyNumberFormat="1" applyFont="1" applyBorder="1">
      <alignment vertical="center"/>
    </xf>
    <xf numFmtId="0" fontId="16" fillId="0" borderId="1" xfId="0" applyFont="1" applyBorder="1">
      <alignment vertical="center"/>
    </xf>
    <xf numFmtId="3" fontId="34" fillId="0" borderId="1" xfId="0" applyNumberFormat="1" applyFont="1" applyBorder="1">
      <alignment vertical="center"/>
    </xf>
    <xf numFmtId="38" fontId="15" fillId="0" borderId="0" xfId="10" applyFont="1" applyFill="1" applyBorder="1" applyAlignment="1" applyProtection="1">
      <alignment horizontal="left" vertical="center"/>
    </xf>
    <xf numFmtId="180" fontId="15" fillId="0" borderId="0" xfId="10" applyNumberFormat="1" applyFont="1" applyFill="1" applyBorder="1" applyAlignment="1" applyProtection="1">
      <alignment horizontal="right" vertical="center"/>
    </xf>
    <xf numFmtId="177" fontId="11" fillId="0" borderId="171" xfId="0" applyNumberFormat="1" applyFont="1" applyBorder="1" applyAlignment="1">
      <alignment horizontal="right" vertical="center"/>
    </xf>
    <xf numFmtId="176" fontId="11" fillId="0" borderId="54" xfId="12" applyNumberFormat="1" applyFont="1" applyBorder="1" applyAlignment="1" applyProtection="1">
      <alignment horizontal="right" vertical="center"/>
      <protection locked="0"/>
    </xf>
    <xf numFmtId="0" fontId="41" fillId="0" borderId="0" xfId="16" applyFont="1" applyAlignment="1" applyProtection="1">
      <alignment horizontal="right" vertical="center"/>
      <protection locked="0"/>
    </xf>
    <xf numFmtId="0" fontId="59" fillId="0" borderId="0" xfId="5" applyFont="1">
      <alignment vertical="center"/>
    </xf>
    <xf numFmtId="0" fontId="11" fillId="0" borderId="168" xfId="12" applyFont="1" applyBorder="1" applyAlignment="1" applyProtection="1">
      <alignment horizontal="left" vertical="center"/>
      <protection locked="0"/>
    </xf>
    <xf numFmtId="0" fontId="11" fillId="0" borderId="0" xfId="12" applyFont="1" applyAlignment="1" applyProtection="1">
      <alignment horizontal="left" vertical="center"/>
      <protection locked="0"/>
    </xf>
    <xf numFmtId="0" fontId="11" fillId="0" borderId="55" xfId="12" applyFont="1" applyBorder="1" applyAlignment="1" applyProtection="1">
      <alignment horizontal="left" vertical="center"/>
      <protection locked="0"/>
    </xf>
    <xf numFmtId="0" fontId="60" fillId="16" borderId="0" xfId="1" applyFont="1" applyFill="1"/>
    <xf numFmtId="0" fontId="11" fillId="0" borderId="122" xfId="0" applyFont="1" applyBorder="1" applyAlignment="1">
      <alignment horizontal="center" vertical="center" shrinkToFit="1"/>
    </xf>
    <xf numFmtId="0" fontId="11" fillId="0" borderId="172" xfId="0" applyFont="1" applyBorder="1" applyAlignment="1">
      <alignment horizontal="center" vertical="center" shrinkToFit="1"/>
    </xf>
    <xf numFmtId="0" fontId="11" fillId="0" borderId="45" xfId="0" applyFont="1" applyBorder="1" applyAlignment="1">
      <alignment horizontal="center" vertical="center" shrinkToFit="1"/>
    </xf>
    <xf numFmtId="0" fontId="49" fillId="0" borderId="5" xfId="0" applyFont="1" applyBorder="1" applyAlignment="1">
      <alignment horizontal="left" vertical="top"/>
    </xf>
    <xf numFmtId="0" fontId="39" fillId="0" borderId="5" xfId="0" applyFont="1" applyBorder="1" applyAlignment="1">
      <alignment horizontal="left" vertical="center"/>
    </xf>
    <xf numFmtId="0" fontId="15" fillId="0" borderId="6" xfId="0" applyFont="1" applyBorder="1" applyAlignment="1">
      <alignment vertical="center" shrinkToFit="1"/>
    </xf>
    <xf numFmtId="0" fontId="60" fillId="12" borderId="0" xfId="0" applyFont="1" applyFill="1" applyProtection="1">
      <alignment vertical="center"/>
      <protection locked="0"/>
    </xf>
    <xf numFmtId="0" fontId="11" fillId="0" borderId="0" xfId="5" applyFont="1" applyAlignment="1">
      <alignment horizontal="center" vertical="center"/>
    </xf>
    <xf numFmtId="0" fontId="69" fillId="0" borderId="0" xfId="0" applyFont="1">
      <alignment vertical="center"/>
    </xf>
    <xf numFmtId="0" fontId="73" fillId="0" borderId="0" xfId="18" applyFont="1" applyAlignment="1">
      <alignment vertical="center"/>
    </xf>
    <xf numFmtId="0" fontId="71" fillId="0" borderId="0" xfId="18" applyFont="1" applyAlignment="1">
      <alignment vertical="center"/>
    </xf>
    <xf numFmtId="0" fontId="73" fillId="0" borderId="0" xfId="18" applyFont="1" applyAlignment="1">
      <alignment vertical="center" wrapText="1"/>
    </xf>
    <xf numFmtId="0" fontId="0" fillId="0" borderId="34" xfId="0" applyBorder="1">
      <alignment vertical="center"/>
    </xf>
    <xf numFmtId="0" fontId="0" fillId="0" borderId="73" xfId="0" applyBorder="1">
      <alignment vertical="center"/>
    </xf>
    <xf numFmtId="0" fontId="55" fillId="0" borderId="69" xfId="0" applyFont="1" applyBorder="1" applyAlignment="1">
      <alignment vertical="center" wrapText="1"/>
    </xf>
    <xf numFmtId="0" fontId="55" fillId="0" borderId="0" xfId="0" applyFont="1" applyAlignment="1">
      <alignment vertical="center" wrapText="1"/>
    </xf>
    <xf numFmtId="0" fontId="54" fillId="0" borderId="8" xfId="0" applyFont="1" applyBorder="1">
      <alignment vertical="center"/>
    </xf>
    <xf numFmtId="0" fontId="0" fillId="0" borderId="6" xfId="0" applyBorder="1" applyAlignment="1">
      <alignment horizontal="center" vertical="center"/>
    </xf>
    <xf numFmtId="0" fontId="15" fillId="0" borderId="0" xfId="1" applyFont="1" applyAlignment="1">
      <alignment horizontal="center" vertical="center"/>
    </xf>
    <xf numFmtId="0" fontId="15" fillId="0" borderId="0" xfId="1" applyFont="1" applyAlignment="1">
      <alignment horizontal="center"/>
    </xf>
    <xf numFmtId="0" fontId="15" fillId="0" borderId="0" xfId="1" applyFont="1" applyAlignment="1">
      <alignment vertical="center"/>
    </xf>
    <xf numFmtId="0" fontId="11" fillId="0" borderId="0" xfId="1" applyFont="1" applyAlignment="1">
      <alignment horizontal="left" vertical="center"/>
    </xf>
    <xf numFmtId="0" fontId="0" fillId="0" borderId="0" xfId="0" applyAlignment="1">
      <alignment vertical="center" wrapText="1"/>
    </xf>
    <xf numFmtId="0" fontId="15" fillId="11" borderId="1" xfId="1" applyFont="1" applyFill="1" applyBorder="1" applyAlignment="1">
      <alignment horizontal="center" vertical="center" wrapText="1"/>
    </xf>
    <xf numFmtId="0" fontId="15" fillId="11" borderId="1" xfId="1" applyFont="1" applyFill="1" applyBorder="1" applyAlignment="1">
      <alignment horizontal="center" vertical="center"/>
    </xf>
    <xf numFmtId="0" fontId="15" fillId="11" borderId="1" xfId="0" applyFont="1" applyFill="1" applyBorder="1" applyAlignment="1">
      <alignment horizontal="center" vertical="center"/>
    </xf>
    <xf numFmtId="0" fontId="15" fillId="11" borderId="1" xfId="0" applyFont="1" applyFill="1" applyBorder="1" applyAlignment="1">
      <alignment horizontal="center" vertical="center" wrapText="1"/>
    </xf>
    <xf numFmtId="0" fontId="15" fillId="0" borderId="24" xfId="1" applyFont="1" applyBorder="1"/>
    <xf numFmtId="38" fontId="15" fillId="0" borderId="24" xfId="10" applyFont="1" applyFill="1" applyBorder="1" applyAlignment="1" applyProtection="1">
      <alignment horizontal="right"/>
    </xf>
    <xf numFmtId="0" fontId="15" fillId="6" borderId="142" xfId="1" applyFont="1" applyFill="1" applyBorder="1" applyAlignment="1" applyProtection="1">
      <alignment horizontal="center" vertical="center"/>
      <protection locked="0"/>
    </xf>
    <xf numFmtId="0" fontId="15" fillId="20" borderId="142" xfId="1" applyFont="1" applyFill="1" applyBorder="1" applyAlignment="1" applyProtection="1">
      <alignment horizontal="center" vertical="center"/>
      <protection locked="0"/>
    </xf>
    <xf numFmtId="0" fontId="15" fillId="0" borderId="25" xfId="1" applyFont="1" applyBorder="1"/>
    <xf numFmtId="38" fontId="15" fillId="0" borderId="25" xfId="10" applyFont="1" applyFill="1" applyBorder="1" applyAlignment="1" applyProtection="1">
      <alignment horizontal="right"/>
    </xf>
    <xf numFmtId="0" fontId="15" fillId="6" borderId="183" xfId="1" applyFont="1" applyFill="1" applyBorder="1" applyAlignment="1" applyProtection="1">
      <alignment horizontal="center" vertical="center"/>
      <protection locked="0"/>
    </xf>
    <xf numFmtId="0" fontId="15" fillId="20" borderId="183" xfId="1" applyFont="1" applyFill="1" applyBorder="1" applyAlignment="1" applyProtection="1">
      <alignment horizontal="center" vertical="center"/>
      <protection locked="0"/>
    </xf>
    <xf numFmtId="176" fontId="11" fillId="5" borderId="0" xfId="1" applyNumberFormat="1" applyFont="1" applyFill="1" applyAlignment="1">
      <alignment horizontal="right" vertical="center"/>
    </xf>
    <xf numFmtId="176" fontId="11" fillId="5" borderId="25" xfId="1" applyNumberFormat="1" applyFont="1" applyFill="1" applyBorder="1" applyAlignment="1">
      <alignment horizontal="right" vertical="center"/>
    </xf>
    <xf numFmtId="0" fontId="11" fillId="0" borderId="25" xfId="1" applyFont="1" applyBorder="1"/>
    <xf numFmtId="38" fontId="11" fillId="0" borderId="25" xfId="10" applyFont="1" applyFill="1" applyBorder="1" applyAlignment="1" applyProtection="1">
      <alignment horizontal="right"/>
    </xf>
    <xf numFmtId="0" fontId="60" fillId="0" borderId="0" xfId="1" applyFont="1"/>
    <xf numFmtId="0" fontId="15" fillId="6" borderId="184" xfId="1" applyFont="1" applyFill="1" applyBorder="1" applyAlignment="1" applyProtection="1">
      <alignment horizontal="center" vertical="center"/>
      <protection locked="0"/>
    </xf>
    <xf numFmtId="0" fontId="15" fillId="20" borderId="184" xfId="1" applyFont="1" applyFill="1" applyBorder="1" applyAlignment="1" applyProtection="1">
      <alignment horizontal="center" vertical="center"/>
      <protection locked="0"/>
    </xf>
    <xf numFmtId="0" fontId="11" fillId="0" borderId="29" xfId="1" applyFont="1" applyBorder="1"/>
    <xf numFmtId="38" fontId="11" fillId="0" borderId="29" xfId="10" applyFont="1" applyFill="1" applyBorder="1" applyAlignment="1" applyProtection="1">
      <alignment horizontal="right"/>
    </xf>
    <xf numFmtId="180" fontId="11" fillId="0" borderId="4" xfId="10" applyNumberFormat="1" applyFont="1" applyFill="1" applyBorder="1" applyAlignment="1" applyProtection="1">
      <alignment horizontal="center" vertical="center"/>
    </xf>
    <xf numFmtId="176" fontId="34" fillId="0" borderId="7" xfId="0" applyNumberFormat="1" applyFont="1" applyBorder="1">
      <alignment vertical="center"/>
    </xf>
    <xf numFmtId="176" fontId="11" fillId="0" borderId="1" xfId="1" applyNumberFormat="1" applyFont="1" applyBorder="1" applyAlignment="1">
      <alignment vertical="center"/>
    </xf>
    <xf numFmtId="0" fontId="11" fillId="0" borderId="1" xfId="1" applyFont="1" applyBorder="1" applyAlignment="1">
      <alignment vertical="center"/>
    </xf>
    <xf numFmtId="0" fontId="15" fillId="0" borderId="6" xfId="1" applyFont="1" applyBorder="1" applyAlignment="1">
      <alignment vertical="center"/>
    </xf>
    <xf numFmtId="176" fontId="11" fillId="0" borderId="6" xfId="12" applyNumberFormat="1" applyFont="1" applyBorder="1" applyAlignment="1">
      <alignment vertical="center" shrinkToFit="1"/>
    </xf>
    <xf numFmtId="0" fontId="15" fillId="0" borderId="142" xfId="1" applyFont="1" applyBorder="1" applyAlignment="1">
      <alignment horizontal="center" vertical="center"/>
    </xf>
    <xf numFmtId="0" fontId="15" fillId="0" borderId="183" xfId="1" applyFont="1" applyBorder="1" applyAlignment="1">
      <alignment horizontal="center" vertical="center"/>
    </xf>
    <xf numFmtId="0" fontId="15" fillId="0" borderId="184" xfId="1" applyFont="1" applyBorder="1" applyAlignment="1">
      <alignment horizontal="center" vertical="center"/>
    </xf>
    <xf numFmtId="0" fontId="0" fillId="0" borderId="0" xfId="0" applyAlignment="1">
      <alignment horizontal="center" vertical="center"/>
    </xf>
    <xf numFmtId="180" fontId="11" fillId="0" borderId="0" xfId="10" applyNumberFormat="1" applyFont="1" applyFill="1" applyBorder="1" applyAlignment="1" applyProtection="1">
      <alignment horizontal="center" vertical="center"/>
    </xf>
    <xf numFmtId="176" fontId="0" fillId="0" borderId="0" xfId="0" applyNumberFormat="1">
      <alignment vertical="center"/>
    </xf>
    <xf numFmtId="0" fontId="79" fillId="0" borderId="119" xfId="0" applyFont="1" applyBorder="1" applyAlignment="1">
      <alignment horizontal="center" vertical="center"/>
    </xf>
    <xf numFmtId="180" fontId="11" fillId="0" borderId="69" xfId="10" applyNumberFormat="1" applyFont="1" applyFill="1" applyBorder="1" applyAlignment="1" applyProtection="1">
      <alignment horizontal="right" vertical="center"/>
    </xf>
    <xf numFmtId="0" fontId="11" fillId="0" borderId="35" xfId="1" applyFont="1" applyBorder="1" applyAlignment="1">
      <alignment vertical="center"/>
    </xf>
    <xf numFmtId="176" fontId="11" fillId="0" borderId="24" xfId="1" applyNumberFormat="1" applyFont="1" applyBorder="1" applyAlignment="1">
      <alignment vertical="center"/>
    </xf>
    <xf numFmtId="0" fontId="11" fillId="0" borderId="24" xfId="1" applyFont="1" applyBorder="1" applyAlignment="1">
      <alignment vertical="center"/>
    </xf>
    <xf numFmtId="0" fontId="11" fillId="0" borderId="0" xfId="1" applyFont="1" applyAlignment="1">
      <alignment horizontal="center" vertical="center"/>
    </xf>
    <xf numFmtId="0" fontId="79" fillId="0" borderId="4" xfId="0" applyFont="1" applyBorder="1" applyAlignment="1">
      <alignment horizontal="center" vertical="center"/>
    </xf>
    <xf numFmtId="180" fontId="11" fillId="0" borderId="6" xfId="10" applyNumberFormat="1" applyFont="1" applyFill="1" applyBorder="1" applyAlignment="1" applyProtection="1">
      <alignment horizontal="right" vertical="center"/>
    </xf>
    <xf numFmtId="0" fontId="0" fillId="0" borderId="187" xfId="0" applyBorder="1">
      <alignment vertical="center"/>
    </xf>
    <xf numFmtId="0" fontId="79" fillId="0" borderId="169" xfId="0" applyFont="1" applyBorder="1" applyAlignment="1">
      <alignment horizontal="center" vertical="center"/>
    </xf>
    <xf numFmtId="180" fontId="11" fillId="0" borderId="71" xfId="10" applyNumberFormat="1" applyFont="1" applyFill="1" applyBorder="1" applyAlignment="1" applyProtection="1">
      <alignment horizontal="right" vertical="center"/>
    </xf>
    <xf numFmtId="0" fontId="4" fillId="0" borderId="0" xfId="1" applyAlignment="1">
      <alignment vertical="center"/>
    </xf>
    <xf numFmtId="38" fontId="11" fillId="0" borderId="0" xfId="10" applyFont="1" applyAlignment="1" applyProtection="1">
      <alignment vertical="top"/>
    </xf>
    <xf numFmtId="0" fontId="10" fillId="0" borderId="0" xfId="4" applyAlignment="1">
      <alignment horizontal="center" vertical="center"/>
    </xf>
    <xf numFmtId="3" fontId="10" fillId="0" borderId="0" xfId="4" applyNumberFormat="1">
      <alignment vertical="center"/>
    </xf>
    <xf numFmtId="3" fontId="4" fillId="0" borderId="0" xfId="5" applyNumberFormat="1">
      <alignment vertical="center"/>
    </xf>
    <xf numFmtId="0" fontId="4" fillId="0" borderId="1" xfId="4" applyFont="1" applyBorder="1" applyAlignment="1">
      <alignment horizontal="center" vertical="center"/>
    </xf>
    <xf numFmtId="3" fontId="4" fillId="0" borderId="1" xfId="4" applyNumberFormat="1" applyFont="1" applyBorder="1">
      <alignment vertical="center"/>
    </xf>
    <xf numFmtId="0" fontId="15" fillId="0" borderId="21" xfId="0" applyFont="1" applyBorder="1" applyAlignment="1">
      <alignment horizontal="center" vertical="center" shrinkToFit="1"/>
    </xf>
    <xf numFmtId="0" fontId="11" fillId="0" borderId="0" xfId="4" applyFont="1" applyAlignment="1" applyProtection="1">
      <alignment horizontal="left" vertical="center"/>
      <protection locked="0"/>
    </xf>
    <xf numFmtId="0" fontId="11" fillId="0" borderId="0" xfId="4" applyFont="1" applyAlignment="1" applyProtection="1">
      <alignment horizontal="left" vertical="center" wrapText="1"/>
      <protection locked="0"/>
    </xf>
    <xf numFmtId="0" fontId="49" fillId="0" borderId="0" xfId="0" applyFont="1" applyAlignment="1">
      <alignment horizontal="left" vertical="center"/>
    </xf>
    <xf numFmtId="0" fontId="20" fillId="0" borderId="0" xfId="0" applyFont="1" applyAlignment="1">
      <alignment horizontal="left" vertical="center"/>
    </xf>
    <xf numFmtId="0" fontId="10" fillId="0" borderId="0" xfId="0" applyFont="1" applyAlignment="1">
      <alignment horizontal="left" vertical="center"/>
    </xf>
    <xf numFmtId="0" fontId="15" fillId="0" borderId="12" xfId="0" applyFont="1" applyBorder="1" applyAlignment="1">
      <alignment vertical="center" wrapText="1"/>
    </xf>
    <xf numFmtId="49" fontId="24" fillId="0" borderId="19" xfId="0" applyNumberFormat="1" applyFont="1" applyBorder="1" applyAlignment="1">
      <alignment horizontal="center" vertical="center"/>
    </xf>
    <xf numFmtId="0" fontId="4" fillId="0" borderId="6" xfId="0" applyFont="1" applyBorder="1" applyAlignment="1">
      <alignment horizontal="right" vertical="center"/>
    </xf>
    <xf numFmtId="0" fontId="11" fillId="0" borderId="20" xfId="0" applyFont="1" applyBorder="1" applyAlignment="1">
      <alignment vertical="center" wrapText="1"/>
    </xf>
    <xf numFmtId="49" fontId="24" fillId="0" borderId="99" xfId="0" applyNumberFormat="1" applyFont="1" applyBorder="1" applyAlignment="1">
      <alignment horizontal="center" vertical="center"/>
    </xf>
    <xf numFmtId="49" fontId="24" fillId="0" borderId="44" xfId="0" applyNumberFormat="1" applyFont="1" applyBorder="1" applyAlignment="1">
      <alignment horizontal="center" vertical="center"/>
    </xf>
    <xf numFmtId="0" fontId="4" fillId="0" borderId="44" xfId="0" applyFont="1" applyBorder="1" applyAlignment="1">
      <alignment horizontal="right" vertical="center"/>
    </xf>
    <xf numFmtId="0" fontId="4" fillId="0" borderId="190" xfId="0" applyFont="1" applyBorder="1">
      <alignment vertical="center"/>
    </xf>
    <xf numFmtId="0" fontId="4" fillId="0" borderId="128" xfId="0" applyFont="1" applyBorder="1" applyAlignment="1">
      <alignment horizontal="right" vertical="center"/>
    </xf>
    <xf numFmtId="0" fontId="11" fillId="0" borderId="46" xfId="0" applyFont="1" applyBorder="1" applyAlignment="1">
      <alignment vertical="center" wrapText="1"/>
    </xf>
    <xf numFmtId="180" fontId="11" fillId="0" borderId="192" xfId="1" applyNumberFormat="1" applyFont="1" applyBorder="1" applyAlignment="1" applyProtection="1">
      <alignment horizontal="right" vertical="center"/>
      <protection locked="0"/>
    </xf>
    <xf numFmtId="0" fontId="49" fillId="0" borderId="0" xfId="0" applyFont="1" applyAlignment="1">
      <alignment horizontal="left" vertical="center" shrinkToFit="1"/>
    </xf>
    <xf numFmtId="183" fontId="49" fillId="0" borderId="0" xfId="0" applyNumberFormat="1" applyFont="1" applyAlignment="1">
      <alignment horizontal="left" vertical="center" shrinkToFit="1"/>
    </xf>
    <xf numFmtId="0" fontId="81" fillId="0" borderId="0" xfId="0" applyFont="1">
      <alignment vertical="center"/>
    </xf>
    <xf numFmtId="0" fontId="73" fillId="0" borderId="0" xfId="22" applyFont="1">
      <alignment vertical="center"/>
    </xf>
    <xf numFmtId="0" fontId="71" fillId="0" borderId="0" xfId="22" applyFont="1">
      <alignment vertical="center"/>
    </xf>
    <xf numFmtId="0" fontId="73" fillId="16" borderId="0" xfId="22" applyFont="1" applyFill="1">
      <alignment vertical="center"/>
    </xf>
    <xf numFmtId="0" fontId="71" fillId="0" borderId="1" xfId="22" applyFont="1" applyBorder="1" applyAlignment="1">
      <alignment horizontal="center" vertical="center"/>
    </xf>
    <xf numFmtId="0" fontId="82" fillId="0" borderId="0" xfId="22" applyFont="1">
      <alignment vertical="center"/>
    </xf>
    <xf numFmtId="0" fontId="73" fillId="0" borderId="5" xfId="22" applyFont="1" applyBorder="1">
      <alignment vertical="center"/>
    </xf>
    <xf numFmtId="0" fontId="73" fillId="0" borderId="5" xfId="22" applyFont="1" applyBorder="1" applyAlignment="1">
      <alignment horizontal="right" vertical="center"/>
    </xf>
    <xf numFmtId="0" fontId="83" fillId="0" borderId="0" xfId="18" applyFont="1" applyAlignment="1">
      <alignment vertical="center"/>
    </xf>
    <xf numFmtId="0" fontId="73" fillId="0" borderId="7" xfId="22" applyFont="1" applyBorder="1">
      <alignment vertical="center"/>
    </xf>
    <xf numFmtId="0" fontId="73" fillId="0" borderId="7" xfId="22" applyFont="1" applyBorder="1" applyAlignment="1">
      <alignment horizontal="right" vertical="center"/>
    </xf>
    <xf numFmtId="0" fontId="75" fillId="0" borderId="0" xfId="22" applyFont="1">
      <alignment vertical="center"/>
    </xf>
    <xf numFmtId="0" fontId="73" fillId="0" borderId="5" xfId="22" applyFont="1" applyBorder="1" applyAlignment="1">
      <alignment vertical="center" wrapText="1"/>
    </xf>
    <xf numFmtId="0" fontId="71" fillId="0" borderId="1" xfId="22" applyFont="1" applyBorder="1" applyAlignment="1" applyProtection="1">
      <alignment horizontal="center" vertical="center"/>
      <protection locked="0"/>
    </xf>
    <xf numFmtId="0" fontId="71" fillId="19" borderId="1" xfId="22" applyFont="1" applyFill="1" applyBorder="1" applyAlignment="1">
      <alignment vertical="center" wrapText="1"/>
    </xf>
    <xf numFmtId="0" fontId="75" fillId="16" borderId="0" xfId="22" applyFont="1" applyFill="1">
      <alignment vertical="center"/>
    </xf>
    <xf numFmtId="0" fontId="73" fillId="0" borderId="0" xfId="22" applyFont="1" applyAlignment="1">
      <alignment vertical="center" wrapText="1"/>
    </xf>
    <xf numFmtId="0" fontId="71" fillId="0" borderId="24" xfId="18" applyFont="1" applyBorder="1" applyAlignment="1" applyProtection="1">
      <alignment horizontal="center" vertical="center"/>
      <protection locked="0"/>
    </xf>
    <xf numFmtId="0" fontId="73" fillId="16" borderId="0" xfId="18" applyFont="1" applyFill="1" applyAlignment="1">
      <alignment vertical="center"/>
    </xf>
    <xf numFmtId="0" fontId="71" fillId="0" borderId="8" xfId="18" applyFont="1" applyBorder="1" applyAlignment="1" applyProtection="1">
      <alignment horizontal="center" vertical="center"/>
      <protection locked="0"/>
    </xf>
    <xf numFmtId="0" fontId="71" fillId="19" borderId="4" xfId="18" applyFont="1" applyFill="1" applyBorder="1" applyAlignment="1">
      <alignment vertical="center" wrapText="1"/>
    </xf>
    <xf numFmtId="0" fontId="71" fillId="0" borderId="24" xfId="22" applyFont="1" applyBorder="1" applyAlignment="1" applyProtection="1">
      <alignment horizontal="center" vertical="center"/>
      <protection locked="0"/>
    </xf>
    <xf numFmtId="0" fontId="73" fillId="19" borderId="3" xfId="22" applyFont="1" applyFill="1" applyBorder="1" applyAlignment="1">
      <alignment horizontal="left" vertical="center" wrapText="1"/>
    </xf>
    <xf numFmtId="0" fontId="73" fillId="19" borderId="4" xfId="22" applyFont="1" applyFill="1" applyBorder="1" applyAlignment="1">
      <alignment horizontal="left" vertical="center" wrapText="1"/>
    </xf>
    <xf numFmtId="0" fontId="73" fillId="19" borderId="25" xfId="22" applyFont="1" applyFill="1" applyBorder="1" applyAlignment="1">
      <alignment vertical="center" wrapText="1"/>
    </xf>
    <xf numFmtId="0" fontId="73" fillId="19" borderId="2" xfId="22" applyFont="1" applyFill="1" applyBorder="1" applyAlignment="1">
      <alignment horizontal="left" vertical="center" wrapText="1"/>
    </xf>
    <xf numFmtId="0" fontId="71" fillId="0" borderId="29" xfId="22" applyFont="1" applyBorder="1" applyAlignment="1" applyProtection="1">
      <alignment horizontal="center" vertical="center"/>
      <protection locked="0"/>
    </xf>
    <xf numFmtId="0" fontId="84" fillId="19" borderId="3" xfId="22" applyFont="1" applyFill="1" applyBorder="1" applyAlignment="1">
      <alignment vertical="center" wrapText="1"/>
    </xf>
    <xf numFmtId="0" fontId="78" fillId="19" borderId="3" xfId="22" applyFont="1" applyFill="1" applyBorder="1" applyAlignment="1">
      <alignment horizontal="right" vertical="center" wrapText="1"/>
    </xf>
    <xf numFmtId="0" fontId="73" fillId="16" borderId="4" xfId="22" applyFont="1" applyFill="1" applyBorder="1" applyAlignment="1" applyProtection="1">
      <alignment horizontal="center" vertical="center" wrapText="1"/>
      <protection locked="0"/>
    </xf>
    <xf numFmtId="0" fontId="73" fillId="16" borderId="7" xfId="22" applyFont="1" applyFill="1" applyBorder="1" applyAlignment="1" applyProtection="1">
      <alignment horizontal="center" vertical="center" wrapText="1"/>
      <protection locked="0"/>
    </xf>
    <xf numFmtId="0" fontId="73" fillId="16" borderId="8" xfId="22" applyFont="1" applyFill="1" applyBorder="1" applyAlignment="1" applyProtection="1">
      <alignment horizontal="left" vertical="center" wrapText="1"/>
      <protection locked="0"/>
    </xf>
    <xf numFmtId="0" fontId="73" fillId="19" borderId="3" xfId="22" applyFont="1" applyFill="1" applyBorder="1" applyAlignment="1">
      <alignment vertical="center" wrapText="1"/>
    </xf>
    <xf numFmtId="0" fontId="73" fillId="19" borderId="2" xfId="22" applyFont="1" applyFill="1" applyBorder="1" applyAlignment="1">
      <alignment horizontal="right" vertical="center" wrapText="1"/>
    </xf>
    <xf numFmtId="0" fontId="73" fillId="19" borderId="5" xfId="22" applyFont="1" applyFill="1" applyBorder="1" applyAlignment="1">
      <alignment vertical="center" wrapText="1"/>
    </xf>
    <xf numFmtId="0" fontId="73" fillId="19" borderId="5" xfId="22" applyFont="1" applyFill="1" applyBorder="1">
      <alignment vertical="center"/>
    </xf>
    <xf numFmtId="0" fontId="71" fillId="19" borderId="8" xfId="22" applyFont="1" applyFill="1" applyBorder="1" applyProtection="1">
      <alignment vertical="center"/>
      <protection locked="0"/>
    </xf>
    <xf numFmtId="0" fontId="71" fillId="19" borderId="29" xfId="22" applyFont="1" applyFill="1" applyBorder="1" applyAlignment="1">
      <alignment vertical="center" wrapText="1"/>
    </xf>
    <xf numFmtId="0" fontId="71" fillId="0" borderId="6" xfId="22" applyFont="1" applyBorder="1">
      <alignment vertical="center"/>
    </xf>
    <xf numFmtId="0" fontId="73" fillId="16" borderId="3" xfId="22" applyFont="1" applyFill="1" applyBorder="1" applyAlignment="1">
      <alignment horizontal="left" vertical="center" wrapText="1"/>
    </xf>
    <xf numFmtId="0" fontId="73" fillId="16" borderId="0" xfId="22" applyFont="1" applyFill="1" applyAlignment="1">
      <alignment horizontal="left" vertical="top" wrapText="1"/>
    </xf>
    <xf numFmtId="0" fontId="73" fillId="0" borderId="21" xfId="22" applyFont="1" applyBorder="1">
      <alignment vertical="center"/>
    </xf>
    <xf numFmtId="0" fontId="73" fillId="19" borderId="0" xfId="22" applyFont="1" applyFill="1" applyAlignment="1">
      <alignment horizontal="left" vertical="center" wrapText="1"/>
    </xf>
    <xf numFmtId="0" fontId="77" fillId="19" borderId="3" xfId="22" applyFont="1" applyFill="1" applyBorder="1" applyAlignment="1">
      <alignment horizontal="left" vertical="center" wrapText="1"/>
    </xf>
    <xf numFmtId="0" fontId="73" fillId="19" borderId="2" xfId="22" applyFont="1" applyFill="1" applyBorder="1" applyAlignment="1">
      <alignment vertical="center" wrapText="1"/>
    </xf>
    <xf numFmtId="0" fontId="73" fillId="0" borderId="21" xfId="23" applyFont="1" applyBorder="1">
      <alignment vertical="center"/>
    </xf>
    <xf numFmtId="0" fontId="73" fillId="0" borderId="0" xfId="23" applyFont="1">
      <alignment vertical="center"/>
    </xf>
    <xf numFmtId="0" fontId="73" fillId="19" borderId="3" xfId="23" applyFont="1" applyFill="1" applyBorder="1" applyAlignment="1">
      <alignment vertical="center" wrapText="1"/>
    </xf>
    <xf numFmtId="0" fontId="73" fillId="19" borderId="0" xfId="23" applyFont="1" applyFill="1" applyAlignment="1">
      <alignment horizontal="left" vertical="center" wrapText="1"/>
    </xf>
    <xf numFmtId="0" fontId="77" fillId="19" borderId="3" xfId="23" applyFont="1" applyFill="1" applyBorder="1" applyAlignment="1">
      <alignment horizontal="left" vertical="center" wrapText="1"/>
    </xf>
    <xf numFmtId="0" fontId="73" fillId="19" borderId="2" xfId="23" applyFont="1" applyFill="1" applyBorder="1" applyAlignment="1">
      <alignment vertical="center" wrapText="1"/>
    </xf>
    <xf numFmtId="0" fontId="73" fillId="19" borderId="0" xfId="22" applyFont="1" applyFill="1" applyAlignment="1">
      <alignment vertical="center" wrapText="1"/>
    </xf>
    <xf numFmtId="0" fontId="73" fillId="19" borderId="25" xfId="22" applyFont="1" applyFill="1" applyBorder="1" applyAlignment="1">
      <alignment horizontal="left" vertical="center" wrapText="1"/>
    </xf>
    <xf numFmtId="0" fontId="73" fillId="19" borderId="12" xfId="22" applyFont="1" applyFill="1" applyBorder="1">
      <alignment vertical="center"/>
    </xf>
    <xf numFmtId="38" fontId="11" fillId="11" borderId="63" xfId="10" applyFont="1" applyFill="1" applyBorder="1" applyAlignment="1" applyProtection="1">
      <alignment horizontal="center" vertical="center"/>
    </xf>
    <xf numFmtId="38" fontId="11" fillId="11" borderId="64" xfId="10" applyFont="1" applyFill="1" applyBorder="1" applyAlignment="1" applyProtection="1">
      <alignment horizontal="center" vertical="center"/>
    </xf>
    <xf numFmtId="38" fontId="11" fillId="11" borderId="65" xfId="10" applyFont="1" applyFill="1" applyBorder="1" applyAlignment="1" applyProtection="1">
      <alignment horizontal="center" vertical="center"/>
    </xf>
    <xf numFmtId="0" fontId="19" fillId="0" borderId="0" xfId="0" applyFont="1" applyAlignment="1">
      <alignment horizontal="left" vertical="center"/>
    </xf>
    <xf numFmtId="0" fontId="37" fillId="0" borderId="174" xfId="0" applyFont="1" applyBorder="1" applyAlignment="1" applyProtection="1">
      <alignment horizontal="center" vertical="center"/>
      <protection locked="0"/>
    </xf>
    <xf numFmtId="180" fontId="11" fillId="0" borderId="52" xfId="10" applyNumberFormat="1" applyFont="1" applyFill="1" applyBorder="1" applyAlignment="1" applyProtection="1">
      <alignment vertical="center"/>
    </xf>
    <xf numFmtId="177" fontId="11" fillId="0" borderId="15" xfId="10" applyNumberFormat="1" applyFont="1" applyFill="1" applyBorder="1" applyAlignment="1" applyProtection="1">
      <alignment vertical="center"/>
      <protection locked="0"/>
    </xf>
    <xf numFmtId="177" fontId="11" fillId="0" borderId="18" xfId="10" applyNumberFormat="1" applyFont="1" applyFill="1" applyBorder="1" applyAlignment="1" applyProtection="1">
      <alignment vertical="center"/>
      <protection locked="0"/>
    </xf>
    <xf numFmtId="176" fontId="34" fillId="0" borderId="1" xfId="0" applyNumberFormat="1" applyFont="1" applyBorder="1">
      <alignment vertical="center"/>
    </xf>
    <xf numFmtId="0" fontId="4" fillId="0" borderId="6" xfId="0" applyFont="1" applyBorder="1">
      <alignment vertical="center"/>
    </xf>
    <xf numFmtId="49" fontId="4" fillId="0" borderId="19" xfId="0" applyNumberFormat="1" applyFont="1" applyBorder="1">
      <alignment vertical="center"/>
    </xf>
    <xf numFmtId="0" fontId="24" fillId="0" borderId="6" xfId="0" applyFont="1" applyBorder="1" applyAlignment="1"/>
    <xf numFmtId="0" fontId="15" fillId="0" borderId="6" xfId="0" applyFont="1" applyBorder="1" applyAlignment="1"/>
    <xf numFmtId="0" fontId="15" fillId="0" borderId="20" xfId="0" applyFont="1" applyBorder="1" applyAlignment="1"/>
    <xf numFmtId="0" fontId="4" fillId="0" borderId="0" xfId="4" applyFont="1" applyAlignment="1">
      <alignment horizontal="center" vertical="center"/>
    </xf>
    <xf numFmtId="3" fontId="4" fillId="0" borderId="0" xfId="4" applyNumberFormat="1" applyFont="1">
      <alignment vertical="center"/>
    </xf>
    <xf numFmtId="0" fontId="60" fillId="16" borderId="0" xfId="1" applyFont="1" applyFill="1" applyAlignment="1">
      <alignment vertical="center"/>
    </xf>
    <xf numFmtId="0" fontId="11" fillId="0" borderId="0" xfId="4" applyFont="1" applyAlignment="1">
      <alignment horizontal="left" vertical="center" wrapText="1"/>
    </xf>
    <xf numFmtId="0" fontId="11" fillId="0" borderId="0" xfId="4" applyFont="1" applyAlignment="1">
      <alignment horizontal="center" vertical="center"/>
    </xf>
    <xf numFmtId="0" fontId="11" fillId="0" borderId="19" xfId="4" applyFont="1" applyBorder="1" applyAlignment="1">
      <alignment horizontal="center" vertical="center"/>
    </xf>
    <xf numFmtId="0" fontId="11" fillId="0" borderId="3" xfId="4" applyFont="1" applyBorder="1" applyAlignment="1">
      <alignment horizontal="center" vertical="center"/>
    </xf>
    <xf numFmtId="0" fontId="11" fillId="0" borderId="2" xfId="4" applyFont="1" applyBorder="1" applyAlignment="1">
      <alignment horizontal="center" vertical="center"/>
    </xf>
    <xf numFmtId="0" fontId="11" fillId="0" borderId="7" xfId="4" applyFont="1" applyBorder="1" applyAlignment="1">
      <alignment horizontal="center" vertical="center"/>
    </xf>
    <xf numFmtId="0" fontId="11" fillId="0" borderId="8" xfId="4" applyFont="1" applyBorder="1" applyAlignment="1">
      <alignment horizontal="center" vertical="center"/>
    </xf>
    <xf numFmtId="0" fontId="11" fillId="0" borderId="4" xfId="4" applyFont="1" applyBorder="1" applyAlignment="1">
      <alignment horizontal="left" vertical="center"/>
    </xf>
    <xf numFmtId="0" fontId="11" fillId="0" borderId="7" xfId="4" applyFont="1" applyBorder="1" applyAlignment="1">
      <alignment horizontal="left" vertical="center"/>
    </xf>
    <xf numFmtId="0" fontId="11" fillId="0" borderId="8" xfId="4" applyFont="1" applyBorder="1" applyAlignment="1">
      <alignment horizontal="left" vertical="center"/>
    </xf>
    <xf numFmtId="176" fontId="11" fillId="0" borderId="99" xfId="6" applyNumberFormat="1" applyFont="1" applyFill="1" applyBorder="1" applyAlignment="1" applyProtection="1">
      <alignment horizontal="right" vertical="center"/>
    </xf>
    <xf numFmtId="176" fontId="11" fillId="0" borderId="100" xfId="6" applyNumberFormat="1" applyFont="1" applyFill="1" applyBorder="1" applyAlignment="1" applyProtection="1">
      <alignment horizontal="right" vertical="center"/>
    </xf>
    <xf numFmtId="176" fontId="11" fillId="0" borderId="158" xfId="6" applyNumberFormat="1" applyFont="1" applyFill="1" applyBorder="1" applyAlignment="1" applyProtection="1">
      <alignment horizontal="right" vertical="center"/>
    </xf>
    <xf numFmtId="176" fontId="11" fillId="0" borderId="159" xfId="6" applyNumberFormat="1" applyFont="1" applyFill="1" applyBorder="1" applyAlignment="1" applyProtection="1">
      <alignment horizontal="right" vertical="center"/>
    </xf>
    <xf numFmtId="176" fontId="11" fillId="0" borderId="161" xfId="6" applyNumberFormat="1" applyFont="1" applyFill="1" applyBorder="1" applyAlignment="1" applyProtection="1">
      <alignment horizontal="right" vertical="center"/>
    </xf>
    <xf numFmtId="0" fontId="11" fillId="0" borderId="99" xfId="4" applyFont="1" applyBorder="1" applyAlignment="1">
      <alignment horizontal="center" vertical="center" wrapText="1"/>
    </xf>
    <xf numFmtId="0" fontId="11" fillId="0" borderId="100" xfId="4" applyFont="1" applyBorder="1" applyAlignment="1">
      <alignment horizontal="center" vertical="center" wrapText="1"/>
    </xf>
    <xf numFmtId="0" fontId="11" fillId="0" borderId="101" xfId="4" applyFont="1" applyBorder="1" applyAlignment="1">
      <alignment horizontal="center" vertical="center" wrapText="1"/>
    </xf>
    <xf numFmtId="176" fontId="11" fillId="0" borderId="127" xfId="6" applyNumberFormat="1" applyFont="1" applyFill="1" applyBorder="1" applyAlignment="1" applyProtection="1">
      <alignment horizontal="right" vertical="center"/>
    </xf>
    <xf numFmtId="0" fontId="11" fillId="0" borderId="2" xfId="4" applyFont="1" applyBorder="1" applyAlignment="1">
      <alignment horizontal="center" vertical="center" wrapText="1"/>
    </xf>
    <xf numFmtId="0" fontId="11" fillId="0" borderId="5" xfId="4" applyFont="1" applyBorder="1" applyAlignment="1">
      <alignment horizontal="center" vertical="center" wrapText="1"/>
    </xf>
    <xf numFmtId="0" fontId="11" fillId="0" borderId="12" xfId="4" applyFont="1" applyBorder="1" applyAlignment="1">
      <alignment horizontal="center" vertical="center" wrapText="1"/>
    </xf>
    <xf numFmtId="176" fontId="11" fillId="0" borderId="13" xfId="6" applyNumberFormat="1" applyFont="1" applyFill="1" applyBorder="1" applyAlignment="1" applyProtection="1">
      <alignment horizontal="right" vertical="center"/>
    </xf>
    <xf numFmtId="176" fontId="11" fillId="0" borderId="15" xfId="6" applyNumberFormat="1" applyFont="1" applyFill="1" applyBorder="1" applyAlignment="1" applyProtection="1">
      <alignment horizontal="right" vertical="center"/>
    </xf>
    <xf numFmtId="176" fontId="11" fillId="0" borderId="164" xfId="6" applyNumberFormat="1" applyFont="1" applyFill="1" applyBorder="1" applyAlignment="1" applyProtection="1">
      <alignment horizontal="right" vertical="center"/>
    </xf>
    <xf numFmtId="0" fontId="11" fillId="0" borderId="5" xfId="4" applyFont="1" applyBorder="1" applyAlignment="1" applyProtection="1">
      <alignment vertical="center" wrapText="1"/>
      <protection locked="0"/>
    </xf>
    <xf numFmtId="0" fontId="11" fillId="0" borderId="5" xfId="5" applyFont="1" applyBorder="1" applyAlignment="1" applyProtection="1">
      <alignment vertical="center" wrapText="1"/>
      <protection locked="0"/>
    </xf>
    <xf numFmtId="0" fontId="11" fillId="0" borderId="6" xfId="4" applyFont="1" applyBorder="1" applyAlignment="1" applyProtection="1">
      <alignment wrapText="1"/>
      <protection locked="0"/>
    </xf>
    <xf numFmtId="0" fontId="11" fillId="0" borderId="7" xfId="4" applyFont="1" applyBorder="1" applyAlignment="1" applyProtection="1">
      <alignment horizontal="left" vertical="center" wrapText="1"/>
      <protection locked="0"/>
    </xf>
    <xf numFmtId="0" fontId="11" fillId="0" borderId="7" xfId="4" applyFont="1" applyBorder="1" applyAlignment="1" applyProtection="1">
      <alignment vertical="center" wrapText="1"/>
      <protection locked="0"/>
    </xf>
    <xf numFmtId="0" fontId="0" fillId="0" borderId="7" xfId="0" applyBorder="1" applyAlignment="1">
      <alignment vertical="center" wrapText="1"/>
    </xf>
    <xf numFmtId="0" fontId="11" fillId="0" borderId="4" xfId="4" applyFont="1" applyBorder="1" applyAlignment="1">
      <alignment horizontal="center" vertical="center"/>
    </xf>
    <xf numFmtId="0" fontId="11" fillId="0" borderId="4" xfId="4" applyFont="1" applyBorder="1" applyAlignment="1" applyProtection="1">
      <alignment horizontal="left" vertical="center"/>
      <protection locked="0"/>
    </xf>
    <xf numFmtId="0" fontId="11" fillId="0" borderId="7" xfId="4" applyFont="1" applyBorder="1" applyAlignment="1" applyProtection="1">
      <alignment horizontal="left" vertical="center"/>
      <protection locked="0"/>
    </xf>
    <xf numFmtId="0" fontId="11" fillId="0" borderId="8" xfId="4" applyFont="1" applyBorder="1" applyAlignment="1" applyProtection="1">
      <alignment horizontal="left" vertical="center"/>
      <protection locked="0"/>
    </xf>
    <xf numFmtId="0" fontId="18" fillId="0" borderId="6" xfId="0" applyFont="1" applyBorder="1">
      <alignment vertical="center"/>
    </xf>
    <xf numFmtId="0" fontId="0" fillId="0" borderId="6" xfId="0" applyBorder="1">
      <alignment vertical="center"/>
    </xf>
    <xf numFmtId="0" fontId="25" fillId="0" borderId="7" xfId="4" applyFont="1" applyBorder="1" applyAlignment="1">
      <alignment horizontal="center" vertical="center" wrapText="1"/>
    </xf>
    <xf numFmtId="0" fontId="25" fillId="0" borderId="8" xfId="4" applyFont="1" applyBorder="1" applyAlignment="1">
      <alignment horizontal="center" vertical="center" wrapText="1"/>
    </xf>
    <xf numFmtId="176" fontId="11" fillId="0" borderId="166" xfId="6" applyNumberFormat="1" applyFont="1" applyFill="1" applyBorder="1" applyAlignment="1" applyProtection="1">
      <alignment horizontal="right" vertical="center"/>
    </xf>
    <xf numFmtId="176" fontId="11" fillId="0" borderId="81" xfId="6" applyNumberFormat="1" applyFont="1" applyFill="1" applyBorder="1" applyAlignment="1" applyProtection="1">
      <alignment horizontal="right" vertical="center"/>
    </xf>
    <xf numFmtId="0" fontId="11" fillId="0" borderId="81" xfId="4" applyFont="1" applyBorder="1" applyAlignment="1">
      <alignment horizontal="left" vertical="center"/>
    </xf>
    <xf numFmtId="0" fontId="11" fillId="0" borderId="136" xfId="4" applyFont="1" applyBorder="1" applyAlignment="1">
      <alignment horizontal="left" vertical="center"/>
    </xf>
    <xf numFmtId="0" fontId="11" fillId="0" borderId="4" xfId="5" applyFont="1" applyBorder="1" applyAlignment="1">
      <alignment horizontal="center" vertical="center" shrinkToFit="1"/>
    </xf>
    <xf numFmtId="0" fontId="11" fillId="0" borderId="7" xfId="5" applyFont="1" applyBorder="1" applyAlignment="1">
      <alignment horizontal="center" vertical="center" shrinkToFit="1"/>
    </xf>
    <xf numFmtId="0" fontId="11" fillId="0" borderId="8" xfId="5" applyFont="1" applyBorder="1" applyAlignment="1">
      <alignment horizontal="center" vertical="center" shrinkToFit="1"/>
    </xf>
    <xf numFmtId="0" fontId="11" fillId="0" borderId="100" xfId="4" applyFont="1" applyBorder="1" applyAlignment="1">
      <alignment horizontal="left" vertical="center"/>
    </xf>
    <xf numFmtId="0" fontId="11" fillId="0" borderId="101" xfId="4" applyFont="1" applyBorder="1" applyAlignment="1">
      <alignment horizontal="left" vertical="center"/>
    </xf>
    <xf numFmtId="0" fontId="11" fillId="0" borderId="15" xfId="4" applyFont="1" applyBorder="1" applyAlignment="1">
      <alignment horizontal="left" vertical="center"/>
    </xf>
    <xf numFmtId="0" fontId="11" fillId="0" borderId="14" xfId="4" applyFont="1" applyBorder="1" applyAlignment="1">
      <alignment horizontal="left" vertical="center"/>
    </xf>
    <xf numFmtId="0" fontId="15" fillId="0" borderId="162" xfId="4" applyFont="1" applyBorder="1" applyAlignment="1">
      <alignment horizontal="center" vertical="center" shrinkToFit="1"/>
    </xf>
    <xf numFmtId="0" fontId="15" fillId="0" borderId="6" xfId="4" applyFont="1" applyBorder="1" applyAlignment="1">
      <alignment horizontal="center" vertical="center" shrinkToFit="1"/>
    </xf>
    <xf numFmtId="0" fontId="15" fillId="0" borderId="20" xfId="4" applyFont="1" applyBorder="1" applyAlignment="1">
      <alignment horizontal="center" vertical="center" shrinkToFit="1"/>
    </xf>
    <xf numFmtId="0" fontId="11" fillId="0" borderId="6" xfId="4" applyFont="1" applyBorder="1" applyAlignment="1">
      <alignment horizontal="center" vertical="center"/>
    </xf>
    <xf numFmtId="0" fontId="11" fillId="0" borderId="20" xfId="4" applyFont="1" applyBorder="1" applyAlignment="1">
      <alignment horizontal="center" vertical="center"/>
    </xf>
    <xf numFmtId="0" fontId="11" fillId="0" borderId="21" xfId="4" applyFont="1" applyBorder="1" applyAlignment="1">
      <alignment horizontal="center" vertical="center"/>
    </xf>
    <xf numFmtId="0" fontId="11" fillId="0" borderId="5" xfId="4" applyFont="1" applyBorder="1" applyAlignment="1">
      <alignment horizontal="center" vertical="center"/>
    </xf>
    <xf numFmtId="0" fontId="11" fillId="0" borderId="12" xfId="4" applyFont="1" applyBorder="1" applyAlignment="1">
      <alignment horizontal="center" vertical="center"/>
    </xf>
    <xf numFmtId="0" fontId="34" fillId="0" borderId="6" xfId="4" applyFont="1" applyBorder="1" applyAlignment="1">
      <alignment horizontal="center" vertical="center"/>
    </xf>
    <xf numFmtId="0" fontId="11" fillId="0" borderId="140" xfId="4" applyFont="1" applyBorder="1" applyAlignment="1">
      <alignment horizontal="center" vertical="center"/>
    </xf>
    <xf numFmtId="0" fontId="11" fillId="0" borderId="13" xfId="4" applyFont="1" applyBorder="1" applyAlignment="1">
      <alignment horizontal="center" vertical="center" wrapText="1"/>
    </xf>
    <xf numFmtId="0" fontId="11" fillId="0" borderId="15" xfId="4" applyFont="1" applyBorder="1" applyAlignment="1">
      <alignment horizontal="center" vertical="center" wrapText="1"/>
    </xf>
    <xf numFmtId="0" fontId="11" fillId="0" borderId="14" xfId="4" applyFont="1" applyBorder="1" applyAlignment="1">
      <alignment horizontal="center" vertical="center" wrapText="1"/>
    </xf>
    <xf numFmtId="0" fontId="11" fillId="0" borderId="158" xfId="4" applyFont="1" applyBorder="1" applyAlignment="1">
      <alignment horizontal="center" vertical="center" wrapText="1"/>
    </xf>
    <xf numFmtId="0" fontId="11" fillId="0" borderId="159" xfId="4" applyFont="1" applyBorder="1" applyAlignment="1">
      <alignment horizontal="center" vertical="center" wrapText="1"/>
    </xf>
    <xf numFmtId="0" fontId="11" fillId="0" borderId="157" xfId="4" applyFont="1" applyBorder="1" applyAlignment="1">
      <alignment horizontal="center" vertical="center" wrapText="1"/>
    </xf>
    <xf numFmtId="0" fontId="11" fillId="0" borderId="159" xfId="4" applyFont="1" applyBorder="1" applyAlignment="1">
      <alignment horizontal="left" vertical="center"/>
    </xf>
    <xf numFmtId="0" fontId="11" fillId="0" borderId="157" xfId="4" applyFont="1" applyBorder="1" applyAlignment="1">
      <alignment horizontal="left" vertical="center"/>
    </xf>
    <xf numFmtId="176" fontId="11" fillId="0" borderId="80" xfId="6" applyNumberFormat="1" applyFont="1" applyFill="1" applyBorder="1" applyAlignment="1" applyProtection="1">
      <alignment horizontal="right" vertical="center"/>
    </xf>
    <xf numFmtId="0" fontId="11" fillId="0" borderId="19" xfId="4" applyFont="1" applyBorder="1" applyAlignment="1">
      <alignment horizontal="center" vertical="center" wrapText="1"/>
    </xf>
    <xf numFmtId="0" fontId="11" fillId="0" borderId="6" xfId="4" applyFont="1" applyBorder="1" applyAlignment="1">
      <alignment horizontal="center" vertical="center" wrapText="1"/>
    </xf>
    <xf numFmtId="0" fontId="11" fillId="0" borderId="6" xfId="4" applyFont="1" applyBorder="1" applyAlignment="1">
      <alignment horizontal="left" vertical="center"/>
    </xf>
    <xf numFmtId="0" fontId="11" fillId="0" borderId="6" xfId="5" applyFont="1" applyBorder="1" applyAlignment="1">
      <alignment horizontal="left" vertical="center"/>
    </xf>
    <xf numFmtId="0" fontId="11" fillId="0" borderId="20" xfId="5" applyFont="1" applyBorder="1" applyAlignment="1">
      <alignment horizontal="left" vertical="center"/>
    </xf>
    <xf numFmtId="0" fontId="11" fillId="0" borderId="2" xfId="4" applyFont="1" applyBorder="1" applyAlignment="1">
      <alignment horizontal="left" vertical="center" wrapText="1"/>
    </xf>
    <xf numFmtId="0" fontId="11" fillId="0" borderId="5" xfId="4" applyFont="1" applyBorder="1" applyAlignment="1">
      <alignment horizontal="left" vertical="center" wrapText="1"/>
    </xf>
    <xf numFmtId="0" fontId="11" fillId="0" borderId="12" xfId="4" applyFont="1" applyBorder="1" applyAlignment="1">
      <alignment horizontal="left" vertical="center" wrapText="1"/>
    </xf>
    <xf numFmtId="0" fontId="11" fillId="0" borderId="3" xfId="4" applyFont="1" applyBorder="1" applyAlignment="1" applyProtection="1">
      <alignment horizontal="left" vertical="center"/>
      <protection locked="0"/>
    </xf>
    <xf numFmtId="0" fontId="11" fillId="0" borderId="0" xfId="4" applyFont="1" applyAlignment="1" applyProtection="1">
      <alignment horizontal="left" vertical="center"/>
      <protection locked="0"/>
    </xf>
    <xf numFmtId="0" fontId="11" fillId="0" borderId="44" xfId="4" applyFont="1" applyBorder="1" applyAlignment="1">
      <alignment horizontal="center" vertical="center"/>
    </xf>
    <xf numFmtId="0" fontId="11" fillId="0" borderId="46" xfId="4" applyFont="1" applyBorder="1" applyAlignment="1">
      <alignment horizontal="center" vertical="center"/>
    </xf>
    <xf numFmtId="0" fontId="11" fillId="0" borderId="44" xfId="4" applyFont="1" applyBorder="1" applyAlignment="1" applyProtection="1">
      <alignment horizontal="left" vertical="center"/>
      <protection locked="0"/>
    </xf>
    <xf numFmtId="0" fontId="11" fillId="0" borderId="45" xfId="4" applyFont="1" applyBorder="1" applyAlignment="1" applyProtection="1">
      <alignment horizontal="left" vertical="center"/>
      <protection locked="0"/>
    </xf>
    <xf numFmtId="0" fontId="11" fillId="0" borderId="46" xfId="4" applyFont="1" applyBorder="1" applyAlignment="1" applyProtection="1">
      <alignment horizontal="left" vertical="center"/>
      <protection locked="0"/>
    </xf>
    <xf numFmtId="0" fontId="15" fillId="0" borderId="4" xfId="4" applyFont="1" applyBorder="1" applyAlignment="1">
      <alignment horizontal="center" vertical="center"/>
    </xf>
    <xf numFmtId="0" fontId="15" fillId="0" borderId="7" xfId="4" applyFont="1" applyBorder="1" applyAlignment="1">
      <alignment horizontal="center" vertical="center"/>
    </xf>
    <xf numFmtId="0" fontId="11" fillId="0" borderId="4" xfId="4" applyFont="1" applyBorder="1" applyAlignment="1" applyProtection="1">
      <alignment horizontal="left" vertical="center" wrapText="1"/>
      <protection locked="0"/>
    </xf>
    <xf numFmtId="0" fontId="11" fillId="0" borderId="8" xfId="4" applyFont="1" applyBorder="1" applyAlignment="1" applyProtection="1">
      <alignment horizontal="left" vertical="center" wrapText="1"/>
      <protection locked="0"/>
    </xf>
    <xf numFmtId="0" fontId="11" fillId="0" borderId="5" xfId="4" applyFont="1" applyBorder="1" applyAlignment="1">
      <alignment vertical="center" wrapText="1"/>
    </xf>
    <xf numFmtId="0" fontId="11" fillId="0" borderId="5" xfId="5" applyFont="1" applyBorder="1" applyAlignment="1">
      <alignment vertical="center" wrapText="1"/>
    </xf>
    <xf numFmtId="0" fontId="11" fillId="0" borderId="6" xfId="4" applyFont="1" applyBorder="1" applyAlignment="1">
      <alignment wrapText="1"/>
    </xf>
    <xf numFmtId="0" fontId="11" fillId="0" borderId="7" xfId="4" applyFont="1" applyBorder="1" applyAlignment="1">
      <alignment horizontal="left" vertical="center" wrapText="1"/>
    </xf>
    <xf numFmtId="0" fontId="11" fillId="0" borderId="7" xfId="4" applyFont="1" applyBorder="1" applyAlignment="1">
      <alignment vertical="center" wrapText="1"/>
    </xf>
    <xf numFmtId="0" fontId="11" fillId="0" borderId="0" xfId="4" applyFont="1" applyAlignment="1">
      <alignment horizontal="left" vertical="center" shrinkToFit="1"/>
    </xf>
    <xf numFmtId="0" fontId="12" fillId="0" borderId="0" xfId="4" applyFont="1" applyAlignment="1">
      <alignment horizontal="center" vertical="top" wrapText="1"/>
    </xf>
    <xf numFmtId="0" fontId="11" fillId="0" borderId="0" xfId="4" applyFont="1" applyAlignment="1">
      <alignment horizontal="left" vertical="center"/>
    </xf>
    <xf numFmtId="0" fontId="11" fillId="0" borderId="6" xfId="4" applyFont="1" applyBorder="1" applyAlignment="1">
      <alignment horizontal="left" wrapText="1"/>
    </xf>
    <xf numFmtId="0" fontId="0" fillId="0" borderId="7" xfId="0" applyBorder="1" applyAlignment="1" applyProtection="1">
      <alignment vertical="center" wrapText="1"/>
      <protection locked="0"/>
    </xf>
    <xf numFmtId="0" fontId="12" fillId="8" borderId="7" xfId="0" applyFont="1" applyFill="1" applyBorder="1" applyAlignment="1">
      <alignment horizontal="right" vertical="center"/>
    </xf>
    <xf numFmtId="0" fontId="12" fillId="8" borderId="8" xfId="0" applyFont="1" applyFill="1" applyBorder="1" applyAlignment="1">
      <alignment horizontal="right" vertical="center"/>
    </xf>
    <xf numFmtId="0" fontId="22" fillId="0" borderId="0" xfId="0" applyFont="1" applyAlignment="1">
      <alignment horizontal="left" vertical="center" wrapText="1"/>
    </xf>
    <xf numFmtId="0" fontId="15" fillId="0" borderId="6" xfId="0" applyFont="1" applyBorder="1" applyAlignment="1">
      <alignment horizontal="left" vertical="center" wrapText="1" shrinkToFit="1"/>
    </xf>
    <xf numFmtId="0" fontId="25" fillId="0" borderId="6" xfId="0" applyFont="1" applyBorder="1" applyAlignment="1">
      <alignment horizontal="left" vertical="center" shrinkToFit="1"/>
    </xf>
    <xf numFmtId="0" fontId="4" fillId="0" borderId="3" xfId="0" applyFont="1" applyBorder="1" applyAlignment="1">
      <alignment horizontal="left" vertical="center" wrapText="1"/>
    </xf>
    <xf numFmtId="0" fontId="4" fillId="0" borderId="0" xfId="0" applyFont="1" applyAlignment="1">
      <alignment horizontal="left" vertical="center"/>
    </xf>
    <xf numFmtId="0" fontId="15" fillId="0" borderId="0" xfId="0" applyFont="1" applyAlignment="1">
      <alignment horizontal="left" vertical="top" wrapText="1"/>
    </xf>
    <xf numFmtId="0" fontId="58" fillId="0" borderId="0" xfId="0" applyFont="1" applyAlignment="1">
      <alignment vertical="top"/>
    </xf>
    <xf numFmtId="0" fontId="38" fillId="0" borderId="0" xfId="0" applyFont="1" applyAlignment="1">
      <alignment horizontal="left" vertical="top"/>
    </xf>
    <xf numFmtId="0" fontId="15" fillId="0" borderId="0" xfId="0" applyFont="1" applyAlignment="1" applyProtection="1">
      <alignment horizontal="left" vertical="top" wrapText="1"/>
      <protection locked="0"/>
    </xf>
    <xf numFmtId="0" fontId="15" fillId="0" borderId="5" xfId="0" applyFont="1" applyBorder="1" applyAlignment="1">
      <alignment horizontal="left" vertical="top" wrapText="1"/>
    </xf>
    <xf numFmtId="0" fontId="28" fillId="8" borderId="4" xfId="0" applyFont="1" applyFill="1" applyBorder="1" applyAlignment="1">
      <alignment horizontal="left" vertical="center" shrinkToFit="1"/>
    </xf>
    <xf numFmtId="0" fontId="28" fillId="8" borderId="7" xfId="0" applyFont="1" applyFill="1" applyBorder="1" applyAlignment="1">
      <alignment horizontal="left" vertical="center" shrinkToFit="1"/>
    </xf>
    <xf numFmtId="0" fontId="12" fillId="8" borderId="7" xfId="0" applyFont="1" applyFill="1" applyBorder="1" applyAlignment="1">
      <alignment horizontal="right" vertical="center" shrinkToFit="1"/>
    </xf>
    <xf numFmtId="0" fontId="12" fillId="8" borderId="8" xfId="0" applyFont="1" applyFill="1" applyBorder="1" applyAlignment="1">
      <alignment horizontal="right" vertical="center" shrinkToFit="1"/>
    </xf>
    <xf numFmtId="0" fontId="16" fillId="0" borderId="3" xfId="0" applyFont="1" applyBorder="1" applyAlignment="1">
      <alignment horizontal="left" vertical="top" wrapText="1"/>
    </xf>
    <xf numFmtId="0" fontId="16" fillId="0" borderId="0" xfId="0" applyFont="1" applyAlignment="1">
      <alignment horizontal="left" vertical="top" wrapText="1"/>
    </xf>
    <xf numFmtId="0" fontId="16" fillId="0" borderId="21" xfId="0" applyFont="1" applyBorder="1" applyAlignment="1">
      <alignment horizontal="left" vertical="top" wrapText="1"/>
    </xf>
    <xf numFmtId="0" fontId="4" fillId="0" borderId="6" xfId="0" applyFont="1" applyBorder="1">
      <alignment vertical="center"/>
    </xf>
    <xf numFmtId="0" fontId="10" fillId="0" borderId="0" xfId="0" applyFont="1" applyAlignment="1">
      <alignment vertical="center" wrapText="1"/>
    </xf>
    <xf numFmtId="0" fontId="15" fillId="0" borderId="3" xfId="0" applyFont="1" applyBorder="1" applyAlignment="1">
      <alignment horizontal="left" vertical="top" wrapText="1"/>
    </xf>
    <xf numFmtId="0" fontId="0" fillId="0" borderId="0" xfId="0" applyAlignment="1">
      <alignment vertical="top" wrapText="1"/>
    </xf>
    <xf numFmtId="0" fontId="16" fillId="0" borderId="5" xfId="0" applyFont="1" applyBorder="1" applyAlignment="1">
      <alignment horizontal="left" vertical="top" wrapText="1"/>
    </xf>
    <xf numFmtId="0" fontId="12" fillId="3" borderId="10" xfId="0" applyFont="1" applyFill="1" applyBorder="1" applyAlignment="1">
      <alignment horizontal="right" vertical="center"/>
    </xf>
    <xf numFmtId="0" fontId="12" fillId="3" borderId="11" xfId="0" applyFont="1" applyFill="1" applyBorder="1" applyAlignment="1">
      <alignment horizontal="right" vertical="center"/>
    </xf>
    <xf numFmtId="0" fontId="15" fillId="0" borderId="22" xfId="0" applyFont="1" applyBorder="1" applyAlignment="1">
      <alignment horizontal="left" vertical="top" wrapText="1"/>
    </xf>
    <xf numFmtId="177" fontId="11" fillId="0" borderId="19" xfId="0" applyNumberFormat="1" applyFont="1" applyBorder="1" applyAlignment="1" applyProtection="1">
      <alignment horizontal="right" vertical="center"/>
      <protection locked="0"/>
    </xf>
    <xf numFmtId="177" fontId="11" fillId="0" borderId="20" xfId="0" applyNumberFormat="1" applyFont="1" applyBorder="1" applyAlignment="1" applyProtection="1">
      <alignment horizontal="right" vertical="center"/>
      <protection locked="0"/>
    </xf>
    <xf numFmtId="0" fontId="11" fillId="0" borderId="117" xfId="0" applyFont="1" applyBorder="1" applyAlignment="1">
      <alignment horizontal="center" vertical="center" shrinkToFit="1"/>
    </xf>
    <xf numFmtId="0" fontId="11" fillId="0" borderId="149" xfId="0" applyFont="1" applyBorder="1" applyAlignment="1">
      <alignment horizontal="center" vertical="center" shrinkToFit="1"/>
    </xf>
    <xf numFmtId="0" fontId="11" fillId="0" borderId="118" xfId="0" applyFont="1" applyBorder="1" applyAlignment="1">
      <alignment horizontal="center" vertical="center" shrinkToFit="1"/>
    </xf>
    <xf numFmtId="177" fontId="11" fillId="9" borderId="4" xfId="0" applyNumberFormat="1" applyFont="1" applyFill="1" applyBorder="1" applyAlignment="1">
      <alignment horizontal="center" vertical="center"/>
    </xf>
    <xf numFmtId="177" fontId="11" fillId="9" borderId="8" xfId="0" applyNumberFormat="1" applyFont="1" applyFill="1" applyBorder="1" applyAlignment="1">
      <alignment horizontal="center" vertical="center"/>
    </xf>
    <xf numFmtId="0" fontId="11" fillId="0" borderId="8" xfId="0" applyFont="1" applyBorder="1" applyAlignment="1">
      <alignment horizontal="left" vertical="center" shrinkToFit="1"/>
    </xf>
    <xf numFmtId="0" fontId="11" fillId="0" borderId="1" xfId="0" applyFont="1" applyBorder="1" applyAlignment="1">
      <alignment horizontal="left" vertical="center" shrinkToFit="1"/>
    </xf>
    <xf numFmtId="177" fontId="11" fillId="0" borderId="4" xfId="0" applyNumberFormat="1" applyFont="1" applyBorder="1" applyAlignment="1" applyProtection="1">
      <alignment horizontal="right" vertical="center"/>
      <protection locked="0"/>
    </xf>
    <xf numFmtId="177" fontId="11" fillId="0" borderId="8" xfId="0" applyNumberFormat="1" applyFont="1" applyBorder="1" applyAlignment="1" applyProtection="1">
      <alignment horizontal="right" vertical="center"/>
      <protection locked="0"/>
    </xf>
    <xf numFmtId="177" fontId="11" fillId="3" borderId="119" xfId="0" applyNumberFormat="1" applyFont="1" applyFill="1" applyBorder="1" applyAlignment="1">
      <alignment horizontal="right" vertical="center"/>
    </xf>
    <xf numFmtId="177" fontId="11" fillId="3" borderId="118" xfId="0" applyNumberFormat="1" applyFont="1" applyFill="1" applyBorder="1" applyAlignment="1">
      <alignment horizontal="right" vertical="center"/>
    </xf>
    <xf numFmtId="177" fontId="11" fillId="3" borderId="3" xfId="0" applyNumberFormat="1" applyFont="1" applyFill="1" applyBorder="1" applyAlignment="1">
      <alignment horizontal="right" vertical="center"/>
    </xf>
    <xf numFmtId="177" fontId="11" fillId="3" borderId="21" xfId="0" applyNumberFormat="1" applyFont="1" applyFill="1" applyBorder="1" applyAlignment="1">
      <alignment horizontal="right" vertical="center"/>
    </xf>
    <xf numFmtId="177" fontId="11" fillId="3" borderId="89" xfId="0" applyNumberFormat="1" applyFont="1" applyFill="1" applyBorder="1" applyAlignment="1">
      <alignment horizontal="right" vertical="center"/>
    </xf>
    <xf numFmtId="177" fontId="11" fillId="3" borderId="83" xfId="0" applyNumberFormat="1" applyFont="1" applyFill="1" applyBorder="1" applyAlignment="1">
      <alignment horizontal="right" vertical="center"/>
    </xf>
    <xf numFmtId="0" fontId="11" fillId="0" borderId="21" xfId="0" applyFont="1" applyBorder="1" applyAlignment="1">
      <alignment horizontal="center" vertical="center" textRotation="255" shrinkToFit="1"/>
    </xf>
    <xf numFmtId="177" fontId="11" fillId="0" borderId="9" xfId="0" applyNumberFormat="1" applyFont="1" applyBorder="1" applyAlignment="1" applyProtection="1">
      <alignment horizontal="right" vertical="center"/>
      <protection locked="0"/>
    </xf>
    <xf numFmtId="177" fontId="11" fillId="0" borderId="11" xfId="0" applyNumberFormat="1" applyFont="1" applyBorder="1" applyAlignment="1" applyProtection="1">
      <alignment horizontal="right" vertical="center"/>
      <protection locked="0"/>
    </xf>
    <xf numFmtId="0" fontId="11" fillId="0" borderId="4" xfId="0" applyFont="1" applyBorder="1" applyAlignment="1" applyProtection="1">
      <alignment horizontal="center" vertical="center" shrinkToFit="1"/>
      <protection locked="0"/>
    </xf>
    <xf numFmtId="0" fontId="11" fillId="0" borderId="8" xfId="0" applyFont="1" applyBorder="1" applyAlignment="1" applyProtection="1">
      <alignment horizontal="center" vertical="center" shrinkToFit="1"/>
      <protection locked="0"/>
    </xf>
    <xf numFmtId="0" fontId="11" fillId="0" borderId="4" xfId="0" applyFont="1" applyBorder="1" applyAlignment="1" applyProtection="1">
      <alignment horizontal="left" vertical="center" shrinkToFit="1"/>
      <protection locked="0"/>
    </xf>
    <xf numFmtId="0" fontId="11" fillId="0" borderId="7" xfId="0" applyFont="1" applyBorder="1" applyAlignment="1" applyProtection="1">
      <alignment horizontal="left" vertical="center" shrinkToFit="1"/>
      <protection locked="0"/>
    </xf>
    <xf numFmtId="0" fontId="11" fillId="0" borderId="8" xfId="0" applyFont="1" applyBorder="1" applyAlignment="1" applyProtection="1">
      <alignment horizontal="left" vertical="center" shrinkToFit="1"/>
      <protection locked="0"/>
    </xf>
    <xf numFmtId="0" fontId="15" fillId="0" borderId="24" xfId="0" applyFont="1" applyBorder="1" applyAlignment="1">
      <alignment horizontal="center" vertical="center"/>
    </xf>
    <xf numFmtId="0" fontId="15" fillId="0" borderId="25" xfId="0" applyFont="1" applyBorder="1" applyAlignment="1">
      <alignment horizontal="center" vertical="center"/>
    </xf>
    <xf numFmtId="0" fontId="15" fillId="0" borderId="29" xfId="0" applyFont="1" applyBorder="1" applyAlignment="1">
      <alignment horizontal="center" vertical="center"/>
    </xf>
    <xf numFmtId="0" fontId="15" fillId="0" borderId="6" xfId="0" applyFont="1" applyBorder="1" applyAlignment="1">
      <alignment horizontal="center" vertical="center" wrapText="1"/>
    </xf>
    <xf numFmtId="0" fontId="15" fillId="0" borderId="20" xfId="0" applyFont="1" applyBorder="1" applyAlignment="1">
      <alignment horizontal="center" vertical="center" wrapText="1"/>
    </xf>
    <xf numFmtId="0" fontId="15" fillId="0" borderId="0" xfId="0" applyFont="1" applyAlignment="1">
      <alignment horizontal="center" vertical="center" wrapText="1"/>
    </xf>
    <xf numFmtId="0" fontId="15" fillId="0" borderId="21"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12" xfId="0" applyFont="1" applyBorder="1" applyAlignment="1">
      <alignment horizontal="center" vertical="center" wrapText="1"/>
    </xf>
    <xf numFmtId="0" fontId="11" fillId="0" borderId="3" xfId="0" applyFont="1" applyBorder="1" applyAlignment="1">
      <alignment horizontal="left" vertical="center" shrinkToFit="1"/>
    </xf>
    <xf numFmtId="0" fontId="11" fillId="0" borderId="0" xfId="0" applyFont="1" applyAlignment="1">
      <alignment horizontal="left" vertical="center" shrinkToFit="1"/>
    </xf>
    <xf numFmtId="0" fontId="11" fillId="0" borderId="21" xfId="0" applyFont="1" applyBorder="1" applyAlignment="1">
      <alignment horizontal="left" vertical="center" shrinkToFit="1"/>
    </xf>
    <xf numFmtId="0" fontId="11" fillId="0" borderId="58" xfId="0" applyFont="1" applyBorder="1" applyAlignment="1">
      <alignment horizontal="left" vertical="center" shrinkToFit="1"/>
    </xf>
    <xf numFmtId="0" fontId="11" fillId="0" borderId="59" xfId="0" applyFont="1" applyBorder="1" applyAlignment="1">
      <alignment horizontal="left" vertical="center" shrinkToFit="1"/>
    </xf>
    <xf numFmtId="0" fontId="11" fillId="0" borderId="67" xfId="0" applyFont="1" applyBorder="1" applyAlignment="1">
      <alignment horizontal="left" vertical="center" shrinkToFit="1"/>
    </xf>
    <xf numFmtId="0" fontId="11" fillId="0" borderId="63" xfId="0" applyFont="1" applyBorder="1" applyAlignment="1">
      <alignment horizontal="left" vertical="center" shrinkToFit="1"/>
    </xf>
    <xf numFmtId="0" fontId="11" fillId="0" borderId="64" xfId="0" applyFont="1" applyBorder="1" applyAlignment="1">
      <alignment horizontal="left" vertical="center" shrinkToFit="1"/>
    </xf>
    <xf numFmtId="0" fontId="11" fillId="0" borderId="65" xfId="0" applyFont="1" applyBorder="1" applyAlignment="1">
      <alignment horizontal="left" vertical="center" shrinkToFit="1"/>
    </xf>
    <xf numFmtId="179" fontId="11" fillId="0" borderId="64" xfId="0" applyNumberFormat="1" applyFont="1" applyBorder="1" applyAlignment="1">
      <alignment vertical="center" shrinkToFit="1"/>
    </xf>
    <xf numFmtId="179" fontId="11" fillId="0" borderId="65" xfId="0" applyNumberFormat="1" applyFont="1" applyBorder="1" applyAlignment="1">
      <alignment vertical="center" shrinkToFit="1"/>
    </xf>
    <xf numFmtId="177" fontId="11" fillId="0" borderId="63" xfId="0" applyNumberFormat="1" applyFont="1" applyBorder="1" applyAlignment="1" applyProtection="1">
      <alignment horizontal="right" vertical="center"/>
      <protection locked="0"/>
    </xf>
    <xf numFmtId="177" fontId="11" fillId="0" borderId="65" xfId="0" applyNumberFormat="1" applyFont="1" applyBorder="1" applyAlignment="1" applyProtection="1">
      <alignment horizontal="right" vertical="center"/>
      <protection locked="0"/>
    </xf>
    <xf numFmtId="0" fontId="11" fillId="0" borderId="24" xfId="0" applyFont="1" applyBorder="1" applyAlignment="1">
      <alignment horizontal="center" vertical="center" textRotation="255" shrinkToFit="1"/>
    </xf>
    <xf numFmtId="0" fontId="11" fillId="0" borderId="25" xfId="0" applyFont="1" applyBorder="1" applyAlignment="1">
      <alignment horizontal="center" vertical="center" textRotation="255" shrinkToFit="1"/>
    </xf>
    <xf numFmtId="0" fontId="11" fillId="0" borderId="3" xfId="0" applyFont="1" applyBorder="1" applyAlignment="1">
      <alignment horizontal="center" vertical="center" textRotation="255" shrinkToFit="1"/>
    </xf>
    <xf numFmtId="0" fontId="11" fillId="0" borderId="191" xfId="0" applyFont="1" applyBorder="1" applyAlignment="1">
      <alignment horizontal="center" vertical="center" shrinkToFit="1"/>
    </xf>
    <xf numFmtId="0" fontId="11" fillId="0" borderId="59" xfId="0" applyFont="1" applyBorder="1" applyAlignment="1">
      <alignment horizontal="center" vertical="center" shrinkToFit="1"/>
    </xf>
    <xf numFmtId="0" fontId="11" fillId="0" borderId="67" xfId="0" applyFont="1" applyBorder="1" applyAlignment="1">
      <alignment horizontal="center" vertical="center" shrinkToFit="1"/>
    </xf>
    <xf numFmtId="177" fontId="11" fillId="3" borderId="86" xfId="0" applyNumberFormat="1" applyFont="1" applyFill="1" applyBorder="1" applyAlignment="1">
      <alignment horizontal="right" vertical="center"/>
    </xf>
    <xf numFmtId="177" fontId="11" fillId="3" borderId="88" xfId="0" applyNumberFormat="1" applyFont="1" applyFill="1" applyBorder="1" applyAlignment="1">
      <alignment horizontal="right" vertical="center"/>
    </xf>
    <xf numFmtId="177" fontId="11" fillId="3" borderId="58" xfId="0" applyNumberFormat="1" applyFont="1" applyFill="1" applyBorder="1" applyAlignment="1">
      <alignment horizontal="right" vertical="center"/>
    </xf>
    <xf numFmtId="177" fontId="11" fillId="3" borderId="67" xfId="0" applyNumberFormat="1" applyFont="1" applyFill="1" applyBorder="1" applyAlignment="1">
      <alignment horizontal="right" vertical="center"/>
    </xf>
    <xf numFmtId="0" fontId="11" fillId="0" borderId="0" xfId="0" applyFont="1" applyAlignment="1" applyProtection="1">
      <alignment horizontal="left" vertical="center" shrinkToFit="1"/>
      <protection locked="0"/>
    </xf>
    <xf numFmtId="0" fontId="11" fillId="0" borderId="21" xfId="0" applyFont="1" applyBorder="1" applyAlignment="1" applyProtection="1">
      <alignment horizontal="left" vertical="center" shrinkToFit="1"/>
      <protection locked="0"/>
    </xf>
    <xf numFmtId="177" fontId="11" fillId="0" borderId="169" xfId="0" applyNumberFormat="1" applyFont="1" applyBorder="1" applyAlignment="1" applyProtection="1">
      <alignment horizontal="right" vertical="center"/>
      <protection locked="0"/>
    </xf>
    <xf numFmtId="177" fontId="11" fillId="0" borderId="72" xfId="0" applyNumberFormat="1" applyFont="1" applyBorder="1" applyAlignment="1" applyProtection="1">
      <alignment horizontal="right" vertical="center"/>
      <protection locked="0"/>
    </xf>
    <xf numFmtId="0" fontId="11" fillId="0" borderId="6" xfId="0" applyFont="1" applyBorder="1" applyAlignment="1">
      <alignment horizontal="left" vertical="center" shrinkToFit="1"/>
    </xf>
    <xf numFmtId="0" fontId="11" fillId="0" borderId="20" xfId="0" applyFont="1" applyBorder="1" applyAlignment="1">
      <alignment horizontal="left" vertical="center" shrinkToFit="1"/>
    </xf>
    <xf numFmtId="177" fontId="11" fillId="0" borderId="179" xfId="0" applyNumberFormat="1" applyFont="1" applyBorder="1" applyAlignment="1" applyProtection="1">
      <alignment horizontal="right" vertical="center"/>
      <protection locked="0"/>
    </xf>
    <xf numFmtId="177" fontId="11" fillId="0" borderId="180" xfId="0" applyNumberFormat="1" applyFont="1" applyBorder="1" applyAlignment="1" applyProtection="1">
      <alignment horizontal="right" vertical="center"/>
      <protection locked="0"/>
    </xf>
    <xf numFmtId="0" fontId="11" fillId="9" borderId="4" xfId="0" applyFont="1" applyFill="1" applyBorder="1" applyAlignment="1">
      <alignment horizontal="center" vertical="center" shrinkToFit="1"/>
    </xf>
    <xf numFmtId="0" fontId="11" fillId="9" borderId="7" xfId="0" applyFont="1" applyFill="1" applyBorder="1" applyAlignment="1">
      <alignment horizontal="center" vertical="center" shrinkToFit="1"/>
    </xf>
    <xf numFmtId="0" fontId="11" fillId="9" borderId="8" xfId="0" applyFont="1" applyFill="1" applyBorder="1" applyAlignment="1">
      <alignment horizontal="center" vertical="center" shrinkToFit="1"/>
    </xf>
    <xf numFmtId="0" fontId="25" fillId="9" borderId="1" xfId="0" applyFont="1" applyFill="1" applyBorder="1" applyAlignment="1">
      <alignment horizontal="center" vertical="center" wrapText="1" shrinkToFit="1"/>
    </xf>
    <xf numFmtId="0" fontId="25" fillId="9" borderId="1" xfId="0" applyFont="1" applyFill="1" applyBorder="1" applyAlignment="1">
      <alignment horizontal="center" vertical="center" shrinkToFit="1"/>
    </xf>
    <xf numFmtId="177" fontId="11" fillId="0" borderId="19" xfId="0" applyNumberFormat="1" applyFont="1" applyBorder="1" applyAlignment="1">
      <alignment horizontal="right" vertical="center"/>
    </xf>
    <xf numFmtId="177" fontId="11" fillId="0" borderId="20" xfId="0" applyNumberFormat="1" applyFont="1" applyBorder="1" applyAlignment="1">
      <alignment horizontal="right" vertical="center"/>
    </xf>
    <xf numFmtId="177" fontId="11" fillId="0" borderId="4" xfId="0" applyNumberFormat="1" applyFont="1" applyBorder="1" applyAlignment="1">
      <alignment horizontal="right" vertical="center"/>
    </xf>
    <xf numFmtId="177" fontId="11" fillId="0" borderId="8" xfId="0" applyNumberFormat="1" applyFont="1" applyBorder="1" applyAlignment="1">
      <alignment horizontal="right" vertical="center"/>
    </xf>
    <xf numFmtId="0" fontId="15" fillId="0" borderId="7" xfId="0" applyFont="1" applyBorder="1" applyAlignment="1">
      <alignment horizontal="left" vertical="center" shrinkToFit="1"/>
    </xf>
    <xf numFmtId="0" fontId="15" fillId="0" borderId="8" xfId="0" applyFont="1" applyBorder="1" applyAlignment="1">
      <alignment horizontal="left" vertical="center" shrinkToFit="1"/>
    </xf>
    <xf numFmtId="177" fontId="11" fillId="3" borderId="63" xfId="0" applyNumberFormat="1" applyFont="1" applyFill="1" applyBorder="1" applyAlignment="1">
      <alignment horizontal="right" vertical="center"/>
    </xf>
    <xf numFmtId="177" fontId="11" fillId="3" borderId="65" xfId="0" applyNumberFormat="1" applyFont="1" applyFill="1" applyBorder="1" applyAlignment="1">
      <alignment horizontal="right" vertical="center"/>
    </xf>
    <xf numFmtId="0" fontId="11" fillId="0" borderId="3" xfId="0" applyFont="1" applyBorder="1" applyAlignment="1">
      <alignment horizontal="center" vertical="center" shrinkToFit="1"/>
    </xf>
    <xf numFmtId="0" fontId="11" fillId="0" borderId="2" xfId="0" applyFont="1" applyBorder="1" applyAlignment="1">
      <alignment horizontal="center" vertical="center" shrinkToFit="1"/>
    </xf>
    <xf numFmtId="0" fontId="15" fillId="0" borderId="0" xfId="0" applyFont="1" applyAlignment="1">
      <alignment horizontal="left" vertical="center" shrinkToFit="1"/>
    </xf>
    <xf numFmtId="0" fontId="4" fillId="0" borderId="12" xfId="0" applyFont="1" applyBorder="1" applyAlignment="1" applyProtection="1">
      <alignment horizontal="left" vertical="center" wrapText="1"/>
      <protection locked="0"/>
    </xf>
    <xf numFmtId="0" fontId="4" fillId="0" borderId="29" xfId="0" applyFont="1" applyBorder="1" applyAlignment="1" applyProtection="1">
      <alignment horizontal="left" vertical="center" wrapText="1"/>
      <protection locked="0"/>
    </xf>
    <xf numFmtId="0" fontId="4" fillId="0" borderId="2" xfId="0" applyFont="1" applyBorder="1" applyAlignment="1" applyProtection="1">
      <alignment horizontal="left" vertical="center" wrapText="1"/>
      <protection locked="0"/>
    </xf>
    <xf numFmtId="0" fontId="11" fillId="0" borderId="79" xfId="0" applyFont="1" applyBorder="1" applyAlignment="1">
      <alignment horizontal="center" vertical="center" textRotation="255" shrinkToFit="1"/>
    </xf>
    <xf numFmtId="0" fontId="11" fillId="0" borderId="29" xfId="0" applyFont="1" applyBorder="1" applyAlignment="1">
      <alignment horizontal="center" vertical="center" textRotation="255" shrinkToFit="1"/>
    </xf>
    <xf numFmtId="0" fontId="11" fillId="0" borderId="80" xfId="0" applyFont="1" applyBorder="1" applyAlignment="1">
      <alignment horizontal="left" vertical="center" shrinkToFit="1"/>
    </xf>
    <xf numFmtId="0" fontId="11" fillId="0" borderId="81" xfId="0" applyFont="1" applyBorder="1" applyAlignment="1">
      <alignment horizontal="left" vertical="center" shrinkToFit="1"/>
    </xf>
    <xf numFmtId="0" fontId="11" fillId="0" borderId="136" xfId="0" applyFont="1" applyBorder="1" applyAlignment="1">
      <alignment horizontal="left" vertical="center" shrinkToFit="1"/>
    </xf>
    <xf numFmtId="0" fontId="15" fillId="0" borderId="5" xfId="0" applyFont="1" applyBorder="1" applyAlignment="1">
      <alignment horizontal="left" vertical="center" shrinkToFit="1"/>
    </xf>
    <xf numFmtId="0" fontId="15" fillId="0" borderId="12" xfId="0" applyFont="1" applyBorder="1" applyAlignment="1">
      <alignment horizontal="left" vertical="center" shrinkToFit="1"/>
    </xf>
    <xf numFmtId="177" fontId="11" fillId="0" borderId="78" xfId="0" applyNumberFormat="1" applyFont="1" applyBorder="1" applyAlignment="1" applyProtection="1">
      <alignment horizontal="right" vertical="center"/>
      <protection locked="0"/>
    </xf>
    <xf numFmtId="177" fontId="11" fillId="0" borderId="120" xfId="0" applyNumberFormat="1" applyFont="1" applyBorder="1" applyAlignment="1" applyProtection="1">
      <alignment horizontal="right" vertical="center"/>
      <protection locked="0"/>
    </xf>
    <xf numFmtId="0" fontId="11" fillId="0" borderId="4" xfId="0" applyFont="1" applyBorder="1" applyAlignment="1">
      <alignment horizontal="left" vertical="center" shrinkToFit="1"/>
    </xf>
    <xf numFmtId="0" fontId="11" fillId="0" borderId="7" xfId="0" applyFont="1" applyBorder="1" applyAlignment="1">
      <alignment horizontal="left" vertical="center" shrinkToFit="1"/>
    </xf>
    <xf numFmtId="0" fontId="11" fillId="0" borderId="135" xfId="0" applyFont="1" applyBorder="1" applyAlignment="1">
      <alignment horizontal="left" vertical="center" shrinkToFit="1"/>
    </xf>
    <xf numFmtId="0" fontId="11" fillId="0" borderId="77" xfId="0" applyFont="1" applyBorder="1" applyAlignment="1">
      <alignment horizontal="left" vertical="center" shrinkToFit="1"/>
    </xf>
    <xf numFmtId="0" fontId="11" fillId="0" borderId="120" xfId="0" applyFont="1" applyBorder="1" applyAlignment="1">
      <alignment horizontal="left" vertical="center" shrinkToFit="1"/>
    </xf>
    <xf numFmtId="177" fontId="11" fillId="0" borderId="177" xfId="0" applyNumberFormat="1" applyFont="1" applyBorder="1" applyAlignment="1" applyProtection="1">
      <alignment horizontal="right" vertical="center"/>
      <protection locked="0"/>
    </xf>
    <xf numFmtId="177" fontId="11" fillId="0" borderId="178" xfId="0" applyNumberFormat="1" applyFont="1" applyBorder="1" applyAlignment="1" applyProtection="1">
      <alignment horizontal="right" vertical="center"/>
      <protection locked="0"/>
    </xf>
    <xf numFmtId="0" fontId="11" fillId="9" borderId="19" xfId="0" applyFont="1" applyFill="1" applyBorder="1" applyAlignment="1">
      <alignment horizontal="center" vertical="center"/>
    </xf>
    <xf numFmtId="0" fontId="11" fillId="9" borderId="6" xfId="0" applyFont="1" applyFill="1" applyBorder="1" applyAlignment="1">
      <alignment horizontal="center" vertical="center"/>
    </xf>
    <xf numFmtId="0" fontId="11" fillId="9" borderId="20" xfId="0" applyFont="1" applyFill="1" applyBorder="1" applyAlignment="1">
      <alignment horizontal="center" vertical="center"/>
    </xf>
    <xf numFmtId="0" fontId="11" fillId="0" borderId="19" xfId="0" applyFont="1" applyBorder="1" applyAlignment="1">
      <alignment horizontal="left" vertical="center" shrinkToFit="1"/>
    </xf>
    <xf numFmtId="177" fontId="11" fillId="0" borderId="175" xfId="0" applyNumberFormat="1" applyFont="1" applyBorder="1" applyAlignment="1" applyProtection="1">
      <alignment horizontal="right" vertical="center"/>
      <protection locked="0"/>
    </xf>
    <xf numFmtId="177" fontId="11" fillId="0" borderId="176" xfId="0" applyNumberFormat="1" applyFont="1" applyBorder="1" applyAlignment="1" applyProtection="1">
      <alignment horizontal="right" vertical="center"/>
      <protection locked="0"/>
    </xf>
    <xf numFmtId="0" fontId="41" fillId="3" borderId="10" xfId="0" applyFont="1" applyFill="1" applyBorder="1" applyAlignment="1">
      <alignment horizontal="right" vertical="center"/>
    </xf>
    <xf numFmtId="0" fontId="41" fillId="3" borderId="11" xfId="0" applyFont="1" applyFill="1" applyBorder="1" applyAlignment="1">
      <alignment horizontal="right" vertical="center"/>
    </xf>
    <xf numFmtId="0" fontId="40" fillId="0" borderId="22" xfId="0" applyFont="1" applyBorder="1" applyAlignment="1">
      <alignment horizontal="right" vertical="center"/>
    </xf>
    <xf numFmtId="0" fontId="15" fillId="0" borderId="0" xfId="0" applyFont="1">
      <alignment vertical="center"/>
    </xf>
    <xf numFmtId="0" fontId="4" fillId="0" borderId="5" xfId="0" applyFont="1" applyBorder="1" applyAlignment="1" applyProtection="1">
      <alignment horizontal="left" vertical="center" wrapText="1"/>
      <protection locked="0"/>
    </xf>
    <xf numFmtId="0" fontId="15" fillId="0" borderId="0" xfId="0" applyFont="1" applyAlignment="1">
      <alignment horizontal="left" vertical="center" wrapText="1"/>
    </xf>
    <xf numFmtId="0" fontId="15" fillId="0" borderId="5" xfId="0" applyFont="1" applyBorder="1" applyAlignment="1">
      <alignment horizontal="left" vertical="top"/>
    </xf>
    <xf numFmtId="0" fontId="24" fillId="0" borderId="5" xfId="0" applyFont="1" applyBorder="1" applyAlignment="1">
      <alignment horizontal="left" vertical="top"/>
    </xf>
    <xf numFmtId="0" fontId="11" fillId="11" borderId="24" xfId="0" applyFont="1" applyFill="1" applyBorder="1" applyAlignment="1">
      <alignment horizontal="center" vertical="center" wrapText="1"/>
    </xf>
    <xf numFmtId="0" fontId="11" fillId="11" borderId="29" xfId="0" applyFont="1" applyFill="1" applyBorder="1" applyAlignment="1">
      <alignment horizontal="center" vertical="center" wrapText="1"/>
    </xf>
    <xf numFmtId="0" fontId="15" fillId="0" borderId="0" xfId="0" applyFont="1" applyAlignment="1">
      <alignment vertical="center" wrapText="1"/>
    </xf>
    <xf numFmtId="0" fontId="38" fillId="0" borderId="0" xfId="0" applyFont="1">
      <alignment vertical="center"/>
    </xf>
    <xf numFmtId="0" fontId="11" fillId="0" borderId="25" xfId="0" applyFont="1" applyBorder="1" applyAlignment="1">
      <alignment horizontal="center" vertical="center" textRotation="255" wrapText="1"/>
    </xf>
    <xf numFmtId="0" fontId="11" fillId="0" borderId="30" xfId="0" applyFont="1" applyBorder="1" applyAlignment="1">
      <alignment horizontal="center" vertical="center" textRotation="255" wrapText="1"/>
    </xf>
    <xf numFmtId="0" fontId="11" fillId="0" borderId="24" xfId="0" applyFont="1" applyBorder="1" applyAlignment="1">
      <alignment horizontal="center" vertical="center" textRotation="255" wrapText="1"/>
    </xf>
    <xf numFmtId="0" fontId="49" fillId="11" borderId="19" xfId="0" applyFont="1" applyFill="1" applyBorder="1" applyAlignment="1">
      <alignment horizontal="center" vertical="center"/>
    </xf>
    <xf numFmtId="0" fontId="49" fillId="11" borderId="6" xfId="0" applyFont="1" applyFill="1" applyBorder="1" applyAlignment="1">
      <alignment horizontal="center" vertical="center"/>
    </xf>
    <xf numFmtId="0" fontId="49" fillId="11" borderId="20" xfId="0" applyFont="1" applyFill="1" applyBorder="1" applyAlignment="1">
      <alignment horizontal="center" vertical="center"/>
    </xf>
    <xf numFmtId="0" fontId="49" fillId="11" borderId="2" xfId="0" applyFont="1" applyFill="1" applyBorder="1" applyAlignment="1">
      <alignment horizontal="center" vertical="center"/>
    </xf>
    <xf numFmtId="0" fontId="49" fillId="11" borderId="5" xfId="0" applyFont="1" applyFill="1" applyBorder="1" applyAlignment="1">
      <alignment horizontal="center" vertical="center"/>
    </xf>
    <xf numFmtId="0" fontId="49" fillId="11" borderId="12" xfId="0" applyFont="1" applyFill="1" applyBorder="1" applyAlignment="1">
      <alignment horizontal="center" vertical="center"/>
    </xf>
    <xf numFmtId="0" fontId="49" fillId="0" borderId="19" xfId="0" applyFont="1" applyBorder="1" applyAlignment="1">
      <alignment horizontal="left" vertical="center"/>
    </xf>
    <xf numFmtId="0" fontId="49" fillId="0" borderId="6" xfId="0" applyFont="1" applyBorder="1" applyAlignment="1">
      <alignment horizontal="left" vertical="center"/>
    </xf>
    <xf numFmtId="0" fontId="49" fillId="0" borderId="20" xfId="0" applyFont="1" applyBorder="1" applyAlignment="1">
      <alignment horizontal="left" vertical="center"/>
    </xf>
    <xf numFmtId="0" fontId="11" fillId="0" borderId="19" xfId="0" applyFont="1" applyBorder="1" applyAlignment="1">
      <alignment horizontal="left" vertical="center"/>
    </xf>
    <xf numFmtId="0" fontId="11" fillId="0" borderId="6" xfId="0" applyFont="1" applyBorder="1" applyAlignment="1">
      <alignment horizontal="left" vertical="center"/>
    </xf>
    <xf numFmtId="0" fontId="11" fillId="0" borderId="20" xfId="0" applyFont="1" applyBorder="1" applyAlignment="1">
      <alignment horizontal="left" vertical="center"/>
    </xf>
    <xf numFmtId="0" fontId="11" fillId="0" borderId="58" xfId="0" applyFont="1" applyBorder="1" applyAlignment="1">
      <alignment horizontal="left" vertical="center"/>
    </xf>
    <xf numFmtId="0" fontId="11" fillId="0" borderId="59" xfId="0" applyFont="1" applyBorder="1" applyAlignment="1">
      <alignment horizontal="left" vertical="center"/>
    </xf>
    <xf numFmtId="0" fontId="11" fillId="0" borderId="67" xfId="0" applyFont="1" applyBorder="1" applyAlignment="1">
      <alignment horizontal="left" vertical="center"/>
    </xf>
    <xf numFmtId="0" fontId="16" fillId="0" borderId="0" xfId="0" applyFont="1" applyAlignment="1">
      <alignment vertical="top" wrapText="1"/>
    </xf>
    <xf numFmtId="0" fontId="0" fillId="0" borderId="0" xfId="0">
      <alignment vertical="center"/>
    </xf>
    <xf numFmtId="0" fontId="0" fillId="0" borderId="0" xfId="0" applyAlignment="1">
      <alignment vertical="center" wrapText="1"/>
    </xf>
    <xf numFmtId="176" fontId="49" fillId="3" borderId="86" xfId="0" applyNumberFormat="1" applyFont="1" applyFill="1" applyBorder="1" applyAlignment="1">
      <alignment horizontal="center" vertical="center"/>
    </xf>
    <xf numFmtId="176" fontId="49" fillId="3" borderId="87" xfId="0" applyNumberFormat="1" applyFont="1" applyFill="1" applyBorder="1" applyAlignment="1">
      <alignment horizontal="center" vertical="center"/>
    </xf>
    <xf numFmtId="176" fontId="49" fillId="3" borderId="88" xfId="0" applyNumberFormat="1" applyFont="1" applyFill="1" applyBorder="1" applyAlignment="1">
      <alignment horizontal="center" vertical="center"/>
    </xf>
    <xf numFmtId="0" fontId="15" fillId="0" borderId="64" xfId="0" applyFont="1" applyBorder="1" applyAlignment="1">
      <alignment horizontal="left" vertical="center" wrapText="1"/>
    </xf>
    <xf numFmtId="0" fontId="11" fillId="11" borderId="4" xfId="0" applyFont="1" applyFill="1" applyBorder="1" applyAlignment="1">
      <alignment horizontal="center" vertical="center"/>
    </xf>
    <xf numFmtId="0" fontId="11" fillId="11" borderId="7" xfId="0" applyFont="1" applyFill="1" applyBorder="1" applyAlignment="1">
      <alignment horizontal="center" vertical="center"/>
    </xf>
    <xf numFmtId="0" fontId="11" fillId="11" borderId="8" xfId="0" applyFont="1" applyFill="1" applyBorder="1" applyAlignment="1">
      <alignment horizontal="center" vertical="center"/>
    </xf>
    <xf numFmtId="0" fontId="11" fillId="0" borderId="4" xfId="0" applyFont="1" applyBorder="1" applyAlignment="1">
      <alignment vertical="center" wrapText="1"/>
    </xf>
    <xf numFmtId="0" fontId="11" fillId="0" borderId="7" xfId="0" applyFont="1" applyBorder="1" applyAlignment="1">
      <alignment vertical="center" wrapText="1"/>
    </xf>
    <xf numFmtId="0" fontId="11" fillId="0" borderId="8" xfId="0" applyFont="1" applyBorder="1" applyAlignment="1">
      <alignment vertical="center" wrapText="1"/>
    </xf>
    <xf numFmtId="0" fontId="11" fillId="11" borderId="169" xfId="0" applyFont="1" applyFill="1" applyBorder="1" applyAlignment="1">
      <alignment horizontal="center" vertical="center"/>
    </xf>
    <xf numFmtId="0" fontId="11" fillId="11" borderId="71" xfId="0" applyFont="1" applyFill="1" applyBorder="1" applyAlignment="1">
      <alignment horizontal="center" vertical="center"/>
    </xf>
    <xf numFmtId="0" fontId="11" fillId="11" borderId="72" xfId="0" applyFont="1" applyFill="1" applyBorder="1" applyAlignment="1">
      <alignment horizontal="center" vertical="center"/>
    </xf>
    <xf numFmtId="0" fontId="11" fillId="0" borderId="119" xfId="0" applyFont="1" applyBorder="1" applyAlignment="1">
      <alignment vertical="center" wrapText="1"/>
    </xf>
    <xf numFmtId="0" fontId="11" fillId="0" borderId="149" xfId="0" applyFont="1" applyBorder="1" applyAlignment="1">
      <alignment vertical="center" wrapText="1"/>
    </xf>
    <xf numFmtId="0" fontId="11" fillId="0" borderId="118" xfId="0" applyFont="1" applyBorder="1" applyAlignment="1">
      <alignment vertical="center" wrapText="1"/>
    </xf>
    <xf numFmtId="0" fontId="11" fillId="0" borderId="4" xfId="0" applyFont="1" applyBorder="1" applyAlignment="1">
      <alignment horizontal="center" vertical="center"/>
    </xf>
    <xf numFmtId="0" fontId="10" fillId="0" borderId="7" xfId="0" applyFont="1" applyBorder="1" applyAlignment="1">
      <alignment horizontal="center" vertical="center"/>
    </xf>
    <xf numFmtId="0" fontId="10" fillId="0" borderId="7" xfId="0" applyFont="1" applyBorder="1">
      <alignment vertical="center"/>
    </xf>
    <xf numFmtId="0" fontId="10" fillId="0" borderId="8" xfId="0" applyFont="1" applyBorder="1">
      <alignment vertical="center"/>
    </xf>
    <xf numFmtId="0" fontId="16" fillId="5" borderId="152" xfId="0" applyFont="1" applyFill="1" applyBorder="1" applyAlignment="1">
      <alignment horizontal="center" vertical="center" textRotation="255"/>
    </xf>
    <xf numFmtId="0" fontId="16" fillId="5" borderId="153" xfId="0" applyFont="1" applyFill="1" applyBorder="1" applyAlignment="1">
      <alignment horizontal="center" vertical="center" textRotation="255"/>
    </xf>
    <xf numFmtId="0" fontId="16" fillId="5" borderId="75" xfId="0" applyFont="1" applyFill="1" applyBorder="1" applyAlignment="1">
      <alignment horizontal="center" vertical="center" textRotation="255"/>
    </xf>
    <xf numFmtId="0" fontId="11" fillId="11" borderId="63" xfId="0" applyFont="1" applyFill="1" applyBorder="1" applyAlignment="1">
      <alignment horizontal="center" vertical="center"/>
    </xf>
    <xf numFmtId="0" fontId="11" fillId="11" borderId="64" xfId="0" applyFont="1" applyFill="1" applyBorder="1" applyAlignment="1">
      <alignment horizontal="center" vertical="center"/>
    </xf>
    <xf numFmtId="0" fontId="11" fillId="11" borderId="65" xfId="0" applyFont="1" applyFill="1" applyBorder="1" applyAlignment="1">
      <alignment horizontal="center" vertical="center"/>
    </xf>
    <xf numFmtId="0" fontId="11" fillId="0" borderId="58" xfId="0" applyFont="1" applyBorder="1" applyAlignment="1">
      <alignment vertical="center" wrapText="1"/>
    </xf>
    <xf numFmtId="0" fontId="11" fillId="0" borderId="59" xfId="0" applyFont="1" applyBorder="1" applyAlignment="1">
      <alignment vertical="center" wrapText="1"/>
    </xf>
    <xf numFmtId="0" fontId="11" fillId="0" borderId="67" xfId="0" applyFont="1" applyBorder="1" applyAlignment="1">
      <alignment vertical="center" wrapText="1"/>
    </xf>
    <xf numFmtId="0" fontId="11" fillId="11" borderId="38" xfId="0" applyFont="1" applyFill="1" applyBorder="1" applyAlignment="1">
      <alignment horizontal="center" vertical="center"/>
    </xf>
    <xf numFmtId="0" fontId="11" fillId="11" borderId="102" xfId="0" applyFont="1" applyFill="1" applyBorder="1" applyAlignment="1">
      <alignment horizontal="center" vertical="center"/>
    </xf>
    <xf numFmtId="0" fontId="11" fillId="11" borderId="37" xfId="0" applyFont="1" applyFill="1" applyBorder="1" applyAlignment="1">
      <alignment horizontal="center" vertical="center"/>
    </xf>
    <xf numFmtId="0" fontId="32" fillId="10" borderId="0" xfId="0" applyFont="1" applyFill="1" applyAlignment="1">
      <alignment horizontal="center" vertical="center"/>
    </xf>
    <xf numFmtId="0" fontId="11" fillId="0" borderId="155" xfId="0" applyFont="1" applyBorder="1" applyAlignment="1">
      <alignment horizontal="center" vertical="center"/>
    </xf>
    <xf numFmtId="0" fontId="11" fillId="0" borderId="48" xfId="0" applyFont="1" applyBorder="1" applyAlignment="1">
      <alignment horizontal="center" vertical="center"/>
    </xf>
    <xf numFmtId="0" fontId="11" fillId="0" borderId="49" xfId="0" applyFont="1" applyBorder="1" applyAlignment="1">
      <alignment horizontal="center" vertical="center"/>
    </xf>
    <xf numFmtId="0" fontId="34" fillId="0" borderId="7" xfId="0" applyFont="1" applyBorder="1" applyAlignment="1">
      <alignment horizontal="center" vertical="center"/>
    </xf>
    <xf numFmtId="0" fontId="34" fillId="0" borderId="8" xfId="0" applyFont="1" applyBorder="1" applyAlignment="1">
      <alignment horizontal="center" vertical="center"/>
    </xf>
    <xf numFmtId="0" fontId="11" fillId="0" borderId="13" xfId="0" applyFont="1" applyBorder="1" applyAlignment="1">
      <alignment horizontal="left" vertical="center" wrapText="1"/>
    </xf>
    <xf numFmtId="0" fontId="11" fillId="0" borderId="15" xfId="0" applyFont="1" applyBorder="1" applyAlignment="1">
      <alignment horizontal="left" vertical="center" wrapText="1"/>
    </xf>
    <xf numFmtId="0" fontId="11" fillId="0" borderId="14" xfId="0" applyFont="1" applyBorder="1" applyAlignment="1">
      <alignment horizontal="left" vertical="center" wrapText="1"/>
    </xf>
    <xf numFmtId="0" fontId="25" fillId="0" borderId="4" xfId="0" applyFont="1" applyBorder="1" applyAlignment="1">
      <alignment horizontal="center" vertical="center" wrapText="1"/>
    </xf>
    <xf numFmtId="0" fontId="25" fillId="0" borderId="7" xfId="0" applyFont="1" applyBorder="1" applyAlignment="1">
      <alignment horizontal="center" vertical="center"/>
    </xf>
    <xf numFmtId="49" fontId="15" fillId="0" borderId="3" xfId="0" applyNumberFormat="1" applyFont="1" applyBorder="1" applyAlignment="1" applyProtection="1">
      <alignment horizontal="left" vertical="top" wrapText="1"/>
      <protection locked="0"/>
    </xf>
    <xf numFmtId="49" fontId="15" fillId="0" borderId="0" xfId="0" applyNumberFormat="1" applyFont="1" applyAlignment="1" applyProtection="1">
      <alignment horizontal="left" vertical="top" wrapText="1"/>
      <protection locked="0"/>
    </xf>
    <xf numFmtId="49" fontId="15" fillId="0" borderId="21" xfId="0" applyNumberFormat="1" applyFont="1" applyBorder="1" applyAlignment="1" applyProtection="1">
      <alignment horizontal="left" vertical="top" wrapText="1"/>
      <protection locked="0"/>
    </xf>
    <xf numFmtId="49" fontId="15" fillId="0" borderId="2" xfId="0" applyNumberFormat="1" applyFont="1" applyBorder="1" applyAlignment="1" applyProtection="1">
      <alignment horizontal="left" vertical="top" wrapText="1"/>
      <protection locked="0"/>
    </xf>
    <xf numFmtId="49" fontId="15" fillId="0" borderId="5" xfId="0" applyNumberFormat="1" applyFont="1" applyBorder="1" applyAlignment="1" applyProtection="1">
      <alignment horizontal="left" vertical="top" wrapText="1"/>
      <protection locked="0"/>
    </xf>
    <xf numFmtId="49" fontId="15" fillId="0" borderId="12" xfId="0" applyNumberFormat="1" applyFont="1" applyBorder="1" applyAlignment="1" applyProtection="1">
      <alignment horizontal="left" vertical="top" wrapText="1"/>
      <protection locked="0"/>
    </xf>
    <xf numFmtId="0" fontId="11" fillId="0" borderId="19" xfId="0" applyFont="1" applyBorder="1" applyAlignment="1">
      <alignment horizontal="left" vertical="center" wrapText="1"/>
    </xf>
    <xf numFmtId="0" fontId="11" fillId="0" borderId="3" xfId="0" applyFont="1" applyBorder="1" applyAlignment="1">
      <alignment horizontal="left" vertical="center"/>
    </xf>
    <xf numFmtId="0" fontId="11" fillId="0" borderId="0" xfId="0" applyFont="1" applyAlignment="1">
      <alignment horizontal="left" vertical="center"/>
    </xf>
    <xf numFmtId="0" fontId="11" fillId="0" borderId="21" xfId="0" applyFont="1" applyBorder="1" applyAlignment="1">
      <alignment horizontal="left" vertical="center"/>
    </xf>
    <xf numFmtId="0" fontId="11" fillId="0" borderId="31" xfId="0" applyFont="1" applyBorder="1" applyAlignment="1">
      <alignment horizontal="center" vertical="center"/>
    </xf>
    <xf numFmtId="0" fontId="11" fillId="0" borderId="69" xfId="0" applyFont="1" applyBorder="1" applyAlignment="1">
      <alignment horizontal="center" vertical="center"/>
    </xf>
    <xf numFmtId="0" fontId="0" fillId="0" borderId="69" xfId="0" applyBorder="1">
      <alignment vertical="center"/>
    </xf>
    <xf numFmtId="0" fontId="0" fillId="0" borderId="34" xfId="0" applyBorder="1">
      <alignment vertical="center"/>
    </xf>
    <xf numFmtId="0" fontId="11" fillId="0" borderId="36" xfId="0" applyFont="1" applyBorder="1" applyAlignment="1">
      <alignment horizontal="center" vertical="center"/>
    </xf>
    <xf numFmtId="0" fontId="11" fillId="0" borderId="102" xfId="0" applyFont="1" applyBorder="1" applyAlignment="1">
      <alignment horizontal="center" vertical="center"/>
    </xf>
    <xf numFmtId="0" fontId="0" fillId="0" borderId="102" xfId="0" applyBorder="1">
      <alignment vertical="center"/>
    </xf>
    <xf numFmtId="0" fontId="0" fillId="0" borderId="39" xfId="0" applyBorder="1">
      <alignment vertical="center"/>
    </xf>
    <xf numFmtId="0" fontId="57" fillId="14" borderId="0" xfId="0" applyFont="1" applyFill="1" applyAlignment="1">
      <alignment horizontal="center" vertical="center"/>
    </xf>
    <xf numFmtId="49" fontId="15" fillId="0" borderId="16" xfId="0" applyNumberFormat="1" applyFont="1" applyBorder="1" applyAlignment="1" applyProtection="1">
      <alignment horizontal="left" vertical="top" wrapText="1"/>
      <protection locked="0"/>
    </xf>
    <xf numFmtId="49" fontId="15" fillId="0" borderId="18" xfId="0" applyNumberFormat="1" applyFont="1" applyBorder="1" applyAlignment="1" applyProtection="1">
      <alignment horizontal="left" vertical="top" wrapText="1"/>
      <protection locked="0"/>
    </xf>
    <xf numFmtId="49" fontId="15" fillId="0" borderId="17" xfId="0" applyNumberFormat="1" applyFont="1" applyBorder="1" applyAlignment="1" applyProtection="1">
      <alignment horizontal="left" vertical="top" wrapText="1"/>
      <protection locked="0"/>
    </xf>
    <xf numFmtId="49" fontId="15" fillId="0" borderId="40" xfId="0" applyNumberFormat="1" applyFont="1" applyBorder="1" applyAlignment="1" applyProtection="1">
      <alignment horizontal="left" vertical="top" wrapText="1"/>
      <protection locked="0"/>
    </xf>
    <xf numFmtId="49" fontId="15" fillId="0" borderId="41" xfId="0" applyNumberFormat="1" applyFont="1" applyBorder="1" applyAlignment="1" applyProtection="1">
      <alignment horizontal="left" vertical="top" wrapText="1"/>
      <protection locked="0"/>
    </xf>
    <xf numFmtId="49" fontId="15" fillId="0" borderId="110" xfId="0" applyNumberFormat="1" applyFont="1" applyBorder="1" applyAlignment="1" applyProtection="1">
      <alignment horizontal="left" vertical="top" wrapText="1"/>
      <protection locked="0"/>
    </xf>
    <xf numFmtId="0" fontId="11" fillId="0" borderId="33" xfId="0" applyFont="1" applyBorder="1" applyAlignment="1">
      <alignment horizontal="center" vertical="center"/>
    </xf>
    <xf numFmtId="0" fontId="11" fillId="0" borderId="34" xfId="0" applyFont="1" applyBorder="1" applyAlignment="1">
      <alignment horizontal="center" vertical="center"/>
    </xf>
    <xf numFmtId="0" fontId="11" fillId="0" borderId="38" xfId="0" applyFont="1" applyBorder="1" applyAlignment="1">
      <alignment horizontal="center" vertical="center"/>
    </xf>
    <xf numFmtId="0" fontId="11" fillId="0" borderId="39" xfId="0" applyFont="1" applyBorder="1" applyAlignment="1">
      <alignment horizontal="center" vertical="center"/>
    </xf>
    <xf numFmtId="0" fontId="11" fillId="0" borderId="16" xfId="0" applyFont="1" applyBorder="1" applyAlignment="1" applyProtection="1">
      <alignment horizontal="left" vertical="center" wrapText="1"/>
      <protection locked="0"/>
    </xf>
    <xf numFmtId="0" fontId="11" fillId="0" borderId="18" xfId="0" applyFont="1" applyBorder="1" applyAlignment="1" applyProtection="1">
      <alignment horizontal="left" vertical="center" wrapText="1"/>
      <protection locked="0"/>
    </xf>
    <xf numFmtId="0" fontId="11" fillId="0" borderId="2" xfId="0" applyFont="1" applyBorder="1" applyAlignment="1" applyProtection="1">
      <alignment horizontal="left" vertical="center" wrapText="1"/>
      <protection locked="0"/>
    </xf>
    <xf numFmtId="0" fontId="11" fillId="0" borderId="5" xfId="0" applyFont="1" applyBorder="1" applyAlignment="1" applyProtection="1">
      <alignment horizontal="left" vertical="center" wrapText="1"/>
      <protection locked="0"/>
    </xf>
    <xf numFmtId="0" fontId="11" fillId="0" borderId="0" xfId="16" applyFont="1" applyAlignment="1" applyProtection="1">
      <alignment horizontal="center" vertical="center" wrapText="1"/>
      <protection locked="0"/>
    </xf>
    <xf numFmtId="0" fontId="11" fillId="0" borderId="21" xfId="16" applyFont="1" applyBorder="1" applyAlignment="1" applyProtection="1">
      <alignment horizontal="center" vertical="center" wrapText="1"/>
      <protection locked="0"/>
    </xf>
    <xf numFmtId="0" fontId="11" fillId="0" borderId="5" xfId="5" applyFont="1" applyBorder="1" applyAlignment="1" applyProtection="1">
      <alignment horizontal="center" vertical="center"/>
      <protection locked="0"/>
    </xf>
    <xf numFmtId="0" fontId="11" fillId="0" borderId="12" xfId="5" applyFont="1" applyBorder="1" applyAlignment="1" applyProtection="1">
      <alignment horizontal="center" vertical="center"/>
      <protection locked="0"/>
    </xf>
    <xf numFmtId="0" fontId="11" fillId="0" borderId="32" xfId="0" applyFont="1" applyBorder="1" applyAlignment="1">
      <alignment horizontal="center" vertical="center"/>
    </xf>
    <xf numFmtId="0" fontId="11" fillId="0" borderId="37" xfId="0" applyFont="1" applyBorder="1" applyAlignment="1">
      <alignment horizontal="center" vertical="center"/>
    </xf>
    <xf numFmtId="0" fontId="11" fillId="0" borderId="7" xfId="0" applyFont="1" applyBorder="1" applyAlignment="1">
      <alignment horizontal="center" vertical="center"/>
    </xf>
    <xf numFmtId="0" fontId="11" fillId="0" borderId="42" xfId="0" applyFont="1" applyBorder="1" applyAlignment="1">
      <alignment horizontal="center" vertical="center"/>
    </xf>
    <xf numFmtId="0" fontId="11" fillId="11" borderId="19" xfId="0" applyFont="1" applyFill="1" applyBorder="1" applyAlignment="1">
      <alignment horizontal="center" vertical="center" wrapText="1"/>
    </xf>
    <xf numFmtId="0" fontId="11" fillId="11" borderId="20" xfId="0" applyFont="1" applyFill="1" applyBorder="1" applyAlignment="1">
      <alignment horizontal="center" vertical="center"/>
    </xf>
    <xf numFmtId="0" fontId="11" fillId="11" borderId="2" xfId="0" applyFont="1" applyFill="1" applyBorder="1" applyAlignment="1">
      <alignment horizontal="center" vertical="center"/>
    </xf>
    <xf numFmtId="0" fontId="11" fillId="11" borderId="12" xfId="0" applyFont="1" applyFill="1" applyBorder="1" applyAlignment="1">
      <alignment horizontal="center" vertical="center"/>
    </xf>
    <xf numFmtId="0" fontId="11" fillId="11" borderId="19" xfId="0" applyFont="1" applyFill="1" applyBorder="1" applyAlignment="1">
      <alignment horizontal="center" vertical="center"/>
    </xf>
    <xf numFmtId="0" fontId="11" fillId="11" borderId="6" xfId="0" applyFont="1" applyFill="1" applyBorder="1" applyAlignment="1">
      <alignment horizontal="center" vertical="center"/>
    </xf>
    <xf numFmtId="0" fontId="11" fillId="11" borderId="43"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20" xfId="0" applyFont="1" applyFill="1" applyBorder="1" applyAlignment="1">
      <alignment horizontal="center" vertical="center" wrapText="1"/>
    </xf>
    <xf numFmtId="0" fontId="11" fillId="11" borderId="3" xfId="0" applyFont="1" applyFill="1" applyBorder="1" applyAlignment="1">
      <alignment horizontal="center" vertical="center" wrapText="1"/>
    </xf>
    <xf numFmtId="0" fontId="11" fillId="11" borderId="21" xfId="0" applyFont="1" applyFill="1" applyBorder="1" applyAlignment="1">
      <alignment horizontal="center" vertical="center" wrapText="1"/>
    </xf>
    <xf numFmtId="0" fontId="11" fillId="11" borderId="2" xfId="0" applyFont="1" applyFill="1" applyBorder="1" applyAlignment="1">
      <alignment horizontal="center" vertical="center" wrapText="1"/>
    </xf>
    <xf numFmtId="0" fontId="11" fillId="11" borderId="12" xfId="0" applyFont="1" applyFill="1" applyBorder="1" applyAlignment="1">
      <alignment horizontal="center" vertical="center" wrapText="1"/>
    </xf>
    <xf numFmtId="180" fontId="11" fillId="11" borderId="6" xfId="0" applyNumberFormat="1" applyFont="1" applyFill="1" applyBorder="1" applyAlignment="1">
      <alignment horizontal="center" vertical="center"/>
    </xf>
    <xf numFmtId="180" fontId="11" fillId="11" borderId="20" xfId="0" applyNumberFormat="1" applyFont="1" applyFill="1" applyBorder="1" applyAlignment="1">
      <alignment horizontal="center" vertical="center"/>
    </xf>
    <xf numFmtId="49" fontId="11" fillId="0" borderId="44" xfId="0" applyNumberFormat="1" applyFont="1" applyBorder="1" applyAlignment="1" applyProtection="1">
      <alignment horizontal="center" vertical="center"/>
      <protection locked="0"/>
    </xf>
    <xf numFmtId="49" fontId="11" fillId="0" borderId="45" xfId="0" applyNumberFormat="1" applyFont="1" applyBorder="1" applyAlignment="1" applyProtection="1">
      <alignment horizontal="center" vertical="center"/>
      <protection locked="0"/>
    </xf>
    <xf numFmtId="177" fontId="11" fillId="0" borderId="44" xfId="0" applyNumberFormat="1" applyFont="1" applyBorder="1" applyAlignment="1" applyProtection="1">
      <alignment horizontal="center" vertical="center"/>
      <protection locked="0"/>
    </xf>
    <xf numFmtId="177" fontId="11" fillId="0" borderId="46" xfId="0" applyNumberFormat="1" applyFont="1" applyBorder="1" applyAlignment="1" applyProtection="1">
      <alignment horizontal="center" vertical="center"/>
      <protection locked="0"/>
    </xf>
    <xf numFmtId="177" fontId="11" fillId="0" borderId="45" xfId="0" applyNumberFormat="1" applyFont="1" applyBorder="1" applyAlignment="1" applyProtection="1">
      <alignment horizontal="center" vertical="center"/>
      <protection locked="0"/>
    </xf>
    <xf numFmtId="49" fontId="11" fillId="0" borderId="45" xfId="0" applyNumberFormat="1" applyFont="1" applyBorder="1" applyAlignment="1" applyProtection="1">
      <alignment horizontal="left" vertical="center"/>
      <protection locked="0"/>
    </xf>
    <xf numFmtId="49" fontId="11" fillId="0" borderId="46" xfId="0" applyNumberFormat="1" applyFont="1" applyBorder="1" applyAlignment="1" applyProtection="1">
      <alignment horizontal="left" vertical="center"/>
      <protection locked="0"/>
    </xf>
    <xf numFmtId="0" fontId="34" fillId="0" borderId="13" xfId="0" applyFont="1" applyBorder="1" applyAlignment="1">
      <alignment horizontal="left" vertical="center"/>
    </xf>
    <xf numFmtId="0" fontId="34" fillId="0" borderId="15" xfId="0" applyFont="1" applyBorder="1" applyAlignment="1">
      <alignment horizontal="left" vertical="center"/>
    </xf>
    <xf numFmtId="0" fontId="34" fillId="0" borderId="14" xfId="0" applyFont="1" applyBorder="1" applyAlignment="1">
      <alignment horizontal="left" vertical="center"/>
    </xf>
    <xf numFmtId="0" fontId="0" fillId="0" borderId="20" xfId="0" applyBorder="1" applyAlignment="1">
      <alignment horizontal="center" vertical="center" wrapText="1"/>
    </xf>
    <xf numFmtId="0" fontId="0" fillId="0" borderId="3" xfId="0" applyBorder="1" applyAlignment="1">
      <alignment horizontal="center" vertical="center" wrapText="1"/>
    </xf>
    <xf numFmtId="0" fontId="0" fillId="0" borderId="21" xfId="0" applyBorder="1" applyAlignment="1">
      <alignment horizontal="center" vertical="center" wrapText="1"/>
    </xf>
    <xf numFmtId="0" fontId="0" fillId="0" borderId="2" xfId="0" applyBorder="1" applyAlignment="1">
      <alignment horizontal="center" vertical="center" wrapText="1"/>
    </xf>
    <xf numFmtId="0" fontId="0" fillId="0" borderId="12" xfId="0" applyBorder="1" applyAlignment="1">
      <alignment horizontal="center" vertical="center" wrapText="1"/>
    </xf>
    <xf numFmtId="0" fontId="0" fillId="0" borderId="7" xfId="0" applyBorder="1" applyAlignment="1">
      <alignment horizontal="center" vertical="center"/>
    </xf>
    <xf numFmtId="0" fontId="11" fillId="0" borderId="173" xfId="0" applyFont="1" applyBorder="1" applyAlignment="1">
      <alignment horizontal="center" vertical="center"/>
    </xf>
    <xf numFmtId="0" fontId="11" fillId="0" borderId="90" xfId="0" applyFont="1" applyBorder="1" applyAlignment="1">
      <alignment horizontal="center" vertical="center"/>
    </xf>
    <xf numFmtId="0" fontId="11" fillId="0" borderId="90" xfId="0" applyFont="1" applyBorder="1" applyAlignment="1" applyProtection="1">
      <alignment horizontal="center" vertical="center" wrapText="1"/>
      <protection locked="0"/>
    </xf>
    <xf numFmtId="0" fontId="0" fillId="0" borderId="174" xfId="0" applyBorder="1" applyAlignment="1" applyProtection="1">
      <alignment vertical="center" wrapText="1"/>
      <protection locked="0"/>
    </xf>
    <xf numFmtId="0" fontId="34" fillId="0" borderId="13" xfId="0" applyFont="1" applyBorder="1" applyAlignment="1">
      <alignment horizontal="left" vertical="center" wrapText="1"/>
    </xf>
    <xf numFmtId="0" fontId="38" fillId="0" borderId="18" xfId="0" applyFont="1" applyBorder="1" applyAlignment="1" applyProtection="1">
      <alignment horizontal="left" vertical="center"/>
      <protection locked="0"/>
    </xf>
    <xf numFmtId="0" fontId="38" fillId="0" borderId="17" xfId="0" applyFont="1" applyBorder="1" applyAlignment="1" applyProtection="1">
      <alignment horizontal="left" vertical="center"/>
      <protection locked="0"/>
    </xf>
    <xf numFmtId="0" fontId="38" fillId="0" borderId="2" xfId="0" applyFont="1" applyBorder="1" applyAlignment="1" applyProtection="1">
      <alignment horizontal="left" vertical="center"/>
      <protection locked="0"/>
    </xf>
    <xf numFmtId="0" fontId="38" fillId="0" borderId="5" xfId="0" applyFont="1" applyBorder="1" applyAlignment="1" applyProtection="1">
      <alignment horizontal="left" vertical="center"/>
      <protection locked="0"/>
    </xf>
    <xf numFmtId="0" fontId="38" fillId="0" borderId="12" xfId="0" applyFont="1" applyBorder="1" applyAlignment="1" applyProtection="1">
      <alignment horizontal="left" vertical="center"/>
      <protection locked="0"/>
    </xf>
    <xf numFmtId="0" fontId="64" fillId="0" borderId="18" xfId="0" applyFont="1" applyBorder="1" applyAlignment="1" applyProtection="1">
      <alignment horizontal="left" vertical="top" wrapText="1"/>
      <protection locked="0"/>
    </xf>
    <xf numFmtId="0" fontId="64" fillId="0" borderId="17" xfId="0" applyFont="1" applyBorder="1" applyAlignment="1" applyProtection="1">
      <alignment horizontal="left" vertical="top" wrapText="1"/>
      <protection locked="0"/>
    </xf>
    <xf numFmtId="0" fontId="64" fillId="0" borderId="3" xfId="0" applyFont="1" applyBorder="1" applyAlignment="1" applyProtection="1">
      <alignment horizontal="left" vertical="top" wrapText="1"/>
      <protection locked="0"/>
    </xf>
    <xf numFmtId="0" fontId="64" fillId="0" borderId="0" xfId="0" applyFont="1" applyAlignment="1" applyProtection="1">
      <alignment horizontal="left" vertical="top" wrapText="1"/>
      <protection locked="0"/>
    </xf>
    <xf numFmtId="0" fontId="64" fillId="0" borderId="21" xfId="0" applyFont="1" applyBorder="1" applyAlignment="1" applyProtection="1">
      <alignment horizontal="left" vertical="top" wrapText="1"/>
      <protection locked="0"/>
    </xf>
    <xf numFmtId="0" fontId="64" fillId="0" borderId="2" xfId="0" applyFont="1" applyBorder="1" applyAlignment="1" applyProtection="1">
      <alignment horizontal="left" vertical="top" wrapText="1"/>
      <protection locked="0"/>
    </xf>
    <xf numFmtId="0" fontId="64" fillId="0" borderId="5" xfId="0" applyFont="1" applyBorder="1" applyAlignment="1" applyProtection="1">
      <alignment horizontal="left" vertical="top" wrapText="1"/>
      <protection locked="0"/>
    </xf>
    <xf numFmtId="0" fontId="64" fillId="0" borderId="12" xfId="0" applyFont="1" applyBorder="1" applyAlignment="1" applyProtection="1">
      <alignment horizontal="left" vertical="top" wrapText="1"/>
      <protection locked="0"/>
    </xf>
    <xf numFmtId="0" fontId="11" fillId="0" borderId="99" xfId="0" applyFont="1" applyBorder="1" applyAlignment="1">
      <alignment horizontal="left" vertical="center"/>
    </xf>
    <xf numFmtId="0" fontId="11" fillId="0" borderId="100" xfId="0" applyFont="1" applyBorder="1" applyAlignment="1">
      <alignment horizontal="left" vertical="center"/>
    </xf>
    <xf numFmtId="0" fontId="11" fillId="0" borderId="101" xfId="0" applyFont="1" applyBorder="1" applyAlignment="1">
      <alignment horizontal="left" vertical="center"/>
    </xf>
    <xf numFmtId="0" fontId="38" fillId="0" borderId="18" xfId="0" applyFont="1" applyBorder="1" applyAlignment="1" applyProtection="1">
      <alignment horizontal="left" vertical="top" wrapText="1"/>
      <protection locked="0"/>
    </xf>
    <xf numFmtId="0" fontId="38" fillId="0" borderId="17" xfId="0" applyFont="1" applyBorder="1" applyAlignment="1" applyProtection="1">
      <alignment horizontal="left" vertical="top" wrapText="1"/>
      <protection locked="0"/>
    </xf>
    <xf numFmtId="0" fontId="38" fillId="0" borderId="3" xfId="0" applyFont="1" applyBorder="1" applyAlignment="1" applyProtection="1">
      <alignment horizontal="left" vertical="top" wrapText="1"/>
      <protection locked="0"/>
    </xf>
    <xf numFmtId="0" fontId="38" fillId="0" borderId="0" xfId="0" applyFont="1" applyAlignment="1" applyProtection="1">
      <alignment horizontal="left" vertical="top" wrapText="1"/>
      <protection locked="0"/>
    </xf>
    <xf numFmtId="0" fontId="38" fillId="0" borderId="21" xfId="0" applyFont="1" applyBorder="1" applyAlignment="1" applyProtection="1">
      <alignment horizontal="left" vertical="top" wrapText="1"/>
      <protection locked="0"/>
    </xf>
    <xf numFmtId="0" fontId="38" fillId="0" borderId="2" xfId="0" applyFont="1" applyBorder="1" applyAlignment="1" applyProtection="1">
      <alignment horizontal="left" vertical="top" wrapText="1"/>
      <protection locked="0"/>
    </xf>
    <xf numFmtId="0" fontId="38" fillId="0" borderId="5" xfId="0" applyFont="1" applyBorder="1" applyAlignment="1" applyProtection="1">
      <alignment horizontal="left" vertical="top" wrapText="1"/>
      <protection locked="0"/>
    </xf>
    <xf numFmtId="0" fontId="38" fillId="0" borderId="12" xfId="0" applyFont="1" applyBorder="1" applyAlignment="1" applyProtection="1">
      <alignment horizontal="left" vertical="top" wrapText="1"/>
      <protection locked="0"/>
    </xf>
    <xf numFmtId="0" fontId="16" fillId="0" borderId="16" xfId="0" applyFont="1" applyBorder="1" applyAlignment="1" applyProtection="1">
      <alignment horizontal="left" vertical="top" wrapText="1"/>
      <protection locked="0"/>
    </xf>
    <xf numFmtId="0" fontId="16" fillId="0" borderId="18" xfId="0" applyFont="1" applyBorder="1" applyAlignment="1" applyProtection="1">
      <alignment horizontal="left" vertical="top" wrapText="1"/>
      <protection locked="0"/>
    </xf>
    <xf numFmtId="0" fontId="16" fillId="0" borderId="17" xfId="0" applyFont="1" applyBorder="1" applyAlignment="1" applyProtection="1">
      <alignment horizontal="left" vertical="top" wrapText="1"/>
      <protection locked="0"/>
    </xf>
    <xf numFmtId="0" fontId="16" fillId="0" borderId="2"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16" fillId="0" borderId="12" xfId="0" applyFont="1" applyBorder="1" applyAlignment="1" applyProtection="1">
      <alignment horizontal="left" vertical="top" wrapText="1"/>
      <protection locked="0"/>
    </xf>
    <xf numFmtId="0" fontId="11" fillId="0" borderId="15" xfId="0" applyFont="1" applyBorder="1" applyAlignment="1">
      <alignment horizontal="left" vertical="center"/>
    </xf>
    <xf numFmtId="0" fontId="11" fillId="0" borderId="14" xfId="0" applyFont="1" applyBorder="1" applyAlignment="1">
      <alignment horizontal="left" vertical="center"/>
    </xf>
    <xf numFmtId="0" fontId="15" fillId="0" borderId="16" xfId="0" applyFont="1" applyBorder="1" applyAlignment="1" applyProtection="1">
      <alignment horizontal="left" vertical="top" wrapText="1"/>
      <protection locked="0"/>
    </xf>
    <xf numFmtId="0" fontId="15" fillId="0" borderId="18" xfId="0" applyFont="1" applyBorder="1" applyAlignment="1" applyProtection="1">
      <alignment horizontal="left" vertical="top" wrapText="1"/>
      <protection locked="0"/>
    </xf>
    <xf numFmtId="0" fontId="15" fillId="0" borderId="17" xfId="0" applyFont="1" applyBorder="1" applyAlignment="1" applyProtection="1">
      <alignment horizontal="left" vertical="top" wrapText="1"/>
      <protection locked="0"/>
    </xf>
    <xf numFmtId="0" fontId="15" fillId="0" borderId="3" xfId="0" applyFont="1" applyBorder="1" applyAlignment="1" applyProtection="1">
      <alignment horizontal="left" vertical="top" wrapText="1"/>
      <protection locked="0"/>
    </xf>
    <xf numFmtId="0" fontId="15" fillId="0" borderId="21" xfId="0" applyFont="1" applyBorder="1" applyAlignment="1" applyProtection="1">
      <alignment horizontal="left" vertical="top" wrapText="1"/>
      <protection locked="0"/>
    </xf>
    <xf numFmtId="0" fontId="15" fillId="0" borderId="2" xfId="0" applyFont="1" applyBorder="1" applyAlignment="1" applyProtection="1">
      <alignment horizontal="left" vertical="top" wrapText="1"/>
      <protection locked="0"/>
    </xf>
    <xf numFmtId="0" fontId="15" fillId="0" borderId="5" xfId="0" applyFont="1" applyBorder="1" applyAlignment="1" applyProtection="1">
      <alignment horizontal="left" vertical="top" wrapText="1"/>
      <protection locked="0"/>
    </xf>
    <xf numFmtId="0" fontId="15" fillId="0" borderId="12" xfId="0" applyFont="1" applyBorder="1" applyAlignment="1" applyProtection="1">
      <alignment horizontal="left" vertical="top" wrapText="1"/>
      <protection locked="0"/>
    </xf>
    <xf numFmtId="0" fontId="11" fillId="0" borderId="47" xfId="0" applyFont="1" applyBorder="1" applyAlignment="1">
      <alignment horizontal="center" vertical="center"/>
    </xf>
    <xf numFmtId="0" fontId="11" fillId="11" borderId="4" xfId="1" applyFont="1" applyFill="1" applyBorder="1" applyAlignment="1">
      <alignment horizontal="center" vertical="center"/>
    </xf>
    <xf numFmtId="0" fontId="11" fillId="11" borderId="7" xfId="1" applyFont="1" applyFill="1" applyBorder="1" applyAlignment="1">
      <alignment horizontal="center" vertical="center"/>
    </xf>
    <xf numFmtId="0" fontId="11" fillId="11" borderId="8" xfId="1" applyFont="1" applyFill="1" applyBorder="1" applyAlignment="1">
      <alignment horizontal="center" vertical="center"/>
    </xf>
    <xf numFmtId="0" fontId="11" fillId="0" borderId="13" xfId="0" applyFont="1" applyBorder="1" applyAlignment="1">
      <alignment horizontal="left" vertical="center"/>
    </xf>
    <xf numFmtId="0" fontId="11" fillId="0" borderId="47" xfId="1" applyFont="1" applyBorder="1" applyAlignment="1">
      <alignment horizontal="center" vertical="center" wrapText="1"/>
    </xf>
    <xf numFmtId="0" fontId="11" fillId="0" borderId="49" xfId="1" applyFont="1" applyBorder="1" applyAlignment="1">
      <alignment horizontal="center" vertical="center" wrapText="1"/>
    </xf>
    <xf numFmtId="180" fontId="11" fillId="0" borderId="48" xfId="1" applyNumberFormat="1" applyFont="1" applyBorder="1" applyAlignment="1">
      <alignment horizontal="center" vertical="center"/>
    </xf>
    <xf numFmtId="38" fontId="25" fillId="0" borderId="35" xfId="10" applyFont="1" applyFill="1" applyBorder="1" applyAlignment="1">
      <alignment horizontal="left" vertical="center" wrapText="1"/>
    </xf>
    <xf numFmtId="38" fontId="25" fillId="0" borderId="0" xfId="10" applyFont="1" applyFill="1" applyAlignment="1">
      <alignment horizontal="left" vertical="center" wrapText="1"/>
    </xf>
    <xf numFmtId="177" fontId="11" fillId="11" borderId="58" xfId="1" applyNumberFormat="1" applyFont="1" applyFill="1" applyBorder="1" applyAlignment="1">
      <alignment horizontal="center" vertical="center"/>
    </xf>
    <xf numFmtId="177" fontId="11" fillId="11" borderId="59" xfId="1" applyNumberFormat="1" applyFont="1" applyFill="1" applyBorder="1" applyAlignment="1">
      <alignment horizontal="center" vertical="center"/>
    </xf>
    <xf numFmtId="177" fontId="11" fillId="11" borderId="67" xfId="1" applyNumberFormat="1" applyFont="1" applyFill="1" applyBorder="1" applyAlignment="1">
      <alignment horizontal="center" vertical="center"/>
    </xf>
    <xf numFmtId="177" fontId="11" fillId="11" borderId="63" xfId="1" applyNumberFormat="1" applyFont="1" applyFill="1" applyBorder="1" applyAlignment="1">
      <alignment horizontal="center" vertical="center"/>
    </xf>
    <xf numFmtId="177" fontId="11" fillId="11" borderId="64" xfId="1" applyNumberFormat="1" applyFont="1" applyFill="1" applyBorder="1" applyAlignment="1">
      <alignment horizontal="center" vertical="center"/>
    </xf>
    <xf numFmtId="177" fontId="11" fillId="11" borderId="65" xfId="1" applyNumberFormat="1" applyFont="1" applyFill="1" applyBorder="1" applyAlignment="1">
      <alignment horizontal="center" vertical="center"/>
    </xf>
    <xf numFmtId="0" fontId="15" fillId="11" borderId="4" xfId="1" applyFont="1" applyFill="1" applyBorder="1" applyAlignment="1">
      <alignment horizontal="center" vertical="center" wrapText="1"/>
    </xf>
    <xf numFmtId="0" fontId="16" fillId="11" borderId="7" xfId="0" applyFont="1" applyFill="1" applyBorder="1" applyAlignment="1">
      <alignment horizontal="center" vertical="center" wrapText="1"/>
    </xf>
    <xf numFmtId="0" fontId="16" fillId="11" borderId="8" xfId="0" applyFont="1" applyFill="1" applyBorder="1" applyAlignment="1">
      <alignment horizontal="center" vertical="center" wrapText="1"/>
    </xf>
    <xf numFmtId="0" fontId="11" fillId="0" borderId="48" xfId="0" applyFont="1" applyBorder="1" applyAlignment="1">
      <alignment horizontal="center" vertical="center" wrapText="1"/>
    </xf>
    <xf numFmtId="0" fontId="11" fillId="0" borderId="68" xfId="0" applyFont="1" applyBorder="1" applyAlignment="1">
      <alignment horizontal="center" vertical="center" wrapText="1"/>
    </xf>
    <xf numFmtId="0" fontId="55" fillId="0" borderId="35" xfId="1" applyFont="1" applyBorder="1" applyAlignment="1">
      <alignment vertical="center" shrinkToFit="1"/>
    </xf>
    <xf numFmtId="0" fontId="55" fillId="0" borderId="0" xfId="0" applyFont="1" applyAlignment="1">
      <alignment vertical="center" shrinkToFit="1"/>
    </xf>
    <xf numFmtId="38" fontId="11" fillId="11" borderId="63" xfId="10" applyFont="1" applyFill="1" applyBorder="1" applyAlignment="1" applyProtection="1">
      <alignment horizontal="center" vertical="center" wrapText="1"/>
    </xf>
    <xf numFmtId="0" fontId="34" fillId="0" borderId="64" xfId="0" applyFont="1" applyBorder="1" applyAlignment="1">
      <alignment horizontal="center" vertical="center" wrapText="1"/>
    </xf>
    <xf numFmtId="0" fontId="34" fillId="0" borderId="65" xfId="0" applyFont="1" applyBorder="1" applyAlignment="1">
      <alignment horizontal="center" vertical="center" wrapText="1"/>
    </xf>
    <xf numFmtId="0" fontId="25" fillId="11" borderId="4" xfId="1" applyFont="1" applyFill="1" applyBorder="1" applyAlignment="1">
      <alignment horizontal="center" vertical="center" wrapText="1"/>
    </xf>
    <xf numFmtId="0" fontId="25" fillId="11" borderId="7" xfId="1" applyFont="1" applyFill="1" applyBorder="1" applyAlignment="1">
      <alignment horizontal="center" vertical="center" wrapText="1"/>
    </xf>
    <xf numFmtId="0" fontId="25" fillId="11" borderId="8" xfId="1" applyFont="1" applyFill="1" applyBorder="1" applyAlignment="1">
      <alignment horizontal="center" vertical="center" wrapText="1"/>
    </xf>
    <xf numFmtId="38" fontId="11" fillId="0" borderId="13" xfId="10" applyFont="1" applyFill="1" applyBorder="1" applyAlignment="1" applyProtection="1">
      <alignment horizontal="left" vertical="center"/>
    </xf>
    <xf numFmtId="0" fontId="0" fillId="0" borderId="15" xfId="0" applyBorder="1">
      <alignment vertical="center"/>
    </xf>
    <xf numFmtId="0" fontId="0" fillId="0" borderId="14" xfId="0" applyBorder="1">
      <alignment vertical="center"/>
    </xf>
    <xf numFmtId="0" fontId="0" fillId="0" borderId="12" xfId="0" applyBorder="1" applyAlignment="1">
      <alignment horizontal="center" vertical="center"/>
    </xf>
    <xf numFmtId="0" fontId="0" fillId="0" borderId="2" xfId="0" applyBorder="1" applyAlignment="1">
      <alignment horizontal="center" vertical="center"/>
    </xf>
    <xf numFmtId="0" fontId="4" fillId="11" borderId="1" xfId="1" applyFill="1" applyBorder="1" applyAlignment="1">
      <alignment horizontal="center" vertical="center"/>
    </xf>
    <xf numFmtId="0" fontId="0" fillId="11" borderId="1" xfId="0" applyFill="1" applyBorder="1" applyAlignment="1">
      <alignment horizontal="center" vertical="center"/>
    </xf>
    <xf numFmtId="0" fontId="11" fillId="11" borderId="42" xfId="1" applyFont="1" applyFill="1" applyBorder="1" applyAlignment="1">
      <alignment horizontal="center" vertical="center"/>
    </xf>
    <xf numFmtId="0" fontId="0" fillId="0" borderId="90" xfId="0" applyBorder="1" applyAlignment="1">
      <alignment horizontal="center" vertical="center"/>
    </xf>
    <xf numFmtId="0" fontId="0" fillId="0" borderId="93" xfId="0" applyBorder="1" applyAlignment="1">
      <alignment horizontal="center" vertical="center"/>
    </xf>
    <xf numFmtId="0" fontId="11" fillId="11" borderId="4" xfId="1" applyFont="1" applyFill="1" applyBorder="1" applyAlignment="1">
      <alignment horizontal="center" vertical="center" wrapText="1"/>
    </xf>
    <xf numFmtId="0" fontId="0" fillId="0" borderId="8" xfId="0" applyBorder="1" applyAlignment="1">
      <alignment vertical="center" wrapText="1"/>
    </xf>
    <xf numFmtId="180" fontId="11" fillId="11" borderId="4" xfId="10" applyNumberFormat="1" applyFont="1" applyFill="1" applyBorder="1" applyAlignment="1" applyProtection="1">
      <alignment horizontal="center" vertical="center"/>
    </xf>
    <xf numFmtId="0" fontId="4" fillId="11" borderId="185" xfId="1" applyFill="1" applyBorder="1" applyAlignment="1">
      <alignment horizontal="center" vertical="center"/>
    </xf>
    <xf numFmtId="0" fontId="3" fillId="11" borderId="148" xfId="0" applyFont="1" applyFill="1" applyBorder="1" applyAlignment="1">
      <alignment horizontal="center" vertical="center"/>
    </xf>
    <xf numFmtId="0" fontId="54" fillId="11" borderId="119" xfId="0" applyFont="1" applyFill="1" applyBorder="1" applyAlignment="1">
      <alignment horizontal="center" vertical="center"/>
    </xf>
    <xf numFmtId="0" fontId="0" fillId="11" borderId="149" xfId="0" applyFill="1" applyBorder="1" applyAlignment="1">
      <alignment horizontal="center" vertical="center"/>
    </xf>
    <xf numFmtId="0" fontId="0" fillId="11" borderId="118" xfId="0" applyFill="1" applyBorder="1" applyAlignment="1">
      <alignment horizontal="center" vertical="center"/>
    </xf>
    <xf numFmtId="0" fontId="4" fillId="11" borderId="186" xfId="1" applyFill="1" applyBorder="1" applyAlignment="1">
      <alignment horizontal="center" vertical="center"/>
    </xf>
    <xf numFmtId="0" fontId="3" fillId="11" borderId="1" xfId="0" applyFont="1" applyFill="1" applyBorder="1" applyAlignment="1">
      <alignment horizontal="center" vertical="center"/>
    </xf>
    <xf numFmtId="0" fontId="79" fillId="11" borderId="4" xfId="0" applyFont="1" applyFill="1" applyBorder="1" applyAlignment="1">
      <alignment horizontal="center" vertical="center" wrapText="1"/>
    </xf>
    <xf numFmtId="0" fontId="0" fillId="11" borderId="7" xfId="0" applyFill="1" applyBorder="1" applyAlignment="1">
      <alignment horizontal="center" vertical="center"/>
    </xf>
    <xf numFmtId="0" fontId="0" fillId="11" borderId="8" xfId="0" applyFill="1" applyBorder="1" applyAlignment="1">
      <alignment horizontal="center" vertical="center"/>
    </xf>
    <xf numFmtId="0" fontId="4" fillId="11" borderId="188" xfId="1" applyFill="1" applyBorder="1" applyAlignment="1">
      <alignment horizontal="center" vertical="center"/>
    </xf>
    <xf numFmtId="0" fontId="3" fillId="11" borderId="189" xfId="0" applyFont="1" applyFill="1" applyBorder="1" applyAlignment="1">
      <alignment horizontal="center" vertical="center"/>
    </xf>
    <xf numFmtId="0" fontId="79" fillId="11" borderId="169" xfId="0" applyFont="1" applyFill="1" applyBorder="1" applyAlignment="1">
      <alignment horizontal="center" vertical="center"/>
    </xf>
    <xf numFmtId="0" fontId="0" fillId="11" borderId="71" xfId="0" applyFill="1" applyBorder="1" applyAlignment="1">
      <alignment horizontal="center" vertical="center"/>
    </xf>
    <xf numFmtId="0" fontId="0" fillId="11" borderId="72" xfId="0" applyFill="1" applyBorder="1" applyAlignment="1">
      <alignment horizontal="center" vertical="center"/>
    </xf>
    <xf numFmtId="0" fontId="4" fillId="11" borderId="74" xfId="1" applyFill="1" applyBorder="1" applyAlignment="1">
      <alignment horizontal="center" vertical="center"/>
    </xf>
    <xf numFmtId="0" fontId="3" fillId="11" borderId="154" xfId="0" applyFont="1" applyFill="1" applyBorder="1" applyAlignment="1">
      <alignment horizontal="center" vertical="center"/>
    </xf>
    <xf numFmtId="177" fontId="11" fillId="0" borderId="155" xfId="1" applyNumberFormat="1" applyFont="1" applyBorder="1" applyAlignment="1">
      <alignment horizontal="center" vertical="center" wrapText="1"/>
    </xf>
    <xf numFmtId="0" fontId="0" fillId="0" borderId="48" xfId="0" applyBorder="1" applyAlignment="1">
      <alignment horizontal="center" vertical="center" wrapText="1"/>
    </xf>
    <xf numFmtId="0" fontId="0" fillId="0" borderId="68" xfId="0" applyBorder="1">
      <alignment vertical="center"/>
    </xf>
    <xf numFmtId="177" fontId="4" fillId="11" borderId="47" xfId="1" applyNumberFormat="1" applyFill="1" applyBorder="1" applyAlignment="1">
      <alignment horizontal="center" vertical="center"/>
    </xf>
    <xf numFmtId="0" fontId="3" fillId="11" borderId="48" xfId="0" applyFont="1" applyFill="1" applyBorder="1" applyAlignment="1">
      <alignment horizontal="center" vertical="center"/>
    </xf>
    <xf numFmtId="0" fontId="3" fillId="11" borderId="49" xfId="0" applyFont="1" applyFill="1" applyBorder="1" applyAlignment="1">
      <alignment horizontal="center" vertical="center"/>
    </xf>
    <xf numFmtId="180" fontId="11" fillId="0" borderId="155" xfId="0" applyNumberFormat="1" applyFont="1" applyBorder="1">
      <alignment vertical="center"/>
    </xf>
    <xf numFmtId="0" fontId="0" fillId="0" borderId="48" xfId="0" applyBorder="1">
      <alignment vertical="center"/>
    </xf>
    <xf numFmtId="0" fontId="0" fillId="0" borderId="49" xfId="0" applyBorder="1">
      <alignment vertical="center"/>
    </xf>
    <xf numFmtId="0" fontId="0" fillId="11" borderId="7" xfId="0" applyFill="1" applyBorder="1">
      <alignment vertical="center"/>
    </xf>
    <xf numFmtId="0" fontId="0" fillId="11" borderId="8" xfId="0" applyFill="1" applyBorder="1">
      <alignment vertical="center"/>
    </xf>
    <xf numFmtId="0" fontId="11" fillId="0" borderId="18" xfId="0" applyFont="1" applyBorder="1" applyAlignment="1">
      <alignment horizontal="center" vertical="center" shrinkToFit="1"/>
    </xf>
    <xf numFmtId="0" fontId="11" fillId="0" borderId="5" xfId="0" applyFont="1" applyBorder="1" applyAlignment="1">
      <alignment horizontal="center" vertical="center" shrinkToFit="1"/>
    </xf>
    <xf numFmtId="0" fontId="11" fillId="0" borderId="18" xfId="16" applyFont="1" applyBorder="1" applyAlignment="1" applyProtection="1">
      <alignment horizontal="center" vertical="center" wrapText="1"/>
      <protection locked="0"/>
    </xf>
    <xf numFmtId="0" fontId="11" fillId="0" borderId="17" xfId="16" applyFont="1" applyBorder="1" applyAlignment="1" applyProtection="1">
      <alignment horizontal="center" vertical="center" wrapText="1"/>
      <protection locked="0"/>
    </xf>
    <xf numFmtId="0" fontId="11" fillId="0" borderId="5" xfId="16" applyFont="1" applyBorder="1" applyAlignment="1" applyProtection="1">
      <alignment horizontal="center" vertical="center" wrapText="1"/>
      <protection locked="0"/>
    </xf>
    <xf numFmtId="0" fontId="11" fillId="0" borderId="12" xfId="16" applyFont="1" applyBorder="1" applyAlignment="1" applyProtection="1">
      <alignment horizontal="center" vertical="center" wrapText="1"/>
      <protection locked="0"/>
    </xf>
    <xf numFmtId="0" fontId="0" fillId="0" borderId="7" xfId="0" applyBorder="1">
      <alignment vertical="center"/>
    </xf>
    <xf numFmtId="0" fontId="0" fillId="0" borderId="8" xfId="0" applyBorder="1">
      <alignment vertical="center"/>
    </xf>
    <xf numFmtId="0" fontId="0" fillId="0" borderId="100" xfId="0" applyBorder="1" applyAlignment="1">
      <alignment horizontal="left" vertical="center"/>
    </xf>
    <xf numFmtId="0" fontId="0" fillId="0" borderId="100" xfId="0" applyBorder="1">
      <alignment vertical="center"/>
    </xf>
    <xf numFmtId="0" fontId="11" fillId="0" borderId="45" xfId="0" applyFont="1" applyBorder="1" applyAlignment="1">
      <alignment horizontal="left" vertical="center" shrinkToFit="1"/>
    </xf>
    <xf numFmtId="0" fontId="11" fillId="0" borderId="46" xfId="0" applyFont="1" applyBorder="1" applyAlignment="1">
      <alignment horizontal="left" vertical="center" shrinkToFit="1"/>
    </xf>
    <xf numFmtId="0" fontId="11" fillId="0" borderId="5" xfId="0" applyFont="1" applyBorder="1" applyAlignment="1" applyProtection="1">
      <alignment horizontal="left" vertical="top" wrapText="1"/>
      <protection locked="0"/>
    </xf>
    <xf numFmtId="0" fontId="11" fillId="0" borderId="12" xfId="0" applyFont="1" applyBorder="1" applyAlignment="1" applyProtection="1">
      <alignment horizontal="left" vertical="top" wrapText="1"/>
      <protection locked="0"/>
    </xf>
    <xf numFmtId="0" fontId="25" fillId="0" borderId="141" xfId="0" applyFont="1" applyBorder="1" applyAlignment="1">
      <alignment horizontal="center" vertical="center" textRotation="255" wrapText="1"/>
    </xf>
    <xf numFmtId="0" fontId="25" fillId="0" borderId="146" xfId="0" applyFont="1" applyBorder="1" applyAlignment="1">
      <alignment horizontal="center" vertical="center" textRotation="255"/>
    </xf>
    <xf numFmtId="0" fontId="25" fillId="0" borderId="147" xfId="0" applyFont="1" applyBorder="1" applyAlignment="1">
      <alignment horizontal="center" vertical="center" textRotation="255"/>
    </xf>
    <xf numFmtId="0" fontId="11" fillId="0" borderId="100" xfId="0" applyFont="1" applyBorder="1" applyAlignment="1">
      <alignment horizontal="left" vertical="center" shrinkToFit="1"/>
    </xf>
    <xf numFmtId="0" fontId="11" fillId="0" borderId="101" xfId="0" applyFont="1" applyBorder="1" applyAlignment="1">
      <alignment horizontal="left" vertical="center" shrinkToFit="1"/>
    </xf>
    <xf numFmtId="0" fontId="11" fillId="0" borderId="100" xfId="0" applyFont="1" applyBorder="1" applyAlignment="1">
      <alignment horizontal="left" vertical="center" wrapText="1" shrinkToFit="1"/>
    </xf>
    <xf numFmtId="0" fontId="11" fillId="0" borderId="99" xfId="0" applyFont="1" applyBorder="1" applyAlignment="1">
      <alignment horizontal="left" vertical="center" wrapText="1"/>
    </xf>
    <xf numFmtId="0" fontId="0" fillId="0" borderId="100" xfId="0" applyBorder="1" applyAlignment="1">
      <alignment horizontal="left" vertical="center" wrapText="1"/>
    </xf>
    <xf numFmtId="0" fontId="0" fillId="0" borderId="100" xfId="0" applyBorder="1" applyAlignment="1">
      <alignment vertical="center" wrapText="1"/>
    </xf>
    <xf numFmtId="0" fontId="0" fillId="0" borderId="101" xfId="0" applyBorder="1" applyAlignment="1">
      <alignment vertical="center" wrapText="1"/>
    </xf>
    <xf numFmtId="0" fontId="15" fillId="9" borderId="19" xfId="0" applyFont="1" applyFill="1" applyBorder="1" applyAlignment="1">
      <alignment horizontal="center" vertical="center" wrapText="1"/>
    </xf>
    <xf numFmtId="0" fontId="11" fillId="9" borderId="3" xfId="0" applyFont="1" applyFill="1" applyBorder="1" applyAlignment="1">
      <alignment horizontal="center" vertical="center" wrapText="1"/>
    </xf>
    <xf numFmtId="0" fontId="11" fillId="0" borderId="19" xfId="0" applyFont="1" applyBorder="1" applyAlignment="1">
      <alignment horizontal="left" vertical="center" wrapText="1" shrinkToFit="1"/>
    </xf>
    <xf numFmtId="0" fontId="0" fillId="0" borderId="6" xfId="0" applyBorder="1" applyAlignment="1">
      <alignment vertical="center" wrapText="1" shrinkToFit="1"/>
    </xf>
    <xf numFmtId="0" fontId="0" fillId="0" borderId="20" xfId="0" applyBorder="1" applyAlignment="1">
      <alignment vertical="center" wrapText="1" shrinkToFit="1"/>
    </xf>
    <xf numFmtId="0" fontId="15" fillId="0" borderId="40" xfId="0" applyFont="1" applyBorder="1" applyAlignment="1">
      <alignment horizontal="left" vertical="top" shrinkToFit="1"/>
    </xf>
    <xf numFmtId="0" fontId="38" fillId="0" borderId="41" xfId="0" applyFont="1" applyBorder="1" applyAlignment="1">
      <alignment vertical="top" shrinkToFit="1"/>
    </xf>
    <xf numFmtId="0" fontId="38" fillId="0" borderId="110" xfId="0" applyFont="1" applyBorder="1" applyAlignment="1">
      <alignment vertical="top" shrinkToFit="1"/>
    </xf>
    <xf numFmtId="0" fontId="15" fillId="0" borderId="16" xfId="0" applyFont="1" applyBorder="1" applyAlignment="1">
      <alignment horizontal="left" vertical="top" wrapText="1"/>
    </xf>
    <xf numFmtId="0" fontId="38" fillId="0" borderId="18" xfId="0" applyFont="1" applyBorder="1" applyAlignment="1">
      <alignment horizontal="left" vertical="top" wrapText="1"/>
    </xf>
    <xf numFmtId="0" fontId="38" fillId="0" borderId="17" xfId="0" applyFont="1" applyBorder="1" applyAlignment="1">
      <alignment horizontal="left" vertical="top" wrapText="1"/>
    </xf>
    <xf numFmtId="0" fontId="38" fillId="0" borderId="3" xfId="0" applyFont="1" applyBorder="1" applyAlignment="1">
      <alignment horizontal="left" vertical="top" wrapText="1"/>
    </xf>
    <xf numFmtId="0" fontId="38" fillId="0" borderId="0" xfId="0" applyFont="1" applyAlignment="1">
      <alignment horizontal="left" vertical="top" wrapText="1"/>
    </xf>
    <xf numFmtId="0" fontId="38" fillId="0" borderId="21" xfId="0" applyFont="1" applyBorder="1" applyAlignment="1">
      <alignment horizontal="left" vertical="top" wrapText="1"/>
    </xf>
    <xf numFmtId="0" fontId="38" fillId="0" borderId="2" xfId="0" applyFont="1" applyBorder="1" applyAlignment="1">
      <alignment horizontal="left" vertical="top" wrapText="1"/>
    </xf>
    <xf numFmtId="0" fontId="38" fillId="0" borderId="5" xfId="0" applyFont="1" applyBorder="1" applyAlignment="1">
      <alignment horizontal="left" vertical="top" wrapText="1"/>
    </xf>
    <xf numFmtId="0" fontId="38" fillId="0" borderId="12" xfId="0" applyFont="1" applyBorder="1" applyAlignment="1">
      <alignment horizontal="left" vertical="top" wrapText="1"/>
    </xf>
    <xf numFmtId="0" fontId="11" fillId="0" borderId="13" xfId="0" applyFont="1" applyBorder="1" applyAlignment="1">
      <alignment horizontal="center" vertical="center"/>
    </xf>
    <xf numFmtId="0" fontId="0" fillId="0" borderId="15" xfId="0" applyBorder="1" applyAlignment="1">
      <alignment horizontal="center" vertical="center"/>
    </xf>
    <xf numFmtId="0" fontId="0" fillId="0" borderId="14" xfId="0" applyBorder="1" applyAlignment="1">
      <alignment horizontal="center" vertical="center"/>
    </xf>
    <xf numFmtId="0" fontId="11" fillId="0" borderId="99" xfId="0" applyFont="1" applyBorder="1" applyAlignment="1">
      <alignment horizontal="center" vertical="center" wrapText="1"/>
    </xf>
    <xf numFmtId="0" fontId="11" fillId="0" borderId="100" xfId="0" applyFont="1" applyBorder="1" applyAlignment="1">
      <alignment horizontal="center" vertical="center"/>
    </xf>
    <xf numFmtId="0" fontId="11" fillId="0" borderId="101" xfId="0" applyFont="1" applyBorder="1" applyAlignment="1">
      <alignment horizontal="center" vertical="center"/>
    </xf>
    <xf numFmtId="0" fontId="11" fillId="0" borderId="99" xfId="0" applyFont="1" applyBorder="1" applyAlignment="1">
      <alignment horizontal="center" vertical="center"/>
    </xf>
    <xf numFmtId="0" fontId="11" fillId="3" borderId="4" xfId="0" applyFont="1" applyFill="1" applyBorder="1" applyAlignment="1">
      <alignment horizontal="left" vertical="center"/>
    </xf>
    <xf numFmtId="0" fontId="11" fillId="3" borderId="7" xfId="0" applyFont="1" applyFill="1" applyBorder="1" applyAlignment="1">
      <alignment horizontal="left" vertical="center"/>
    </xf>
    <xf numFmtId="0" fontId="11" fillId="3" borderId="8" xfId="0" applyFont="1" applyFill="1" applyBorder="1" applyAlignment="1">
      <alignment horizontal="left" vertical="center"/>
    </xf>
    <xf numFmtId="0" fontId="15" fillId="0" borderId="2" xfId="0" applyFont="1" applyBorder="1" applyAlignment="1" applyProtection="1">
      <alignment horizontal="center" vertical="center" wrapText="1"/>
      <protection locked="0"/>
    </xf>
    <xf numFmtId="0" fontId="15" fillId="0" borderId="56" xfId="0" applyFont="1" applyBorder="1" applyAlignment="1" applyProtection="1">
      <alignment horizontal="center" vertical="center" wrapText="1"/>
      <protection locked="0"/>
    </xf>
    <xf numFmtId="0" fontId="49" fillId="0" borderId="7" xfId="0" applyFont="1" applyBorder="1" applyAlignment="1" applyProtection="1">
      <alignment horizontal="left" vertical="center"/>
      <protection locked="0"/>
    </xf>
    <xf numFmtId="0" fontId="49" fillId="0" borderId="5" xfId="0" applyFont="1" applyBorder="1" applyAlignment="1" applyProtection="1">
      <alignment horizontal="right" vertical="center" shrinkToFit="1"/>
      <protection locked="0"/>
    </xf>
    <xf numFmtId="0" fontId="49" fillId="0" borderId="12" xfId="0" applyFont="1" applyBorder="1" applyAlignment="1" applyProtection="1">
      <alignment horizontal="right" vertical="center" shrinkToFit="1"/>
      <protection locked="0"/>
    </xf>
    <xf numFmtId="0" fontId="49" fillId="3" borderId="19" xfId="0" applyFont="1" applyFill="1" applyBorder="1" applyAlignment="1">
      <alignment horizontal="left" vertical="center" wrapText="1"/>
    </xf>
    <xf numFmtId="0" fontId="49" fillId="3" borderId="6" xfId="0" applyFont="1" applyFill="1" applyBorder="1" applyAlignment="1">
      <alignment horizontal="left" vertical="center" wrapText="1"/>
    </xf>
    <xf numFmtId="0" fontId="49" fillId="3" borderId="20" xfId="0" applyFont="1" applyFill="1" applyBorder="1" applyAlignment="1">
      <alignment horizontal="left" vertical="center" wrapText="1"/>
    </xf>
    <xf numFmtId="0" fontId="49" fillId="3" borderId="2" xfId="0" applyFont="1" applyFill="1" applyBorder="1" applyAlignment="1">
      <alignment horizontal="left" vertical="center" wrapText="1"/>
    </xf>
    <xf numFmtId="0" fontId="49" fillId="3" borderId="5" xfId="0" applyFont="1" applyFill="1" applyBorder="1" applyAlignment="1">
      <alignment horizontal="left" vertical="center" wrapText="1"/>
    </xf>
    <xf numFmtId="0" fontId="49" fillId="3" borderId="12" xfId="0" applyFont="1" applyFill="1" applyBorder="1" applyAlignment="1">
      <alignment horizontal="left" vertical="center" wrapText="1"/>
    </xf>
    <xf numFmtId="0" fontId="11" fillId="3" borderId="2" xfId="0" applyFont="1" applyFill="1" applyBorder="1" applyAlignment="1">
      <alignment horizontal="left" vertical="center" shrinkToFit="1"/>
    </xf>
    <xf numFmtId="0" fontId="11" fillId="3" borderId="5" xfId="0" applyFont="1" applyFill="1" applyBorder="1" applyAlignment="1">
      <alignment horizontal="left" vertical="center" shrinkToFit="1"/>
    </xf>
    <xf numFmtId="0" fontId="11" fillId="3" borderId="12" xfId="0" applyFont="1" applyFill="1" applyBorder="1" applyAlignment="1">
      <alignment horizontal="left" vertical="center" shrinkToFit="1"/>
    </xf>
    <xf numFmtId="0" fontId="15" fillId="0" borderId="63" xfId="0" applyFont="1" applyBorder="1" applyAlignment="1" applyProtection="1">
      <alignment horizontal="center" vertical="center" wrapText="1"/>
      <protection locked="0"/>
    </xf>
    <xf numFmtId="0" fontId="15" fillId="0" borderId="124" xfId="0" applyFont="1" applyBorder="1" applyAlignment="1" applyProtection="1">
      <alignment horizontal="center" vertical="center" wrapText="1"/>
      <protection locked="0"/>
    </xf>
    <xf numFmtId="0" fontId="49" fillId="0" borderId="64" xfId="0" applyFont="1" applyBorder="1" applyAlignment="1" applyProtection="1">
      <alignment horizontal="center" vertical="center"/>
      <protection locked="0"/>
    </xf>
    <xf numFmtId="0" fontId="15" fillId="0" borderId="122" xfId="0" applyFont="1" applyBorder="1" applyAlignment="1" applyProtection="1">
      <alignment horizontal="center" vertical="center" wrapText="1"/>
      <protection locked="0"/>
    </xf>
    <xf numFmtId="0" fontId="15" fillId="0" borderId="123" xfId="0" applyFont="1" applyBorder="1" applyAlignment="1" applyProtection="1">
      <alignment horizontal="center" vertical="center" wrapText="1"/>
      <protection locked="0"/>
    </xf>
    <xf numFmtId="0" fontId="49" fillId="0" borderId="45" xfId="0" applyFont="1" applyBorder="1" applyAlignment="1" applyProtection="1">
      <alignment horizontal="center" vertical="center"/>
      <protection locked="0"/>
    </xf>
    <xf numFmtId="0" fontId="49" fillId="0" borderId="46" xfId="0" applyFont="1" applyBorder="1" applyAlignment="1" applyProtection="1">
      <alignment horizontal="center" vertical="center"/>
      <protection locked="0"/>
    </xf>
    <xf numFmtId="0" fontId="11" fillId="9" borderId="19" xfId="0" applyFont="1" applyFill="1" applyBorder="1" applyAlignment="1">
      <alignment horizontal="center" vertical="center" wrapText="1"/>
    </xf>
    <xf numFmtId="0" fontId="11" fillId="0" borderId="13" xfId="0" applyFont="1" applyBorder="1">
      <alignment vertical="center"/>
    </xf>
    <xf numFmtId="0" fontId="54" fillId="0" borderId="15" xfId="0" applyFont="1" applyBorder="1">
      <alignment vertical="center"/>
    </xf>
    <xf numFmtId="0" fontId="54" fillId="0" borderId="14" xfId="0" applyFont="1" applyBorder="1">
      <alignment vertical="center"/>
    </xf>
    <xf numFmtId="0" fontId="11" fillId="3" borderId="125" xfId="0" applyFont="1" applyFill="1" applyBorder="1" applyAlignment="1">
      <alignment horizontal="left" vertical="center" indent="1"/>
    </xf>
    <xf numFmtId="0" fontId="11" fillId="3" borderId="126" xfId="0" applyFont="1" applyFill="1" applyBorder="1" applyAlignment="1">
      <alignment horizontal="left" vertical="center" indent="1"/>
    </xf>
    <xf numFmtId="0" fontId="11" fillId="3" borderId="98" xfId="0" applyFont="1" applyFill="1" applyBorder="1" applyAlignment="1">
      <alignment horizontal="left" vertical="center" indent="1"/>
    </xf>
    <xf numFmtId="0" fontId="11" fillId="0" borderId="40" xfId="0" applyFont="1" applyBorder="1">
      <alignment vertical="center"/>
    </xf>
    <xf numFmtId="0" fontId="54" fillId="0" borderId="41" xfId="0" applyFont="1" applyBorder="1">
      <alignment vertical="center"/>
    </xf>
    <xf numFmtId="0" fontId="54" fillId="0" borderId="110" xfId="0" applyFont="1" applyBorder="1">
      <alignment vertical="center"/>
    </xf>
    <xf numFmtId="0" fontId="11" fillId="3" borderId="128" xfId="0" applyFont="1" applyFill="1" applyBorder="1" applyAlignment="1">
      <alignment horizontal="left" vertical="center" indent="1"/>
    </xf>
    <xf numFmtId="0" fontId="11" fillId="3" borderId="45" xfId="0" applyFont="1" applyFill="1" applyBorder="1" applyAlignment="1">
      <alignment horizontal="left" vertical="center" indent="1"/>
    </xf>
    <xf numFmtId="0" fontId="11" fillId="3" borderId="46" xfId="0" applyFont="1" applyFill="1" applyBorder="1" applyAlignment="1">
      <alignment horizontal="left" vertical="center" indent="1"/>
    </xf>
    <xf numFmtId="0" fontId="11" fillId="0" borderId="44" xfId="0" applyFont="1" applyBorder="1">
      <alignment vertical="center"/>
    </xf>
    <xf numFmtId="0" fontId="54" fillId="0" borderId="45" xfId="0" applyFont="1" applyBorder="1">
      <alignment vertical="center"/>
    </xf>
    <xf numFmtId="0" fontId="54" fillId="0" borderId="46" xfId="0" applyFont="1" applyBorder="1">
      <alignment vertical="center"/>
    </xf>
    <xf numFmtId="0" fontId="11" fillId="10" borderId="19" xfId="0" applyFont="1" applyFill="1" applyBorder="1" applyAlignment="1">
      <alignment horizontal="center" vertical="center" wrapText="1"/>
    </xf>
    <xf numFmtId="0" fontId="11" fillId="10" borderId="20" xfId="0" applyFont="1" applyFill="1" applyBorder="1" applyAlignment="1">
      <alignment horizontal="center" vertical="center" wrapText="1"/>
    </xf>
    <xf numFmtId="0" fontId="11" fillId="10" borderId="3" xfId="0" applyFont="1" applyFill="1" applyBorder="1" applyAlignment="1">
      <alignment horizontal="center" vertical="center" wrapText="1"/>
    </xf>
    <xf numFmtId="0" fontId="11" fillId="10" borderId="21" xfId="0" applyFont="1" applyFill="1" applyBorder="1" applyAlignment="1">
      <alignment horizontal="center" vertical="center" wrapText="1"/>
    </xf>
    <xf numFmtId="0" fontId="11" fillId="0" borderId="8" xfId="0" applyFont="1" applyBorder="1" applyAlignment="1">
      <alignment horizontal="center" vertical="center"/>
    </xf>
    <xf numFmtId="0" fontId="11" fillId="0" borderId="40" xfId="0" applyFont="1" applyBorder="1" applyAlignment="1">
      <alignment horizontal="center" vertical="center"/>
    </xf>
    <xf numFmtId="0" fontId="11" fillId="0" borderId="41" xfId="0" applyFont="1" applyBorder="1" applyAlignment="1">
      <alignment horizontal="center" vertical="center"/>
    </xf>
    <xf numFmtId="0" fontId="11" fillId="0" borderId="110" xfId="0" applyFont="1" applyBorder="1" applyAlignment="1">
      <alignment horizontal="center" vertical="center"/>
    </xf>
    <xf numFmtId="0" fontId="49" fillId="9" borderId="19" xfId="0" applyFont="1" applyFill="1" applyBorder="1" applyAlignment="1">
      <alignment horizontal="center" vertical="center" wrapText="1"/>
    </xf>
    <xf numFmtId="0" fontId="49" fillId="9" borderId="20" xfId="0" applyFont="1" applyFill="1" applyBorder="1" applyAlignment="1">
      <alignment horizontal="center" vertical="center" wrapText="1"/>
    </xf>
    <xf numFmtId="0" fontId="49" fillId="9" borderId="3" xfId="0" applyFont="1" applyFill="1" applyBorder="1" applyAlignment="1">
      <alignment horizontal="center" vertical="center" wrapText="1"/>
    </xf>
    <xf numFmtId="0" fontId="49" fillId="9" borderId="21" xfId="0" applyFont="1" applyFill="1" applyBorder="1" applyAlignment="1">
      <alignment horizontal="center" vertical="center" wrapText="1"/>
    </xf>
    <xf numFmtId="0" fontId="49" fillId="9" borderId="2" xfId="0" applyFont="1" applyFill="1" applyBorder="1" applyAlignment="1">
      <alignment horizontal="center" vertical="center" wrapText="1"/>
    </xf>
    <xf numFmtId="0" fontId="49" fillId="9" borderId="12" xfId="0" applyFont="1" applyFill="1" applyBorder="1" applyAlignment="1">
      <alignment horizontal="center" vertical="center" wrapText="1"/>
    </xf>
    <xf numFmtId="0" fontId="49" fillId="9" borderId="58" xfId="0" applyFont="1" applyFill="1" applyBorder="1" applyAlignment="1">
      <alignment horizontal="center" vertical="center"/>
    </xf>
    <xf numFmtId="0" fontId="49" fillId="9" borderId="59" xfId="0" applyFont="1" applyFill="1" applyBorder="1" applyAlignment="1">
      <alignment horizontal="center" vertical="center"/>
    </xf>
    <xf numFmtId="0" fontId="49" fillId="9" borderId="67" xfId="0" applyFont="1" applyFill="1" applyBorder="1" applyAlignment="1">
      <alignment horizontal="center" vertical="center"/>
    </xf>
    <xf numFmtId="0" fontId="15" fillId="0" borderId="15" xfId="0" applyFont="1" applyBorder="1" applyAlignment="1" applyProtection="1">
      <alignment horizontal="center" vertical="center" wrapText="1"/>
      <protection locked="0"/>
    </xf>
    <xf numFmtId="0" fontId="15" fillId="0" borderId="51" xfId="0" applyFont="1" applyBorder="1" applyAlignment="1" applyProtection="1">
      <alignment horizontal="center" vertical="center" wrapText="1"/>
      <protection locked="0"/>
    </xf>
    <xf numFmtId="0" fontId="49" fillId="0" borderId="15" xfId="0" applyFont="1" applyBorder="1" applyAlignment="1" applyProtection="1">
      <alignment horizontal="center" vertical="center"/>
      <protection locked="0"/>
    </xf>
    <xf numFmtId="0" fontId="49" fillId="0" borderId="14" xfId="0" applyFont="1" applyBorder="1" applyAlignment="1" applyProtection="1">
      <alignment horizontal="center" vertical="center"/>
      <protection locked="0"/>
    </xf>
    <xf numFmtId="0" fontId="49" fillId="3" borderId="29" xfId="0" applyFont="1" applyFill="1" applyBorder="1" applyAlignment="1">
      <alignment vertical="center" shrinkToFit="1"/>
    </xf>
    <xf numFmtId="0" fontId="49" fillId="3" borderId="2" xfId="0" applyFont="1" applyFill="1" applyBorder="1" applyAlignment="1">
      <alignment vertical="center" shrinkToFit="1"/>
    </xf>
    <xf numFmtId="0" fontId="34" fillId="9" borderId="19" xfId="0" applyFont="1" applyFill="1" applyBorder="1" applyAlignment="1">
      <alignment horizontal="center" vertical="center" wrapText="1"/>
    </xf>
    <xf numFmtId="0" fontId="34" fillId="9" borderId="20" xfId="0" applyFont="1" applyFill="1" applyBorder="1" applyAlignment="1">
      <alignment horizontal="center" vertical="center" wrapText="1"/>
    </xf>
    <xf numFmtId="0" fontId="34" fillId="9" borderId="3" xfId="0" applyFont="1" applyFill="1" applyBorder="1" applyAlignment="1">
      <alignment horizontal="center" vertical="center" wrapText="1"/>
    </xf>
    <xf numFmtId="0" fontId="34" fillId="9" borderId="21" xfId="0" applyFont="1" applyFill="1" applyBorder="1" applyAlignment="1">
      <alignment horizontal="center" vertical="center" wrapText="1"/>
    </xf>
    <xf numFmtId="0" fontId="34" fillId="9" borderId="2" xfId="0" applyFont="1" applyFill="1" applyBorder="1" applyAlignment="1">
      <alignment horizontal="center" vertical="center" wrapText="1"/>
    </xf>
    <xf numFmtId="0" fontId="34" fillId="9" borderId="12" xfId="0" applyFont="1" applyFill="1" applyBorder="1" applyAlignment="1">
      <alignment horizontal="center" vertical="center" wrapText="1"/>
    </xf>
    <xf numFmtId="0" fontId="23" fillId="0" borderId="3" xfId="0" applyFont="1" applyBorder="1" applyAlignment="1" applyProtection="1">
      <alignment vertical="top" wrapText="1"/>
      <protection locked="0"/>
    </xf>
    <xf numFmtId="0" fontId="38" fillId="0" borderId="0" xfId="0" applyFont="1" applyAlignment="1">
      <alignment vertical="top" wrapText="1"/>
    </xf>
    <xf numFmtId="0" fontId="38" fillId="0" borderId="21" xfId="0" applyFont="1" applyBorder="1" applyAlignment="1">
      <alignment vertical="top" wrapText="1"/>
    </xf>
    <xf numFmtId="0" fontId="38" fillId="0" borderId="3" xfId="0" applyFont="1" applyBorder="1" applyAlignment="1">
      <alignment vertical="top" wrapText="1"/>
    </xf>
    <xf numFmtId="0" fontId="16" fillId="0" borderId="3" xfId="0" applyFont="1" applyBorder="1" applyAlignment="1" applyProtection="1">
      <alignment vertical="top" wrapText="1"/>
      <protection locked="0"/>
    </xf>
    <xf numFmtId="0" fontId="16" fillId="0" borderId="21" xfId="0" applyFont="1" applyBorder="1" applyAlignment="1">
      <alignment vertical="top" wrapText="1"/>
    </xf>
    <xf numFmtId="0" fontId="16" fillId="0" borderId="3" xfId="0" applyFont="1" applyBorder="1" applyAlignment="1">
      <alignment vertical="top" wrapText="1"/>
    </xf>
    <xf numFmtId="0" fontId="16" fillId="0" borderId="2" xfId="0" applyFont="1" applyBorder="1" applyAlignment="1">
      <alignment vertical="top" wrapText="1"/>
    </xf>
    <xf numFmtId="0" fontId="16" fillId="0" borderId="5" xfId="0" applyFont="1" applyBorder="1" applyAlignment="1">
      <alignment vertical="top" wrapText="1"/>
    </xf>
    <xf numFmtId="0" fontId="16" fillId="0" borderId="12" xfId="0" applyFont="1" applyBorder="1" applyAlignment="1">
      <alignment vertical="top" wrapText="1"/>
    </xf>
    <xf numFmtId="0" fontId="11" fillId="9" borderId="20" xfId="0" applyFont="1" applyFill="1" applyBorder="1" applyAlignment="1">
      <alignment horizontal="center" vertical="center" wrapText="1"/>
    </xf>
    <xf numFmtId="0" fontId="11" fillId="9" borderId="21" xfId="0" applyFont="1" applyFill="1" applyBorder="1" applyAlignment="1">
      <alignment horizontal="center" vertical="center" wrapText="1"/>
    </xf>
    <xf numFmtId="0" fontId="11" fillId="9" borderId="2" xfId="0" applyFont="1" applyFill="1" applyBorder="1" applyAlignment="1">
      <alignment horizontal="center" vertical="center" wrapText="1"/>
    </xf>
    <xf numFmtId="0" fontId="11" fillId="9" borderId="12" xfId="0" applyFont="1" applyFill="1" applyBorder="1" applyAlignment="1">
      <alignment horizontal="center" vertical="center" wrapText="1"/>
    </xf>
    <xf numFmtId="0" fontId="11" fillId="9" borderId="4" xfId="0" applyFont="1" applyFill="1" applyBorder="1" applyAlignment="1">
      <alignment horizontal="center" vertical="center" wrapText="1"/>
    </xf>
    <xf numFmtId="0" fontId="11" fillId="9" borderId="8" xfId="0" applyFont="1" applyFill="1" applyBorder="1" applyAlignment="1">
      <alignment horizontal="center" vertical="center" wrapText="1"/>
    </xf>
    <xf numFmtId="0" fontId="11" fillId="0" borderId="4" xfId="0" applyFont="1" applyBorder="1" applyAlignment="1" applyProtection="1">
      <alignment horizontal="center" vertical="center"/>
      <protection locked="0"/>
    </xf>
    <xf numFmtId="0" fontId="11" fillId="0" borderId="7" xfId="0" applyFont="1" applyBorder="1" applyAlignment="1" applyProtection="1">
      <alignment horizontal="center" vertical="center"/>
      <protection locked="0"/>
    </xf>
    <xf numFmtId="0" fontId="11" fillId="0" borderId="8" xfId="0" applyFont="1" applyBorder="1" applyAlignment="1" applyProtection="1">
      <alignment horizontal="center" vertical="center"/>
      <protection locked="0"/>
    </xf>
    <xf numFmtId="0" fontId="49" fillId="0" borderId="2" xfId="0" applyFont="1" applyBorder="1">
      <alignment vertical="center"/>
    </xf>
    <xf numFmtId="0" fontId="49" fillId="0" borderId="5" xfId="0" applyFont="1" applyBorder="1">
      <alignment vertical="center"/>
    </xf>
    <xf numFmtId="0" fontId="0" fillId="0" borderId="5" xfId="0" applyBorder="1">
      <alignment vertical="center"/>
    </xf>
    <xf numFmtId="0" fontId="49" fillId="0" borderId="5" xfId="0" applyFont="1" applyBorder="1" applyAlignment="1">
      <alignment horizontal="left" vertical="center"/>
    </xf>
    <xf numFmtId="0" fontId="54" fillId="0" borderId="5" xfId="0" applyFont="1" applyBorder="1" applyAlignment="1">
      <alignment horizontal="left" vertical="center"/>
    </xf>
    <xf numFmtId="0" fontId="54" fillId="0" borderId="12" xfId="0" applyFont="1" applyBorder="1" applyAlignment="1">
      <alignment horizontal="left" vertical="center"/>
    </xf>
    <xf numFmtId="0" fontId="49" fillId="0" borderId="3" xfId="0" applyFont="1" applyBorder="1" applyAlignment="1">
      <alignment horizontal="left" vertical="center"/>
    </xf>
    <xf numFmtId="0" fontId="49" fillId="0" borderId="0" xfId="0" applyFont="1" applyAlignment="1">
      <alignment horizontal="left" vertical="center"/>
    </xf>
    <xf numFmtId="0" fontId="34" fillId="0" borderId="3" xfId="0" applyFont="1" applyBorder="1" applyAlignment="1">
      <alignment horizontal="left" vertical="center"/>
    </xf>
    <xf numFmtId="0" fontId="34" fillId="0" borderId="0" xfId="0" applyFont="1" applyAlignment="1">
      <alignment horizontal="left" vertical="center"/>
    </xf>
    <xf numFmtId="0" fontId="34" fillId="0" borderId="21" xfId="0" applyFont="1" applyBorder="1" applyAlignment="1">
      <alignment horizontal="left" vertical="center"/>
    </xf>
    <xf numFmtId="0" fontId="11" fillId="0" borderId="0" xfId="0" applyFont="1" applyAlignment="1" applyProtection="1">
      <alignment horizontal="left" vertical="center" wrapText="1"/>
      <protection locked="0"/>
    </xf>
    <xf numFmtId="0" fontId="11" fillId="0" borderId="95" xfId="0" applyFont="1" applyBorder="1" applyAlignment="1">
      <alignment horizontal="center" vertical="center"/>
    </xf>
    <xf numFmtId="176" fontId="11" fillId="0" borderId="95" xfId="14" applyNumberFormat="1" applyFont="1" applyFill="1" applyBorder="1" applyAlignment="1" applyProtection="1">
      <alignment horizontal="center" vertical="center"/>
      <protection locked="0"/>
    </xf>
    <xf numFmtId="0" fontId="11" fillId="9" borderId="3" xfId="0" applyFont="1" applyFill="1" applyBorder="1" applyAlignment="1">
      <alignment horizontal="center" vertical="center"/>
    </xf>
    <xf numFmtId="0" fontId="11" fillId="9" borderId="21" xfId="0" applyFont="1" applyFill="1" applyBorder="1" applyAlignment="1">
      <alignment horizontal="center" vertical="center"/>
    </xf>
    <xf numFmtId="0" fontId="11" fillId="9" borderId="2" xfId="0" applyFont="1" applyFill="1" applyBorder="1" applyAlignment="1">
      <alignment horizontal="center" vertical="center"/>
    </xf>
    <xf numFmtId="0" fontId="11" fillId="9" borderId="12" xfId="0" applyFont="1" applyFill="1" applyBorder="1" applyAlignment="1">
      <alignment horizontal="center" vertical="center"/>
    </xf>
    <xf numFmtId="0" fontId="11" fillId="9" borderId="58" xfId="0" applyFont="1" applyFill="1" applyBorder="1" applyAlignment="1">
      <alignment horizontal="center" vertical="center"/>
    </xf>
    <xf numFmtId="0" fontId="11" fillId="9" borderId="59" xfId="0" applyFont="1" applyFill="1" applyBorder="1" applyAlignment="1">
      <alignment horizontal="center" vertical="center"/>
    </xf>
    <xf numFmtId="0" fontId="11" fillId="9" borderId="67" xfId="0" applyFont="1" applyFill="1" applyBorder="1" applyAlignment="1">
      <alignment horizontal="center" vertical="center"/>
    </xf>
    <xf numFmtId="0" fontId="11" fillId="0" borderId="94" xfId="0" applyFont="1" applyBorder="1" applyAlignment="1">
      <alignment horizontal="center" vertical="center"/>
    </xf>
    <xf numFmtId="0" fontId="11" fillId="0" borderId="94" xfId="0" applyFont="1" applyBorder="1" applyAlignment="1" applyProtection="1">
      <alignment horizontal="center" vertical="center"/>
      <protection locked="0"/>
    </xf>
    <xf numFmtId="0" fontId="11" fillId="0" borderId="3" xfId="0" applyFont="1" applyBorder="1" applyAlignment="1">
      <alignment horizontal="center" vertical="center"/>
    </xf>
    <xf numFmtId="0" fontId="11" fillId="0" borderId="0" xfId="0" applyFont="1" applyAlignment="1">
      <alignment horizontal="center" vertical="center"/>
    </xf>
    <xf numFmtId="0" fontId="11" fillId="0" borderId="21" xfId="0" applyFont="1" applyBorder="1" applyAlignment="1">
      <alignment horizontal="center" vertical="center"/>
    </xf>
    <xf numFmtId="176" fontId="11" fillId="0" borderId="97" xfId="14" applyNumberFormat="1" applyFont="1" applyFill="1" applyBorder="1" applyAlignment="1" applyProtection="1">
      <alignment horizontal="center" vertical="center" wrapText="1"/>
      <protection locked="0"/>
    </xf>
    <xf numFmtId="176" fontId="11" fillId="0" borderId="98" xfId="14" applyNumberFormat="1" applyFont="1" applyFill="1" applyBorder="1" applyAlignment="1" applyProtection="1">
      <alignment horizontal="center" vertical="center" wrapText="1"/>
      <protection locked="0"/>
    </xf>
    <xf numFmtId="0" fontId="11" fillId="0" borderId="95" xfId="0" applyFont="1" applyBorder="1" applyAlignment="1" applyProtection="1">
      <alignment horizontal="center" vertical="center"/>
      <protection locked="0"/>
    </xf>
    <xf numFmtId="0" fontId="4" fillId="0" borderId="0" xfId="16" applyAlignment="1">
      <alignment horizontal="right" wrapText="1"/>
    </xf>
    <xf numFmtId="0" fontId="49" fillId="9" borderId="19" xfId="0" applyFont="1" applyFill="1" applyBorder="1" applyAlignment="1">
      <alignment horizontal="center" vertical="center"/>
    </xf>
    <xf numFmtId="0" fontId="49" fillId="9" borderId="20" xfId="0" applyFont="1" applyFill="1" applyBorder="1" applyAlignment="1">
      <alignment horizontal="center" vertical="center"/>
    </xf>
    <xf numFmtId="0" fontId="49" fillId="9" borderId="2" xfId="0" applyFont="1" applyFill="1" applyBorder="1" applyAlignment="1">
      <alignment horizontal="center" vertical="center"/>
    </xf>
    <xf numFmtId="0" fontId="49" fillId="9" borderId="12" xfId="0" applyFont="1" applyFill="1" applyBorder="1" applyAlignment="1">
      <alignment horizontal="center" vertical="center"/>
    </xf>
    <xf numFmtId="0" fontId="11" fillId="0" borderId="19" xfId="0" applyFont="1" applyBorder="1" applyAlignment="1">
      <alignment horizontal="center" vertical="center"/>
    </xf>
    <xf numFmtId="0" fontId="11" fillId="0" borderId="6" xfId="0" applyFont="1" applyBorder="1" applyAlignment="1">
      <alignment horizontal="center" vertical="center"/>
    </xf>
    <xf numFmtId="0" fontId="11" fillId="0" borderId="6" xfId="0" applyFont="1" applyBorder="1" applyAlignment="1">
      <alignment horizontal="center" vertical="center" wrapText="1"/>
    </xf>
    <xf numFmtId="0" fontId="49" fillId="0" borderId="6" xfId="0" applyFont="1" applyBorder="1" applyAlignment="1">
      <alignment horizontal="center" vertical="center"/>
    </xf>
    <xf numFmtId="0" fontId="34" fillId="0" borderId="6" xfId="0" applyFont="1" applyBorder="1" applyAlignment="1">
      <alignment horizontal="center" vertical="center" wrapText="1"/>
    </xf>
    <xf numFmtId="0" fontId="34" fillId="0" borderId="20"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5" xfId="0" applyFont="1" applyBorder="1" applyAlignment="1">
      <alignment horizontal="center" vertical="center" wrapText="1"/>
    </xf>
    <xf numFmtId="0" fontId="49" fillId="0" borderId="5" xfId="0" applyFont="1" applyBorder="1" applyAlignment="1">
      <alignment horizontal="center" vertical="center"/>
    </xf>
    <xf numFmtId="0" fontId="34" fillId="0" borderId="5" xfId="0" applyFont="1" applyBorder="1" applyAlignment="1" applyProtection="1">
      <alignment horizontal="center" vertical="center"/>
      <protection locked="0"/>
    </xf>
    <xf numFmtId="0" fontId="34" fillId="0" borderId="12" xfId="0" applyFont="1" applyBorder="1" applyAlignment="1" applyProtection="1">
      <alignment horizontal="center" vertical="center"/>
      <protection locked="0"/>
    </xf>
    <xf numFmtId="0" fontId="11" fillId="0" borderId="106" xfId="0" applyFont="1" applyBorder="1" applyAlignment="1">
      <alignment horizontal="center" vertical="center"/>
    </xf>
    <xf numFmtId="0" fontId="11" fillId="0" borderId="107" xfId="0" applyFont="1" applyBorder="1" applyAlignment="1" applyProtection="1">
      <alignment horizontal="center" vertical="center"/>
      <protection locked="0"/>
    </xf>
    <xf numFmtId="0" fontId="11" fillId="0" borderId="108" xfId="0" applyFont="1" applyBorder="1" applyAlignment="1" applyProtection="1">
      <alignment horizontal="center" vertical="center"/>
      <protection locked="0"/>
    </xf>
    <xf numFmtId="0" fontId="11" fillId="0" borderId="2" xfId="0" applyFont="1" applyBorder="1" applyAlignment="1">
      <alignment horizontal="center" vertical="center"/>
    </xf>
    <xf numFmtId="0" fontId="11" fillId="0" borderId="5" xfId="0" applyFont="1" applyBorder="1" applyAlignment="1">
      <alignment horizontal="center" vertical="center"/>
    </xf>
    <xf numFmtId="0" fontId="11" fillId="0" borderId="12" xfId="0" applyFont="1" applyBorder="1" applyAlignment="1">
      <alignment horizontal="center" vertical="center"/>
    </xf>
    <xf numFmtId="176" fontId="11" fillId="0" borderId="40" xfId="14" applyNumberFormat="1" applyFont="1" applyFill="1" applyBorder="1" applyAlignment="1" applyProtection="1">
      <alignment horizontal="center" vertical="center" wrapText="1"/>
      <protection locked="0"/>
    </xf>
    <xf numFmtId="176" fontId="11" fillId="0" borderId="110" xfId="14" applyNumberFormat="1" applyFont="1" applyFill="1" applyBorder="1" applyAlignment="1" applyProtection="1">
      <alignment horizontal="center" vertical="center" wrapText="1"/>
      <protection locked="0"/>
    </xf>
    <xf numFmtId="0" fontId="11" fillId="0" borderId="96" xfId="0" applyFont="1" applyBorder="1" applyAlignment="1" applyProtection="1">
      <alignment horizontal="center" vertical="center"/>
      <protection locked="0"/>
    </xf>
    <xf numFmtId="0" fontId="11" fillId="0" borderId="109" xfId="0" applyFont="1" applyBorder="1" applyAlignment="1" applyProtection="1">
      <alignment horizontal="center" vertical="center"/>
      <protection locked="0"/>
    </xf>
    <xf numFmtId="0" fontId="11" fillId="0" borderId="114" xfId="0" applyFont="1" applyBorder="1" applyAlignment="1">
      <alignment horizontal="center" vertical="center"/>
    </xf>
    <xf numFmtId="0" fontId="11" fillId="0" borderId="115" xfId="0" applyFont="1" applyBorder="1" applyAlignment="1">
      <alignment horizontal="center" vertical="center"/>
    </xf>
    <xf numFmtId="0" fontId="11" fillId="0" borderId="116" xfId="0" applyFont="1" applyBorder="1" applyAlignment="1">
      <alignment horizontal="center" vertical="center"/>
    </xf>
    <xf numFmtId="176" fontId="11" fillId="0" borderId="114" xfId="0" applyNumberFormat="1" applyFont="1" applyBorder="1" applyAlignment="1" applyProtection="1">
      <alignment horizontal="center" vertical="center"/>
      <protection locked="0"/>
    </xf>
    <xf numFmtId="176" fontId="11" fillId="0" borderId="116" xfId="0" applyNumberFormat="1" applyFont="1" applyBorder="1" applyAlignment="1" applyProtection="1">
      <alignment horizontal="center" vertical="center"/>
      <protection locked="0"/>
    </xf>
    <xf numFmtId="0" fontId="11" fillId="0" borderId="111" xfId="0" applyFont="1" applyBorder="1" applyAlignment="1">
      <alignment horizontal="center" vertical="center"/>
    </xf>
    <xf numFmtId="0" fontId="11" fillId="0" borderId="112" xfId="0" applyFont="1" applyBorder="1" applyAlignment="1">
      <alignment horizontal="center" vertical="center"/>
    </xf>
    <xf numFmtId="0" fontId="11" fillId="0" borderId="113" xfId="0" applyFont="1" applyBorder="1" applyAlignment="1">
      <alignment horizontal="center" vertical="center"/>
    </xf>
    <xf numFmtId="0" fontId="11" fillId="0" borderId="111" xfId="0" applyFont="1" applyBorder="1" applyAlignment="1" applyProtection="1">
      <alignment horizontal="center" vertical="center"/>
      <protection locked="0"/>
    </xf>
    <xf numFmtId="0" fontId="11" fillId="0" borderId="113" xfId="0" applyFont="1" applyBorder="1" applyAlignment="1" applyProtection="1">
      <alignment horizontal="center" vertical="center"/>
      <protection locked="0"/>
    </xf>
    <xf numFmtId="0" fontId="11" fillId="0" borderId="78" xfId="0" applyFont="1" applyBorder="1" applyAlignment="1">
      <alignment horizontal="center" vertical="center"/>
    </xf>
    <xf numFmtId="0" fontId="11" fillId="0" borderId="77" xfId="0" applyFont="1" applyBorder="1" applyAlignment="1">
      <alignment horizontal="center" vertical="center"/>
    </xf>
    <xf numFmtId="0" fontId="11" fillId="0" borderId="120" xfId="0" applyFont="1" applyBorder="1" applyAlignment="1">
      <alignment horizontal="center" vertical="center"/>
    </xf>
    <xf numFmtId="176" fontId="11" fillId="0" borderId="78" xfId="0" applyNumberFormat="1" applyFont="1" applyBorder="1" applyAlignment="1" applyProtection="1">
      <alignment horizontal="center" vertical="center"/>
      <protection locked="0"/>
    </xf>
    <xf numFmtId="176" fontId="11" fillId="0" borderId="120" xfId="0" applyNumberFormat="1" applyFont="1" applyBorder="1" applyAlignment="1" applyProtection="1">
      <alignment horizontal="center" vertical="center"/>
      <protection locked="0"/>
    </xf>
    <xf numFmtId="176" fontId="11" fillId="0" borderId="77" xfId="0" applyNumberFormat="1" applyFont="1" applyBorder="1" applyAlignment="1" applyProtection="1">
      <alignment horizontal="center" vertical="center"/>
      <protection locked="0"/>
    </xf>
    <xf numFmtId="0" fontId="15" fillId="0" borderId="70" xfId="0" applyFont="1" applyBorder="1" applyAlignment="1" applyProtection="1">
      <alignment horizontal="center" vertical="center" wrapText="1"/>
      <protection locked="0"/>
    </xf>
    <xf numFmtId="0" fontId="15" fillId="0" borderId="8" xfId="0" applyFont="1" applyBorder="1" applyAlignment="1" applyProtection="1">
      <alignment horizontal="center" vertical="center" wrapText="1"/>
      <protection locked="0"/>
    </xf>
    <xf numFmtId="0" fontId="11" fillId="0" borderId="4" xfId="0" applyFont="1" applyBorder="1" applyAlignment="1" applyProtection="1">
      <alignment horizontal="right" vertical="center" shrinkToFit="1"/>
      <protection locked="0"/>
    </xf>
    <xf numFmtId="0" fontId="11" fillId="0" borderId="8" xfId="0" applyFont="1" applyBorder="1" applyAlignment="1" applyProtection="1">
      <alignment horizontal="right" vertical="center" shrinkToFit="1"/>
      <protection locked="0"/>
    </xf>
    <xf numFmtId="0" fontId="11" fillId="0" borderId="107" xfId="0" applyFont="1" applyBorder="1" applyAlignment="1">
      <alignment horizontal="center" vertical="center"/>
    </xf>
    <xf numFmtId="0" fontId="11" fillId="0" borderId="92" xfId="0" applyFont="1" applyBorder="1" applyAlignment="1">
      <alignment horizontal="center" vertical="center"/>
    </xf>
    <xf numFmtId="0" fontId="11" fillId="0" borderId="108" xfId="0" applyFont="1" applyBorder="1" applyAlignment="1">
      <alignment horizontal="center" vertical="center"/>
    </xf>
    <xf numFmtId="0" fontId="11" fillId="0" borderId="92" xfId="0" applyFont="1" applyBorder="1" applyAlignment="1" applyProtection="1">
      <alignment horizontal="center" vertical="center"/>
      <protection locked="0"/>
    </xf>
    <xf numFmtId="0" fontId="11" fillId="0" borderId="117" xfId="0" applyFont="1" applyBorder="1" applyAlignment="1">
      <alignment horizontal="center" vertical="center" wrapText="1"/>
    </xf>
    <xf numFmtId="0" fontId="11" fillId="0" borderId="118" xfId="0" applyFont="1" applyBorder="1" applyAlignment="1">
      <alignment horizontal="center" vertical="center" wrapText="1"/>
    </xf>
    <xf numFmtId="0" fontId="11" fillId="0" borderId="119" xfId="0" applyFont="1" applyBorder="1" applyAlignment="1">
      <alignment horizontal="center" vertical="center" wrapText="1"/>
    </xf>
    <xf numFmtId="0" fontId="23" fillId="0" borderId="3" xfId="0" applyFont="1" applyBorder="1" applyAlignment="1" applyProtection="1">
      <alignment horizontal="left" vertical="top" wrapText="1" shrinkToFit="1"/>
      <protection locked="0"/>
    </xf>
    <xf numFmtId="0" fontId="49" fillId="3" borderId="43" xfId="0" applyFont="1" applyFill="1" applyBorder="1" applyAlignment="1">
      <alignment vertical="center" shrinkToFit="1"/>
    </xf>
    <xf numFmtId="0" fontId="49" fillId="3" borderId="121" xfId="0" applyFont="1" applyFill="1" applyBorder="1" applyAlignment="1">
      <alignment vertical="center" shrinkToFit="1"/>
    </xf>
    <xf numFmtId="0" fontId="11" fillId="10" borderId="19" xfId="0" applyFont="1" applyFill="1" applyBorder="1" applyAlignment="1">
      <alignment horizontal="distributed" vertical="center"/>
    </xf>
    <xf numFmtId="0" fontId="11" fillId="10" borderId="6" xfId="0" applyFont="1" applyFill="1" applyBorder="1" applyAlignment="1">
      <alignment horizontal="distributed" vertical="center"/>
    </xf>
    <xf numFmtId="0" fontId="11" fillId="10" borderId="3" xfId="0" applyFont="1" applyFill="1" applyBorder="1" applyAlignment="1">
      <alignment horizontal="distributed" vertical="center"/>
    </xf>
    <xf numFmtId="0" fontId="11" fillId="10" borderId="0" xfId="0" applyFont="1" applyFill="1" applyAlignment="1">
      <alignment horizontal="distributed" vertical="center"/>
    </xf>
    <xf numFmtId="0" fontId="11" fillId="0" borderId="19" xfId="0" applyFont="1" applyBorder="1" applyAlignment="1">
      <alignment horizontal="center" vertical="center" shrinkToFit="1"/>
    </xf>
    <xf numFmtId="0" fontId="11" fillId="0" borderId="6" xfId="0" applyFont="1" applyBorder="1" applyAlignment="1">
      <alignment horizontal="center" vertical="center" shrinkToFit="1"/>
    </xf>
    <xf numFmtId="0" fontId="11" fillId="0" borderId="3" xfId="0" applyFont="1" applyBorder="1" applyAlignment="1">
      <alignment horizontal="center" vertical="center" wrapText="1"/>
    </xf>
    <xf numFmtId="0" fontId="11" fillId="0" borderId="0" xfId="0" applyFont="1" applyAlignment="1">
      <alignment horizontal="center" vertical="center" wrapText="1"/>
    </xf>
    <xf numFmtId="0" fontId="11" fillId="0" borderId="0" xfId="0" applyFont="1" applyAlignment="1">
      <alignment horizontal="left" vertical="center" wrapText="1"/>
    </xf>
    <xf numFmtId="0" fontId="11" fillId="0" borderId="21" xfId="0" applyFont="1" applyBorder="1" applyAlignment="1">
      <alignment horizontal="left" vertical="center" wrapText="1"/>
    </xf>
    <xf numFmtId="0" fontId="11" fillId="0" borderId="5" xfId="0" applyFont="1" applyBorder="1" applyAlignment="1">
      <alignment horizontal="left" vertical="center"/>
    </xf>
    <xf numFmtId="0" fontId="11" fillId="0" borderId="5" xfId="0" applyFont="1" applyBorder="1" applyAlignment="1" applyProtection="1">
      <alignment horizontal="center" vertical="center" wrapText="1"/>
      <protection locked="0"/>
    </xf>
    <xf numFmtId="0" fontId="11" fillId="0" borderId="12" xfId="0" applyFont="1" applyBorder="1" applyAlignment="1" applyProtection="1">
      <alignment horizontal="center" vertical="center" wrapText="1"/>
      <protection locked="0"/>
    </xf>
    <xf numFmtId="0" fontId="11" fillId="10" borderId="2" xfId="0" applyFont="1" applyFill="1" applyBorder="1" applyAlignment="1">
      <alignment horizontal="distributed" vertical="center"/>
    </xf>
    <xf numFmtId="0" fontId="11" fillId="10" borderId="5" xfId="0" applyFont="1" applyFill="1" applyBorder="1" applyAlignment="1">
      <alignment horizontal="distributed" vertical="center"/>
    </xf>
    <xf numFmtId="0" fontId="11" fillId="0" borderId="40" xfId="0" applyFont="1" applyBorder="1" applyAlignment="1">
      <alignment horizontal="left" vertical="center" shrinkToFit="1"/>
    </xf>
    <xf numFmtId="0" fontId="11" fillId="0" borderId="41" xfId="0" applyFont="1" applyBorder="1" applyAlignment="1">
      <alignment horizontal="left" vertical="center" shrinkToFit="1"/>
    </xf>
    <xf numFmtId="0" fontId="11" fillId="0" borderId="6" xfId="0" applyFont="1" applyBorder="1" applyAlignment="1" applyProtection="1">
      <alignment horizontal="left" vertical="center" shrinkToFit="1"/>
      <protection locked="0"/>
    </xf>
    <xf numFmtId="0" fontId="11" fillId="0" borderId="20" xfId="0" applyFont="1" applyBorder="1" applyAlignment="1" applyProtection="1">
      <alignment horizontal="left" vertical="center" shrinkToFit="1"/>
      <protection locked="0"/>
    </xf>
    <xf numFmtId="0" fontId="11" fillId="0" borderId="41" xfId="0" applyFont="1" applyBorder="1" applyAlignment="1" applyProtection="1">
      <alignment horizontal="left" vertical="center" shrinkToFit="1"/>
      <protection locked="0"/>
    </xf>
    <xf numFmtId="0" fontId="11" fillId="0" borderId="110" xfId="0" applyFont="1" applyBorder="1" applyAlignment="1" applyProtection="1">
      <alignment horizontal="left" vertical="center" shrinkToFit="1"/>
      <protection locked="0"/>
    </xf>
    <xf numFmtId="0" fontId="11" fillId="0" borderId="16" xfId="0" applyFont="1" applyBorder="1" applyAlignment="1">
      <alignment horizontal="left" vertical="center"/>
    </xf>
    <xf numFmtId="0" fontId="11" fillId="0" borderId="18" xfId="0" applyFont="1" applyBorder="1" applyAlignment="1">
      <alignment horizontal="left" vertical="center"/>
    </xf>
    <xf numFmtId="0" fontId="11" fillId="21" borderId="18" xfId="0" applyFont="1" applyFill="1" applyBorder="1" applyAlignment="1" applyProtection="1">
      <alignment horizontal="left" vertical="center"/>
      <protection locked="0"/>
    </xf>
    <xf numFmtId="0" fontId="11" fillId="21" borderId="17" xfId="0" applyFont="1" applyFill="1" applyBorder="1" applyAlignment="1" applyProtection="1">
      <alignment horizontal="left" vertical="center"/>
      <protection locked="0"/>
    </xf>
    <xf numFmtId="0" fontId="11" fillId="0" borderId="3" xfId="0" applyFont="1" applyBorder="1" applyAlignment="1">
      <alignment horizontal="left" vertical="center" wrapText="1"/>
    </xf>
    <xf numFmtId="0" fontId="0" fillId="0" borderId="0" xfId="0" applyAlignment="1">
      <alignment horizontal="left" vertical="center"/>
    </xf>
    <xf numFmtId="0" fontId="0" fillId="0" borderId="5" xfId="0" applyBorder="1" applyAlignment="1">
      <alignment horizontal="left" vertical="center"/>
    </xf>
    <xf numFmtId="0" fontId="0" fillId="0" borderId="12" xfId="0" applyBorder="1" applyAlignment="1">
      <alignment horizontal="left" vertical="center"/>
    </xf>
    <xf numFmtId="0" fontId="11" fillId="0" borderId="13" xfId="0" applyFont="1" applyBorder="1" applyAlignment="1">
      <alignment horizontal="center" vertical="center" wrapText="1"/>
    </xf>
    <xf numFmtId="0" fontId="11" fillId="0" borderId="15" xfId="0" applyFont="1" applyBorder="1" applyAlignment="1">
      <alignment horizontal="center" vertical="center"/>
    </xf>
    <xf numFmtId="0" fontId="11" fillId="0" borderId="14" xfId="0" applyFont="1" applyBorder="1" applyAlignment="1">
      <alignment horizontal="center" vertical="center"/>
    </xf>
    <xf numFmtId="0" fontId="49" fillId="10" borderId="4" xfId="0" applyFont="1" applyFill="1" applyBorder="1" applyAlignment="1">
      <alignment horizontal="center" vertical="center" wrapText="1"/>
    </xf>
    <xf numFmtId="0" fontId="49" fillId="10" borderId="7" xfId="0" applyFont="1" applyFill="1" applyBorder="1" applyAlignment="1">
      <alignment horizontal="center" vertical="center" wrapText="1"/>
    </xf>
    <xf numFmtId="0" fontId="11" fillId="17" borderId="47" xfId="0" applyFont="1" applyFill="1" applyBorder="1" applyAlignment="1" applyProtection="1">
      <alignment horizontal="left" vertical="center" wrapText="1"/>
      <protection locked="0"/>
    </xf>
    <xf numFmtId="0" fontId="11" fillId="17" borderId="48" xfId="0" applyFont="1" applyFill="1" applyBorder="1" applyAlignment="1" applyProtection="1">
      <alignment horizontal="left" vertical="center" wrapText="1"/>
      <protection locked="0"/>
    </xf>
    <xf numFmtId="0" fontId="11" fillId="17" borderId="68" xfId="0" applyFont="1" applyFill="1" applyBorder="1" applyAlignment="1" applyProtection="1">
      <alignment horizontal="left" vertical="center" wrapText="1"/>
      <protection locked="0"/>
    </xf>
    <xf numFmtId="0" fontId="15" fillId="0" borderId="7" xfId="0" applyFont="1" applyBorder="1" applyAlignment="1">
      <alignment horizontal="center" vertical="center" wrapText="1" shrinkToFit="1"/>
    </xf>
    <xf numFmtId="0" fontId="15" fillId="0" borderId="42" xfId="0" applyFont="1" applyBorder="1" applyAlignment="1">
      <alignment horizontal="center" vertical="center" wrapText="1" shrinkToFit="1"/>
    </xf>
    <xf numFmtId="0" fontId="11" fillId="10" borderId="6" xfId="0" applyFont="1" applyFill="1" applyBorder="1" applyAlignment="1">
      <alignment horizontal="center" vertical="center" wrapText="1"/>
    </xf>
    <xf numFmtId="0" fontId="11" fillId="10" borderId="0" xfId="0" applyFont="1" applyFill="1" applyAlignment="1">
      <alignment horizontal="center" vertical="center" wrapText="1"/>
    </xf>
    <xf numFmtId="0" fontId="11" fillId="0" borderId="44" xfId="0" applyFont="1" applyBorder="1" applyAlignment="1">
      <alignment horizontal="center" vertical="center"/>
    </xf>
    <xf numFmtId="0" fontId="11" fillId="0" borderId="45" xfId="0" applyFont="1" applyBorder="1" applyAlignment="1">
      <alignment horizontal="center" vertical="center"/>
    </xf>
    <xf numFmtId="0" fontId="11" fillId="0" borderId="46" xfId="0" applyFont="1" applyBorder="1" applyAlignment="1">
      <alignment horizontal="center" vertical="center"/>
    </xf>
    <xf numFmtId="0" fontId="11" fillId="10" borderId="2" xfId="0" applyFont="1" applyFill="1" applyBorder="1" applyAlignment="1">
      <alignment horizontal="center" vertical="center" wrapText="1"/>
    </xf>
    <xf numFmtId="0" fontId="11" fillId="10" borderId="12" xfId="0" applyFont="1" applyFill="1" applyBorder="1" applyAlignment="1">
      <alignment horizontal="center" vertical="center" wrapText="1"/>
    </xf>
    <xf numFmtId="0" fontId="11" fillId="0" borderId="100" xfId="0" applyFont="1" applyBorder="1" applyAlignment="1">
      <alignment horizontal="center" vertical="center" wrapText="1"/>
    </xf>
    <xf numFmtId="0" fontId="11" fillId="0" borderId="101" xfId="0" applyFont="1" applyBorder="1" applyAlignment="1">
      <alignment horizontal="center" vertical="center" wrapText="1"/>
    </xf>
    <xf numFmtId="0" fontId="11" fillId="10" borderId="20" xfId="0" applyFont="1" applyFill="1" applyBorder="1" applyAlignment="1">
      <alignment horizontal="center" vertical="center"/>
    </xf>
    <xf numFmtId="0" fontId="11" fillId="10" borderId="21" xfId="0" applyFont="1" applyFill="1" applyBorder="1" applyAlignment="1">
      <alignment horizontal="center" vertical="center"/>
    </xf>
    <xf numFmtId="0" fontId="11" fillId="10" borderId="3" xfId="0" applyFont="1" applyFill="1" applyBorder="1" applyAlignment="1">
      <alignment horizontal="center" vertical="center"/>
    </xf>
    <xf numFmtId="0" fontId="11" fillId="10" borderId="2" xfId="0" applyFont="1" applyFill="1" applyBorder="1" applyAlignment="1">
      <alignment horizontal="center" vertical="center"/>
    </xf>
    <xf numFmtId="0" fontId="11" fillId="10" borderId="12" xfId="0" applyFont="1" applyFill="1" applyBorder="1" applyAlignment="1">
      <alignment horizontal="center" vertical="center"/>
    </xf>
    <xf numFmtId="0" fontId="11" fillId="0" borderId="20" xfId="0" applyFont="1" applyBorder="1" applyAlignment="1">
      <alignment horizontal="center" vertical="center"/>
    </xf>
    <xf numFmtId="0" fontId="15" fillId="0" borderId="5" xfId="0" applyFont="1" applyBorder="1" applyAlignment="1">
      <alignment horizontal="right" vertical="center"/>
    </xf>
    <xf numFmtId="0" fontId="15" fillId="0" borderId="12" xfId="0" applyFont="1" applyBorder="1" applyAlignment="1">
      <alignment horizontal="right" vertical="center"/>
    </xf>
    <xf numFmtId="0" fontId="15" fillId="10" borderId="4" xfId="0" applyFont="1" applyFill="1" applyBorder="1" applyAlignment="1">
      <alignment horizontal="center" vertical="center" wrapText="1"/>
    </xf>
    <xf numFmtId="0" fontId="15" fillId="10" borderId="8" xfId="0" applyFont="1" applyFill="1" applyBorder="1" applyAlignment="1">
      <alignment horizontal="center" vertical="center" wrapText="1"/>
    </xf>
    <xf numFmtId="0" fontId="11" fillId="21" borderId="4" xfId="0" applyFont="1" applyFill="1" applyBorder="1" applyAlignment="1">
      <alignment horizontal="left" vertical="center" indent="1"/>
    </xf>
    <xf numFmtId="0" fontId="11" fillId="21" borderId="7" xfId="0" applyFont="1" applyFill="1" applyBorder="1" applyAlignment="1">
      <alignment horizontal="left" vertical="center" indent="1"/>
    </xf>
    <xf numFmtId="0" fontId="11" fillId="21" borderId="8" xfId="0" applyFont="1" applyFill="1" applyBorder="1" applyAlignment="1">
      <alignment horizontal="left" vertical="center" indent="1"/>
    </xf>
    <xf numFmtId="0" fontId="24" fillId="0" borderId="19" xfId="0" applyFont="1" applyBorder="1" applyAlignment="1">
      <alignment horizontal="center" vertical="center"/>
    </xf>
    <xf numFmtId="0" fontId="24" fillId="0" borderId="6" xfId="0" applyFont="1" applyBorder="1" applyAlignment="1">
      <alignment horizontal="center" vertical="center"/>
    </xf>
    <xf numFmtId="0" fontId="24" fillId="0" borderId="20" xfId="0" applyFont="1" applyBorder="1" applyAlignment="1">
      <alignment horizontal="center" vertical="center"/>
    </xf>
    <xf numFmtId="0" fontId="24" fillId="0" borderId="3" xfId="0" applyFont="1" applyBorder="1" applyAlignment="1">
      <alignment horizontal="center" vertical="center"/>
    </xf>
    <xf numFmtId="0" fontId="24" fillId="0" borderId="0" xfId="0" applyFont="1" applyAlignment="1">
      <alignment horizontal="center" vertical="center"/>
    </xf>
    <xf numFmtId="0" fontId="24" fillId="0" borderId="21" xfId="0" applyFont="1" applyBorder="1" applyAlignment="1">
      <alignment horizontal="center" vertical="center"/>
    </xf>
    <xf numFmtId="0" fontId="16" fillId="0" borderId="2" xfId="0" applyFont="1" applyBorder="1" applyAlignment="1">
      <alignment horizontal="left" vertical="top" wrapText="1"/>
    </xf>
    <xf numFmtId="0" fontId="16" fillId="0" borderId="12" xfId="0" applyFont="1" applyBorder="1" applyAlignment="1">
      <alignment horizontal="left" vertical="top" wrapText="1"/>
    </xf>
    <xf numFmtId="0" fontId="11" fillId="0" borderId="3" xfId="0" applyFont="1" applyBorder="1" applyAlignment="1">
      <alignment horizontal="left" vertical="top" wrapText="1"/>
    </xf>
    <xf numFmtId="0" fontId="56" fillId="0" borderId="0" xfId="0" applyFont="1" applyAlignment="1">
      <alignment horizontal="left" vertical="top" wrapText="1"/>
    </xf>
    <xf numFmtId="0" fontId="56" fillId="0" borderId="21" xfId="0" applyFont="1" applyBorder="1" applyAlignment="1">
      <alignment horizontal="left" vertical="top" wrapText="1"/>
    </xf>
    <xf numFmtId="0" fontId="11" fillId="3" borderId="19" xfId="0" applyFont="1" applyFill="1" applyBorder="1" applyAlignment="1">
      <alignment horizontal="center" vertical="center"/>
    </xf>
    <xf numFmtId="0" fontId="11" fillId="3" borderId="6" xfId="0" applyFont="1" applyFill="1" applyBorder="1" applyAlignment="1">
      <alignment horizontal="center" vertical="center"/>
    </xf>
    <xf numFmtId="0" fontId="11" fillId="3" borderId="20" xfId="0" applyFont="1" applyFill="1" applyBorder="1" applyAlignment="1">
      <alignment horizontal="center" vertical="center"/>
    </xf>
    <xf numFmtId="0" fontId="11" fillId="3" borderId="27" xfId="0" applyFont="1" applyFill="1" applyBorder="1" applyAlignment="1">
      <alignment horizontal="center" vertical="center"/>
    </xf>
    <xf numFmtId="0" fontId="11" fillId="3" borderId="28" xfId="0" applyFont="1" applyFill="1" applyBorder="1" applyAlignment="1">
      <alignment horizontal="center" vertical="center"/>
    </xf>
    <xf numFmtId="0" fontId="11" fillId="3" borderId="82" xfId="0" applyFont="1" applyFill="1" applyBorder="1" applyAlignment="1">
      <alignment horizontal="center" vertical="center"/>
    </xf>
    <xf numFmtId="0" fontId="0" fillId="0" borderId="20" xfId="0" applyBorder="1">
      <alignment vertical="center"/>
    </xf>
    <xf numFmtId="0" fontId="0" fillId="0" borderId="28" xfId="0" applyBorder="1">
      <alignment vertical="center"/>
    </xf>
    <xf numFmtId="0" fontId="0" fillId="0" borderId="82" xfId="0" applyBorder="1">
      <alignment vertical="center"/>
    </xf>
    <xf numFmtId="0" fontId="11" fillId="0" borderId="63" xfId="0" applyFont="1" applyBorder="1">
      <alignment vertical="center"/>
    </xf>
    <xf numFmtId="0" fontId="54" fillId="0" borderId="64" xfId="0" applyFont="1" applyBorder="1">
      <alignment vertical="center"/>
    </xf>
    <xf numFmtId="0" fontId="54" fillId="0" borderId="65" xfId="0" applyFont="1" applyBorder="1">
      <alignment vertical="center"/>
    </xf>
    <xf numFmtId="0" fontId="0" fillId="0" borderId="6" xfId="0" applyBorder="1" applyAlignment="1">
      <alignment horizontal="center" vertical="center"/>
    </xf>
    <xf numFmtId="0" fontId="0" fillId="0" borderId="20" xfId="0" applyBorder="1" applyAlignment="1">
      <alignment horizontal="center" vertical="center"/>
    </xf>
    <xf numFmtId="0" fontId="11" fillId="3" borderId="127" xfId="0" applyFont="1" applyFill="1" applyBorder="1" applyAlignment="1">
      <alignment horizontal="left" vertical="center" indent="1"/>
    </xf>
    <xf numFmtId="0" fontId="11" fillId="3" borderId="100" xfId="0" applyFont="1" applyFill="1" applyBorder="1" applyAlignment="1">
      <alignment horizontal="left" vertical="center" indent="1"/>
    </xf>
    <xf numFmtId="0" fontId="11" fillId="3" borderId="101" xfId="0" applyFont="1" applyFill="1" applyBorder="1" applyAlignment="1">
      <alignment horizontal="left" vertical="center" indent="1"/>
    </xf>
    <xf numFmtId="0" fontId="11" fillId="3" borderId="6" xfId="0" applyFont="1" applyFill="1" applyBorder="1" applyAlignment="1">
      <alignment horizontal="left" vertical="center" indent="1"/>
    </xf>
    <xf numFmtId="0" fontId="11" fillId="3" borderId="20" xfId="0" applyFont="1" applyFill="1" applyBorder="1" applyAlignment="1">
      <alignment horizontal="left" vertical="center" indent="1"/>
    </xf>
    <xf numFmtId="0" fontId="11" fillId="0" borderId="4" xfId="0" applyFont="1" applyBorder="1">
      <alignment vertical="center"/>
    </xf>
    <xf numFmtId="0" fontId="54" fillId="0" borderId="7" xfId="0" applyFont="1" applyBorder="1">
      <alignment vertical="center"/>
    </xf>
    <xf numFmtId="0" fontId="54" fillId="0" borderId="8" xfId="0" applyFont="1" applyBorder="1">
      <alignment vertical="center"/>
    </xf>
    <xf numFmtId="0" fontId="11" fillId="0" borderId="99" xfId="0" applyFont="1" applyBorder="1">
      <alignment vertical="center"/>
    </xf>
    <xf numFmtId="0" fontId="54" fillId="0" borderId="100" xfId="0" applyFont="1" applyBorder="1">
      <alignment vertical="center"/>
    </xf>
    <xf numFmtId="0" fontId="54" fillId="0" borderId="101" xfId="0" applyFont="1" applyBorder="1">
      <alignment vertical="center"/>
    </xf>
    <xf numFmtId="0" fontId="11" fillId="3" borderId="138" xfId="0" applyFont="1" applyFill="1" applyBorder="1" applyAlignment="1">
      <alignment horizontal="left" vertical="center" indent="1"/>
    </xf>
    <xf numFmtId="0" fontId="11" fillId="3" borderId="41" xfId="0" applyFont="1" applyFill="1" applyBorder="1" applyAlignment="1">
      <alignment horizontal="left" vertical="center" indent="1"/>
    </xf>
    <xf numFmtId="0" fontId="11" fillId="3" borderId="110" xfId="0" applyFont="1" applyFill="1" applyBorder="1" applyAlignment="1">
      <alignment horizontal="left" vertical="center" indent="1"/>
    </xf>
    <xf numFmtId="0" fontId="11" fillId="0" borderId="2" xfId="0" applyFont="1" applyBorder="1">
      <alignment vertical="center"/>
    </xf>
    <xf numFmtId="0" fontId="54" fillId="0" borderId="5" xfId="0" applyFont="1" applyBorder="1">
      <alignment vertical="center"/>
    </xf>
    <xf numFmtId="0" fontId="54" fillId="0" borderId="12" xfId="0" applyFont="1" applyBorder="1">
      <alignment vertical="center"/>
    </xf>
    <xf numFmtId="0" fontId="15" fillId="0" borderId="21" xfId="0" applyFont="1" applyBorder="1" applyAlignment="1">
      <alignment horizontal="left" vertical="center" wrapText="1"/>
    </xf>
    <xf numFmtId="0" fontId="11" fillId="0" borderId="15" xfId="0" applyFont="1" applyBorder="1" applyAlignment="1">
      <alignment horizontal="left" vertical="center" wrapText="1" shrinkToFit="1"/>
    </xf>
    <xf numFmtId="0" fontId="11" fillId="0" borderId="15" xfId="0" applyFont="1" applyBorder="1" applyAlignment="1">
      <alignment horizontal="left" vertical="center" shrinkToFit="1"/>
    </xf>
    <xf numFmtId="0" fontId="11" fillId="0" borderId="14" xfId="0" applyFont="1" applyBorder="1" applyAlignment="1">
      <alignment horizontal="left" vertical="center" shrinkToFit="1"/>
    </xf>
    <xf numFmtId="0" fontId="11" fillId="0" borderId="15" xfId="0" applyFont="1" applyBorder="1" applyAlignment="1" applyProtection="1">
      <alignment horizontal="left" vertical="center" wrapText="1"/>
      <protection locked="0"/>
    </xf>
    <xf numFmtId="0" fontId="11" fillId="0" borderId="14" xfId="0" applyFont="1" applyBorder="1" applyAlignment="1" applyProtection="1">
      <alignment horizontal="left" vertical="center" wrapText="1"/>
      <protection locked="0"/>
    </xf>
    <xf numFmtId="0" fontId="11" fillId="11" borderId="141" xfId="0" applyFont="1" applyFill="1" applyBorder="1" applyAlignment="1">
      <alignment horizontal="center"/>
    </xf>
    <xf numFmtId="0" fontId="11" fillId="11" borderId="142" xfId="0" applyFont="1" applyFill="1" applyBorder="1" applyAlignment="1">
      <alignment horizontal="center"/>
    </xf>
    <xf numFmtId="0" fontId="11" fillId="11" borderId="57" xfId="0" applyFont="1" applyFill="1" applyBorder="1" applyAlignment="1">
      <alignment horizontal="center"/>
    </xf>
    <xf numFmtId="0" fontId="11" fillId="0" borderId="143" xfId="0" applyFont="1" applyBorder="1" applyAlignment="1">
      <alignment horizontal="center" vertical="top"/>
    </xf>
    <xf numFmtId="0" fontId="11" fillId="0" borderId="144" xfId="0" applyFont="1" applyBorder="1" applyAlignment="1">
      <alignment horizontal="center" vertical="top"/>
    </xf>
    <xf numFmtId="0" fontId="11" fillId="0" borderId="145" xfId="0" applyFont="1" applyBorder="1" applyAlignment="1">
      <alignment horizontal="center" vertical="top"/>
    </xf>
    <xf numFmtId="0" fontId="11" fillId="0" borderId="5" xfId="16" applyFont="1" applyBorder="1" applyAlignment="1" applyProtection="1">
      <alignment horizontal="left" vertical="center" wrapText="1"/>
      <protection locked="0"/>
    </xf>
    <xf numFmtId="0" fontId="11" fillId="0" borderId="6" xfId="16" applyFont="1" applyBorder="1" applyAlignment="1">
      <alignment horizontal="left" vertical="center" wrapText="1"/>
    </xf>
    <xf numFmtId="0" fontId="11" fillId="0" borderId="0" xfId="16" applyFont="1" applyAlignment="1">
      <alignment horizontal="left" vertical="center" wrapText="1"/>
    </xf>
    <xf numFmtId="0" fontId="11" fillId="0" borderId="4" xfId="16" applyFont="1" applyBorder="1" applyAlignment="1" applyProtection="1">
      <alignment horizontal="left" vertical="center"/>
      <protection locked="0"/>
    </xf>
    <xf numFmtId="0" fontId="11" fillId="0" borderId="7" xfId="16" applyFont="1" applyBorder="1" applyAlignment="1" applyProtection="1">
      <alignment horizontal="left" vertical="center"/>
      <protection locked="0"/>
    </xf>
    <xf numFmtId="0" fontId="11" fillId="0" borderId="42" xfId="16" applyFont="1" applyBorder="1" applyAlignment="1" applyProtection="1">
      <alignment horizontal="left" vertical="center"/>
      <protection locked="0"/>
    </xf>
    <xf numFmtId="0" fontId="11" fillId="0" borderId="93" xfId="16" applyFont="1" applyBorder="1" applyAlignment="1" applyProtection="1">
      <alignment horizontal="left" vertical="center"/>
      <protection locked="0"/>
    </xf>
    <xf numFmtId="0" fontId="11" fillId="0" borderId="8" xfId="16" applyFont="1" applyBorder="1" applyAlignment="1" applyProtection="1">
      <alignment horizontal="left" vertical="center"/>
      <protection locked="0"/>
    </xf>
    <xf numFmtId="0" fontId="11" fillId="0" borderId="19" xfId="16" applyFont="1" applyBorder="1" applyAlignment="1">
      <alignment horizontal="center" vertical="center"/>
    </xf>
    <xf numFmtId="0" fontId="11" fillId="0" borderId="20" xfId="16" applyFont="1" applyBorder="1" applyAlignment="1">
      <alignment horizontal="center" vertical="center"/>
    </xf>
    <xf numFmtId="0" fontId="11" fillId="0" borderId="3" xfId="16" applyFont="1" applyBorder="1" applyAlignment="1">
      <alignment horizontal="center" vertical="center"/>
    </xf>
    <xf numFmtId="0" fontId="11" fillId="0" borderId="21" xfId="16" applyFont="1" applyBorder="1" applyAlignment="1">
      <alignment horizontal="center" vertical="center"/>
    </xf>
    <xf numFmtId="0" fontId="11" fillId="0" borderId="2" xfId="16" applyFont="1" applyBorder="1" applyAlignment="1">
      <alignment horizontal="center" vertical="center"/>
    </xf>
    <xf numFmtId="0" fontId="11" fillId="0" borderId="12" xfId="16" applyFont="1" applyBorder="1" applyAlignment="1">
      <alignment horizontal="center" vertical="center"/>
    </xf>
    <xf numFmtId="0" fontId="11" fillId="0" borderId="4" xfId="16" applyFont="1" applyBorder="1" applyAlignment="1">
      <alignment horizontal="center" vertical="center"/>
    </xf>
    <xf numFmtId="0" fontId="11" fillId="0" borderId="7" xfId="16" applyFont="1" applyBorder="1" applyAlignment="1">
      <alignment horizontal="center" vertical="center"/>
    </xf>
    <xf numFmtId="0" fontId="11" fillId="0" borderId="8" xfId="16" applyFont="1" applyBorder="1" applyAlignment="1">
      <alignment horizontal="center" vertical="center"/>
    </xf>
    <xf numFmtId="0" fontId="11" fillId="0" borderId="6" xfId="16" applyFont="1" applyBorder="1" applyAlignment="1">
      <alignment horizontal="center" vertical="center"/>
    </xf>
    <xf numFmtId="0" fontId="11" fillId="0" borderId="0" xfId="16" applyFont="1" applyAlignment="1">
      <alignment horizontal="center" vertical="center"/>
    </xf>
    <xf numFmtId="0" fontId="11" fillId="0" borderId="5" xfId="16" applyFont="1" applyBorder="1" applyAlignment="1">
      <alignment horizontal="center" vertical="center"/>
    </xf>
    <xf numFmtId="0" fontId="11" fillId="0" borderId="19" xfId="16" applyFont="1" applyBorder="1" applyAlignment="1" applyProtection="1">
      <alignment horizontal="left" vertical="center" wrapText="1"/>
      <protection locked="0"/>
    </xf>
    <xf numFmtId="0" fontId="11" fillId="0" borderId="6" xfId="16" applyFont="1" applyBorder="1" applyAlignment="1" applyProtection="1">
      <alignment horizontal="left" vertical="center"/>
      <protection locked="0"/>
    </xf>
    <xf numFmtId="0" fontId="11" fillId="0" borderId="20" xfId="16" applyFont="1" applyBorder="1" applyAlignment="1" applyProtection="1">
      <alignment horizontal="left" vertical="center"/>
      <protection locked="0"/>
    </xf>
    <xf numFmtId="0" fontId="11" fillId="0" borderId="2" xfId="16" applyFont="1" applyBorder="1" applyAlignment="1" applyProtection="1">
      <alignment horizontal="left" vertical="center"/>
      <protection locked="0"/>
    </xf>
    <xf numFmtId="0" fontId="11" fillId="0" borderId="5" xfId="16" applyFont="1" applyBorder="1" applyAlignment="1" applyProtection="1">
      <alignment horizontal="left" vertical="center"/>
      <protection locked="0"/>
    </xf>
    <xf numFmtId="0" fontId="11" fillId="0" borderId="12" xfId="16" applyFont="1" applyBorder="1" applyAlignment="1" applyProtection="1">
      <alignment horizontal="left" vertical="center"/>
      <protection locked="0"/>
    </xf>
    <xf numFmtId="0" fontId="11" fillId="0" borderId="6" xfId="16" applyFont="1" applyBorder="1" applyAlignment="1" applyProtection="1">
      <alignment horizontal="left" vertical="center" wrapText="1"/>
      <protection locked="0"/>
    </xf>
    <xf numFmtId="0" fontId="11" fillId="0" borderId="20" xfId="16" applyFont="1" applyBorder="1" applyAlignment="1" applyProtection="1">
      <alignment horizontal="left" vertical="center" wrapText="1"/>
      <protection locked="0"/>
    </xf>
    <xf numFmtId="0" fontId="11" fillId="0" borderId="2" xfId="16" applyFont="1" applyBorder="1" applyAlignment="1" applyProtection="1">
      <alignment horizontal="left" vertical="center" wrapText="1"/>
      <protection locked="0"/>
    </xf>
    <xf numFmtId="0" fontId="11" fillId="0" borderId="12" xfId="16" applyFont="1" applyBorder="1" applyAlignment="1" applyProtection="1">
      <alignment horizontal="left" vertical="center" wrapText="1"/>
      <protection locked="0"/>
    </xf>
    <xf numFmtId="0" fontId="11" fillId="0" borderId="19" xfId="16" applyFont="1" applyBorder="1" applyAlignment="1">
      <alignment horizontal="center" vertical="center" wrapText="1"/>
    </xf>
    <xf numFmtId="0" fontId="11" fillId="0" borderId="42" xfId="16" applyFont="1" applyBorder="1" applyAlignment="1">
      <alignment horizontal="center" vertical="center"/>
    </xf>
    <xf numFmtId="0" fontId="11" fillId="0" borderId="15" xfId="16" applyFont="1" applyBorder="1" applyAlignment="1" applyProtection="1">
      <alignment horizontal="left" vertical="center" indent="3"/>
      <protection locked="0"/>
    </xf>
    <xf numFmtId="0" fontId="11" fillId="0" borderId="14" xfId="16" applyFont="1" applyBorder="1" applyAlignment="1" applyProtection="1">
      <alignment horizontal="left" vertical="center" indent="3"/>
      <protection locked="0"/>
    </xf>
    <xf numFmtId="0" fontId="11" fillId="0" borderId="6" xfId="16" applyFont="1" applyBorder="1" applyAlignment="1">
      <alignment vertical="center"/>
    </xf>
    <xf numFmtId="0" fontId="11" fillId="0" borderId="20" xfId="16" applyFont="1" applyBorder="1" applyAlignment="1">
      <alignment vertical="center"/>
    </xf>
    <xf numFmtId="0" fontId="11" fillId="0" borderId="2" xfId="16" applyFont="1" applyBorder="1" applyAlignment="1">
      <alignment vertical="center"/>
    </xf>
    <xf numFmtId="0" fontId="11" fillId="0" borderId="5" xfId="16" applyFont="1" applyBorder="1" applyAlignment="1">
      <alignment vertical="center"/>
    </xf>
    <xf numFmtId="0" fontId="11" fillId="0" borderId="12" xfId="16" applyFont="1" applyBorder="1" applyAlignment="1">
      <alignment vertical="center"/>
    </xf>
    <xf numFmtId="0" fontId="11" fillId="0" borderId="19" xfId="16" applyFont="1" applyBorder="1" applyAlignment="1" applyProtection="1">
      <alignment horizontal="center" vertical="center"/>
      <protection locked="0"/>
    </xf>
    <xf numFmtId="0" fontId="11" fillId="0" borderId="6" xfId="16" applyFont="1" applyBorder="1" applyAlignment="1" applyProtection="1">
      <alignment horizontal="center" vertical="center"/>
      <protection locked="0"/>
    </xf>
    <xf numFmtId="0" fontId="11" fillId="0" borderId="20" xfId="16" applyFont="1" applyBorder="1" applyAlignment="1" applyProtection="1">
      <alignment horizontal="center" vertical="center"/>
      <protection locked="0"/>
    </xf>
    <xf numFmtId="0" fontId="11" fillId="0" borderId="2" xfId="16" applyFont="1" applyBorder="1" applyAlignment="1" applyProtection="1">
      <alignment horizontal="center" vertical="center"/>
      <protection locked="0"/>
    </xf>
    <xf numFmtId="0" fontId="11" fillId="0" borderId="5" xfId="16" applyFont="1" applyBorder="1" applyAlignment="1" applyProtection="1">
      <alignment horizontal="center" vertical="center"/>
      <protection locked="0"/>
    </xf>
    <xf numFmtId="0" fontId="11" fillId="0" borderId="12" xfId="16" applyFont="1" applyBorder="1" applyAlignment="1" applyProtection="1">
      <alignment horizontal="center" vertical="center"/>
      <protection locked="0"/>
    </xf>
    <xf numFmtId="0" fontId="11" fillId="0" borderId="44" xfId="16" applyFont="1" applyBorder="1" applyAlignment="1" applyProtection="1">
      <alignment horizontal="left" vertical="center" indent="8"/>
      <protection locked="0"/>
    </xf>
    <xf numFmtId="0" fontId="11" fillId="0" borderId="45" xfId="16" applyFont="1" applyBorder="1" applyAlignment="1" applyProtection="1">
      <alignment horizontal="left" vertical="center" indent="8"/>
      <protection locked="0"/>
    </xf>
    <xf numFmtId="0" fontId="11" fillId="0" borderId="46" xfId="16" applyFont="1" applyBorder="1" applyAlignment="1" applyProtection="1">
      <alignment horizontal="left" vertical="center" indent="8"/>
      <protection locked="0"/>
    </xf>
    <xf numFmtId="0" fontId="11" fillId="0" borderId="15" xfId="16" applyFont="1" applyBorder="1" applyAlignment="1" applyProtection="1">
      <alignment horizontal="left" vertical="center"/>
      <protection locked="0"/>
    </xf>
    <xf numFmtId="0" fontId="11" fillId="0" borderId="44" xfId="16" applyFont="1" applyBorder="1" applyAlignment="1" applyProtection="1">
      <alignment horizontal="left" vertical="center"/>
      <protection locked="0"/>
    </xf>
    <xf numFmtId="0" fontId="11" fillId="0" borderId="45" xfId="16" applyFont="1" applyBorder="1" applyAlignment="1" applyProtection="1">
      <alignment horizontal="left" vertical="center"/>
      <protection locked="0"/>
    </xf>
    <xf numFmtId="0" fontId="11" fillId="0" borderId="41" xfId="16" applyFont="1" applyBorder="1" applyAlignment="1" applyProtection="1">
      <alignment horizontal="left" vertical="center"/>
      <protection locked="0"/>
    </xf>
    <xf numFmtId="0" fontId="5" fillId="0" borderId="5" xfId="16" applyFont="1" applyBorder="1" applyAlignment="1" applyProtection="1">
      <alignment horizontal="left" vertical="center" shrinkToFit="1"/>
      <protection locked="0"/>
    </xf>
    <xf numFmtId="0" fontId="5" fillId="0" borderId="5" xfId="16" applyFont="1" applyBorder="1" applyAlignment="1">
      <alignment horizontal="left" vertical="center" shrinkToFit="1"/>
    </xf>
    <xf numFmtId="0" fontId="5" fillId="0" borderId="5" xfId="16" applyFont="1" applyBorder="1" applyAlignment="1">
      <alignment horizontal="left" vertical="center"/>
    </xf>
    <xf numFmtId="0" fontId="15" fillId="0" borderId="6" xfId="16" applyFont="1" applyBorder="1" applyAlignment="1">
      <alignment horizontal="left" vertical="center" wrapText="1"/>
    </xf>
    <xf numFmtId="0" fontId="11" fillId="0" borderId="0" xfId="16" applyFont="1" applyAlignment="1">
      <alignment horizontal="right" wrapText="1"/>
    </xf>
    <xf numFmtId="0" fontId="11" fillId="0" borderId="6" xfId="0" applyFont="1" applyBorder="1" applyAlignment="1">
      <alignment horizontal="left" vertical="top" wrapText="1"/>
    </xf>
    <xf numFmtId="0" fontId="49" fillId="0" borderId="0" xfId="0" applyFont="1" applyAlignment="1">
      <alignment horizontal="right"/>
    </xf>
    <xf numFmtId="0" fontId="11" fillId="9" borderId="5" xfId="0" applyFont="1" applyFill="1" applyBorder="1" applyAlignment="1">
      <alignment horizontal="center" vertical="center"/>
    </xf>
    <xf numFmtId="0" fontId="11" fillId="9" borderId="19" xfId="0" applyFont="1" applyFill="1" applyBorder="1" applyAlignment="1">
      <alignment horizontal="center" wrapText="1"/>
    </xf>
    <xf numFmtId="0" fontId="11" fillId="9" borderId="20" xfId="0" applyFont="1" applyFill="1" applyBorder="1" applyAlignment="1">
      <alignment horizontal="center" wrapText="1"/>
    </xf>
    <xf numFmtId="0" fontId="11" fillId="9" borderId="2" xfId="0" applyFont="1" applyFill="1" applyBorder="1" applyAlignment="1">
      <alignment horizontal="center" vertical="top"/>
    </xf>
    <xf numFmtId="0" fontId="11" fillId="9" borderId="12" xfId="0" applyFont="1" applyFill="1" applyBorder="1" applyAlignment="1">
      <alignment horizontal="center" vertical="top"/>
    </xf>
    <xf numFmtId="176" fontId="11" fillId="0" borderId="4" xfId="0" applyNumberFormat="1" applyFont="1" applyBorder="1" applyAlignment="1" applyProtection="1">
      <alignment horizontal="right" vertical="center"/>
      <protection locked="0"/>
    </xf>
    <xf numFmtId="176" fontId="11" fillId="0" borderId="8" xfId="0" applyNumberFormat="1" applyFont="1" applyBorder="1" applyAlignment="1" applyProtection="1">
      <alignment horizontal="right" vertical="center"/>
      <protection locked="0"/>
    </xf>
    <xf numFmtId="0" fontId="11" fillId="0" borderId="4" xfId="0" applyFont="1" applyBorder="1" applyAlignment="1">
      <alignment horizontal="left" vertical="center"/>
    </xf>
    <xf numFmtId="0" fontId="11" fillId="0" borderId="7" xfId="0" applyFont="1" applyBorder="1" applyAlignment="1">
      <alignment horizontal="left" vertical="center"/>
    </xf>
    <xf numFmtId="0" fontId="11" fillId="0" borderId="8" xfId="0" applyFont="1" applyBorder="1" applyAlignment="1">
      <alignment horizontal="left" vertical="center"/>
    </xf>
    <xf numFmtId="0" fontId="11" fillId="0" borderId="24" xfId="0" applyFont="1" applyBorder="1" applyAlignment="1">
      <alignment horizontal="center" vertical="center" wrapText="1"/>
    </xf>
    <xf numFmtId="0" fontId="11" fillId="0" borderId="25" xfId="0" applyFont="1" applyBorder="1" applyAlignment="1">
      <alignment horizontal="center" vertical="center" wrapText="1"/>
    </xf>
    <xf numFmtId="0" fontId="11" fillId="0" borderId="30" xfId="0" applyFont="1" applyBorder="1" applyAlignment="1">
      <alignment horizontal="center" vertical="center" wrapText="1"/>
    </xf>
    <xf numFmtId="176" fontId="11" fillId="0" borderId="99" xfId="0" applyNumberFormat="1" applyFont="1" applyBorder="1" applyAlignment="1" applyProtection="1">
      <alignment horizontal="right" vertical="center"/>
      <protection locked="0"/>
    </xf>
    <xf numFmtId="176" fontId="11" fillId="0" borderId="101" xfId="0" applyNumberFormat="1" applyFont="1" applyBorder="1" applyAlignment="1" applyProtection="1">
      <alignment horizontal="right" vertical="center"/>
      <protection locked="0"/>
    </xf>
    <xf numFmtId="0" fontId="11" fillId="0" borderId="99" xfId="0" applyFont="1" applyBorder="1" applyAlignment="1" applyProtection="1">
      <alignment horizontal="left" vertical="center"/>
      <protection locked="0"/>
    </xf>
    <xf numFmtId="0" fontId="11" fillId="0" borderId="100" xfId="0" applyFont="1" applyBorder="1" applyAlignment="1" applyProtection="1">
      <alignment horizontal="left" vertical="center"/>
      <protection locked="0"/>
    </xf>
    <xf numFmtId="0" fontId="11" fillId="0" borderId="101" xfId="0" applyFont="1" applyBorder="1" applyAlignment="1" applyProtection="1">
      <alignment horizontal="left" vertical="center"/>
      <protection locked="0"/>
    </xf>
    <xf numFmtId="176" fontId="11" fillId="3" borderId="4" xfId="0" applyNumberFormat="1" applyFont="1" applyFill="1" applyBorder="1" applyAlignment="1">
      <alignment horizontal="right" vertical="center"/>
    </xf>
    <xf numFmtId="176" fontId="11" fillId="3" borderId="8" xfId="0" applyNumberFormat="1" applyFont="1" applyFill="1" applyBorder="1" applyAlignment="1">
      <alignment horizontal="right" vertical="center"/>
    </xf>
    <xf numFmtId="0" fontId="11" fillId="0" borderId="25" xfId="0" applyFont="1" applyBorder="1" applyAlignment="1">
      <alignment horizontal="center" vertical="center"/>
    </xf>
    <xf numFmtId="0" fontId="11" fillId="0" borderId="29" xfId="0" applyFont="1" applyBorder="1" applyAlignment="1">
      <alignment horizontal="center" vertical="center"/>
    </xf>
    <xf numFmtId="176" fontId="11" fillId="0" borderId="19" xfId="0" applyNumberFormat="1" applyFont="1" applyBorder="1" applyAlignment="1" applyProtection="1">
      <alignment horizontal="right" vertical="center"/>
      <protection locked="0"/>
    </xf>
    <xf numFmtId="176" fontId="11" fillId="0" borderId="20" xfId="0" applyNumberFormat="1" applyFont="1" applyBorder="1" applyAlignment="1" applyProtection="1">
      <alignment horizontal="right" vertical="center"/>
      <protection locked="0"/>
    </xf>
    <xf numFmtId="0" fontId="11" fillId="0" borderId="2" xfId="0" applyFont="1" applyBorder="1" applyAlignment="1" applyProtection="1">
      <alignment horizontal="left" vertical="center"/>
      <protection locked="0"/>
    </xf>
    <xf numFmtId="0" fontId="11" fillId="0" borderId="5" xfId="0" applyFont="1" applyBorder="1" applyAlignment="1" applyProtection="1">
      <alignment horizontal="left" vertical="center"/>
      <protection locked="0"/>
    </xf>
    <xf numFmtId="0" fontId="11" fillId="0" borderId="12" xfId="0" applyFont="1" applyBorder="1" applyAlignment="1" applyProtection="1">
      <alignment horizontal="left" vertical="center"/>
      <protection locked="0"/>
    </xf>
    <xf numFmtId="176" fontId="11" fillId="0" borderId="2" xfId="0" applyNumberFormat="1" applyFont="1" applyBorder="1" applyAlignment="1" applyProtection="1">
      <alignment horizontal="right" vertical="center"/>
      <protection locked="0"/>
    </xf>
    <xf numFmtId="176" fontId="11" fillId="0" borderId="12" xfId="0" applyNumberFormat="1" applyFont="1" applyBorder="1" applyAlignment="1" applyProtection="1">
      <alignment horizontal="right" vertical="center"/>
      <protection locked="0"/>
    </xf>
    <xf numFmtId="0" fontId="15" fillId="0" borderId="4" xfId="0" applyFont="1" applyBorder="1" applyAlignment="1" applyProtection="1">
      <alignment horizontal="left" vertical="center"/>
      <protection locked="0"/>
    </xf>
    <xf numFmtId="0" fontId="15" fillId="0" borderId="7" xfId="0" applyFont="1" applyBorder="1" applyAlignment="1" applyProtection="1">
      <alignment horizontal="left" vertical="center"/>
      <protection locked="0"/>
    </xf>
    <xf numFmtId="0" fontId="11" fillId="0" borderId="7" xfId="0" applyFont="1" applyBorder="1" applyAlignment="1" applyProtection="1">
      <alignment horizontal="left" vertical="center"/>
      <protection locked="0"/>
    </xf>
    <xf numFmtId="0" fontId="11" fillId="0" borderId="8" xfId="0" applyFont="1" applyBorder="1" applyAlignment="1" applyProtection="1">
      <alignment horizontal="left" vertical="center"/>
      <protection locked="0"/>
    </xf>
    <xf numFmtId="176" fontId="11" fillId="0" borderId="44" xfId="0" applyNumberFormat="1" applyFont="1" applyBorder="1" applyAlignment="1" applyProtection="1">
      <alignment horizontal="right" vertical="center"/>
      <protection locked="0"/>
    </xf>
    <xf numFmtId="176" fontId="11" fillId="0" borderId="46" xfId="0" applyNumberFormat="1" applyFont="1" applyBorder="1" applyAlignment="1" applyProtection="1">
      <alignment horizontal="right" vertical="center"/>
      <protection locked="0"/>
    </xf>
    <xf numFmtId="0" fontId="11" fillId="0" borderId="13" xfId="0" applyFont="1" applyBorder="1" applyAlignment="1" applyProtection="1">
      <alignment horizontal="left" vertical="center"/>
      <protection locked="0"/>
    </xf>
    <xf numFmtId="0" fontId="11" fillId="0" borderId="15" xfId="0" applyFont="1" applyBorder="1" applyAlignment="1" applyProtection="1">
      <alignment horizontal="left" vertical="center"/>
      <protection locked="0"/>
    </xf>
    <xf numFmtId="0" fontId="11" fillId="0" borderId="14" xfId="0" applyFont="1" applyBorder="1" applyAlignment="1" applyProtection="1">
      <alignment horizontal="left" vertical="center"/>
      <protection locked="0"/>
    </xf>
    <xf numFmtId="0" fontId="11" fillId="0" borderId="44" xfId="0" applyFont="1" applyBorder="1" applyAlignment="1" applyProtection="1">
      <alignment horizontal="left" vertical="center"/>
      <protection locked="0"/>
    </xf>
    <xf numFmtId="0" fontId="11" fillId="0" borderId="45" xfId="0" applyFont="1" applyBorder="1" applyAlignment="1" applyProtection="1">
      <alignment horizontal="left" vertical="center"/>
      <protection locked="0"/>
    </xf>
    <xf numFmtId="0" fontId="11" fillId="0" borderId="46" xfId="0" applyFont="1" applyBorder="1" applyAlignment="1" applyProtection="1">
      <alignment horizontal="left" vertical="center"/>
      <protection locked="0"/>
    </xf>
    <xf numFmtId="0" fontId="11" fillId="0" borderId="4" xfId="0" applyFont="1" applyBorder="1" applyAlignment="1" applyProtection="1">
      <alignment horizontal="left" vertical="center"/>
      <protection locked="0"/>
    </xf>
    <xf numFmtId="0" fontId="11" fillId="0" borderId="58" xfId="0" applyFont="1" applyBorder="1" applyAlignment="1">
      <alignment horizontal="center" vertical="center"/>
    </xf>
    <xf numFmtId="0" fontId="11" fillId="0" borderId="59" xfId="0" applyFont="1" applyBorder="1" applyAlignment="1">
      <alignment horizontal="center" vertical="center"/>
    </xf>
    <xf numFmtId="0" fontId="11" fillId="0" borderId="67" xfId="0" applyFont="1" applyBorder="1" applyAlignment="1">
      <alignment horizontal="center" vertical="center"/>
    </xf>
    <xf numFmtId="176" fontId="11" fillId="3" borderId="58" xfId="0" applyNumberFormat="1" applyFont="1" applyFill="1" applyBorder="1" applyAlignment="1">
      <alignment horizontal="right" vertical="center"/>
    </xf>
    <xf numFmtId="176" fontId="11" fillId="3" borderId="67" xfId="0" applyNumberFormat="1" applyFont="1" applyFill="1" applyBorder="1" applyAlignment="1">
      <alignment horizontal="right" vertical="center"/>
    </xf>
    <xf numFmtId="0" fontId="11" fillId="0" borderId="80" xfId="0" applyFont="1" applyBorder="1" applyAlignment="1">
      <alignment horizontal="left" vertical="center"/>
    </xf>
    <xf numFmtId="0" fontId="11" fillId="0" borderId="81" xfId="0" applyFont="1" applyBorder="1" applyAlignment="1">
      <alignment horizontal="left" vertical="center"/>
    </xf>
    <xf numFmtId="0" fontId="11" fillId="0" borderId="136" xfId="0" applyFont="1" applyBorder="1" applyAlignment="1">
      <alignment horizontal="left" vertical="center"/>
    </xf>
    <xf numFmtId="176" fontId="11" fillId="3" borderId="63" xfId="0" applyNumberFormat="1" applyFont="1" applyFill="1" applyBorder="1" applyAlignment="1">
      <alignment horizontal="right" vertical="center"/>
    </xf>
    <xf numFmtId="176" fontId="11" fillId="3" borderId="65" xfId="0" applyNumberFormat="1" applyFont="1" applyFill="1" applyBorder="1" applyAlignment="1">
      <alignment horizontal="right" vertical="center"/>
    </xf>
    <xf numFmtId="176" fontId="11" fillId="0" borderId="181" xfId="0" applyNumberFormat="1" applyFont="1" applyBorder="1" applyAlignment="1" applyProtection="1">
      <alignment horizontal="right" vertical="center"/>
      <protection locked="0"/>
    </xf>
    <xf numFmtId="176" fontId="11" fillId="0" borderId="182" xfId="0" applyNumberFormat="1" applyFont="1" applyBorder="1" applyAlignment="1" applyProtection="1">
      <alignment horizontal="right" vertical="center"/>
      <protection locked="0"/>
    </xf>
    <xf numFmtId="0" fontId="11" fillId="0" borderId="44" xfId="0" applyFont="1" applyBorder="1" applyAlignment="1">
      <alignment horizontal="left" vertical="center"/>
    </xf>
    <xf numFmtId="0" fontId="11" fillId="0" borderId="45" xfId="0" applyFont="1" applyBorder="1" applyAlignment="1">
      <alignment horizontal="left" vertical="center"/>
    </xf>
    <xf numFmtId="0" fontId="11" fillId="0" borderId="46" xfId="0" applyFont="1" applyBorder="1" applyAlignment="1">
      <alignment horizontal="left" vertical="center"/>
    </xf>
    <xf numFmtId="0" fontId="54" fillId="0" borderId="46" xfId="0" applyFont="1" applyBorder="1" applyAlignment="1" applyProtection="1">
      <alignment horizontal="right" vertical="center"/>
      <protection locked="0"/>
    </xf>
    <xf numFmtId="0" fontId="11" fillId="0" borderId="63" xfId="0" applyFont="1" applyBorder="1" applyAlignment="1">
      <alignment horizontal="left" vertical="center"/>
    </xf>
    <xf numFmtId="0" fontId="11" fillId="0" borderId="64" xfId="0" applyFont="1" applyBorder="1" applyAlignment="1">
      <alignment horizontal="left" vertical="center"/>
    </xf>
    <xf numFmtId="0" fontId="11" fillId="0" borderId="65" xfId="0" applyFont="1" applyBorder="1" applyAlignment="1">
      <alignment horizontal="left" vertical="center"/>
    </xf>
    <xf numFmtId="179" fontId="11" fillId="3" borderId="63" xfId="9" applyNumberFormat="1" applyFont="1" applyFill="1" applyBorder="1" applyAlignment="1">
      <alignment horizontal="right" vertical="center"/>
    </xf>
    <xf numFmtId="179" fontId="11" fillId="3" borderId="65" xfId="9" applyNumberFormat="1" applyFont="1" applyFill="1" applyBorder="1" applyAlignment="1">
      <alignment horizontal="right" vertical="center"/>
    </xf>
    <xf numFmtId="0" fontId="11" fillId="0" borderId="79" xfId="0" applyFont="1" applyBorder="1" applyAlignment="1">
      <alignment horizontal="center" vertical="center" wrapText="1"/>
    </xf>
    <xf numFmtId="0" fontId="11" fillId="0" borderId="4" xfId="0" applyFont="1" applyBorder="1" applyAlignment="1">
      <alignment horizontal="left" vertical="center" wrapText="1"/>
    </xf>
    <xf numFmtId="0" fontId="11" fillId="0" borderId="7" xfId="0" applyFont="1" applyBorder="1" applyAlignment="1">
      <alignment horizontal="left" vertical="center" wrapText="1"/>
    </xf>
    <xf numFmtId="0" fontId="11" fillId="0" borderId="8" xfId="0" applyFont="1" applyBorder="1" applyAlignment="1">
      <alignment horizontal="left" vertical="center" wrapText="1"/>
    </xf>
    <xf numFmtId="0" fontId="11" fillId="0" borderId="24" xfId="0" applyFont="1" applyBorder="1" applyAlignment="1">
      <alignment vertical="center" wrapText="1"/>
    </xf>
    <xf numFmtId="0" fontId="11" fillId="0" borderId="29" xfId="0" applyFont="1" applyBorder="1">
      <alignment vertical="center"/>
    </xf>
    <xf numFmtId="49" fontId="4" fillId="0" borderId="13" xfId="0" applyNumberFormat="1" applyFont="1" applyBorder="1" applyAlignment="1">
      <alignment horizontal="left" vertical="center"/>
    </xf>
    <xf numFmtId="0" fontId="0" fillId="0" borderId="15" xfId="0" applyBorder="1" applyAlignment="1">
      <alignment horizontal="left" vertical="center"/>
    </xf>
    <xf numFmtId="0" fontId="0" fillId="0" borderId="14" xfId="0" applyBorder="1" applyAlignment="1">
      <alignment horizontal="left" vertical="center"/>
    </xf>
    <xf numFmtId="49" fontId="15" fillId="0" borderId="44" xfId="0" applyNumberFormat="1" applyFont="1" applyBorder="1" applyAlignment="1">
      <alignment horizontal="left" vertical="top" wrapText="1"/>
    </xf>
    <xf numFmtId="49" fontId="15" fillId="0" borderId="45" xfId="0" applyNumberFormat="1" applyFont="1" applyBorder="1" applyAlignment="1">
      <alignment horizontal="left" vertical="top" wrapText="1"/>
    </xf>
    <xf numFmtId="49" fontId="15" fillId="0" borderId="46" xfId="0" applyNumberFormat="1" applyFont="1" applyBorder="1" applyAlignment="1">
      <alignment horizontal="left" vertical="top" wrapText="1"/>
    </xf>
    <xf numFmtId="0" fontId="4" fillId="0" borderId="6" xfId="0" applyFont="1" applyBorder="1" applyAlignment="1">
      <alignment vertical="center" wrapText="1"/>
    </xf>
    <xf numFmtId="0" fontId="0" fillId="0" borderId="6" xfId="0" applyBorder="1" applyAlignment="1">
      <alignment vertical="center" wrapText="1"/>
    </xf>
    <xf numFmtId="0" fontId="0" fillId="0" borderId="20" xfId="0" applyBorder="1" applyAlignment="1">
      <alignment vertical="center" wrapText="1"/>
    </xf>
    <xf numFmtId="0" fontId="24" fillId="0" borderId="45" xfId="0" applyFont="1" applyBorder="1" applyAlignment="1">
      <alignment horizontal="left" vertical="center" wrapText="1"/>
    </xf>
    <xf numFmtId="0" fontId="24" fillId="0" borderId="46" xfId="0" applyFont="1" applyBorder="1" applyAlignment="1">
      <alignment horizontal="left" vertical="center" wrapText="1"/>
    </xf>
    <xf numFmtId="0" fontId="11" fillId="9" borderId="4" xfId="0" applyFont="1" applyFill="1" applyBorder="1" applyAlignment="1">
      <alignment horizontal="center" vertical="center"/>
    </xf>
    <xf numFmtId="0" fontId="11" fillId="9" borderId="7" xfId="0" applyFont="1" applyFill="1" applyBorder="1" applyAlignment="1">
      <alignment horizontal="center" vertical="center"/>
    </xf>
    <xf numFmtId="0" fontId="11" fillId="9" borderId="8" xfId="0" applyFont="1" applyFill="1" applyBorder="1" applyAlignment="1">
      <alignment horizontal="center" vertical="center"/>
    </xf>
    <xf numFmtId="0" fontId="24" fillId="0" borderId="15" xfId="0" applyFont="1" applyBorder="1" applyAlignment="1">
      <alignment horizontal="left" vertical="center" wrapText="1"/>
    </xf>
    <xf numFmtId="0" fontId="24" fillId="0" borderId="14" xfId="0" applyFont="1" applyBorder="1" applyAlignment="1">
      <alignment horizontal="left" vertical="center" wrapText="1"/>
    </xf>
    <xf numFmtId="0" fontId="24" fillId="0" borderId="100" xfId="0" applyFont="1" applyBorder="1" applyAlignment="1">
      <alignment horizontal="left" vertical="center" wrapText="1"/>
    </xf>
    <xf numFmtId="0" fontId="24" fillId="0" borderId="101" xfId="0" applyFont="1" applyBorder="1" applyAlignment="1">
      <alignment horizontal="left" vertical="center" wrapText="1"/>
    </xf>
    <xf numFmtId="0" fontId="76" fillId="0" borderId="0" xfId="22" applyFont="1" applyAlignment="1">
      <alignment horizontal="left" vertical="center" wrapText="1"/>
    </xf>
    <xf numFmtId="0" fontId="73" fillId="0" borderId="0" xfId="22" applyFont="1" applyAlignment="1">
      <alignment horizontal="left" vertical="center" wrapText="1"/>
    </xf>
    <xf numFmtId="0" fontId="73" fillId="16" borderId="0" xfId="22" applyFont="1" applyFill="1" applyAlignment="1">
      <alignment horizontal="left" vertical="center" wrapText="1"/>
    </xf>
    <xf numFmtId="0" fontId="71" fillId="19" borderId="4" xfId="22" applyFont="1" applyFill="1" applyBorder="1" applyAlignment="1">
      <alignment horizontal="left" vertical="center" wrapText="1"/>
    </xf>
    <xf numFmtId="0" fontId="71" fillId="19" borderId="7" xfId="22" applyFont="1" applyFill="1" applyBorder="1" applyAlignment="1">
      <alignment horizontal="left" vertical="center" wrapText="1"/>
    </xf>
    <xf numFmtId="0" fontId="71" fillId="19" borderId="8" xfId="22" applyFont="1" applyFill="1" applyBorder="1" applyAlignment="1">
      <alignment horizontal="left" vertical="center" wrapText="1"/>
    </xf>
    <xf numFmtId="0" fontId="73" fillId="0" borderId="4" xfId="22" applyFont="1" applyBorder="1" applyAlignment="1">
      <alignment vertical="center" wrapText="1"/>
    </xf>
    <xf numFmtId="0" fontId="73" fillId="0" borderId="7" xfId="22" applyFont="1" applyBorder="1" applyAlignment="1">
      <alignment vertical="center" wrapText="1"/>
    </xf>
    <xf numFmtId="0" fontId="73" fillId="0" borderId="8" xfId="22" applyFont="1" applyBorder="1" applyAlignment="1">
      <alignment vertical="center" wrapText="1"/>
    </xf>
    <xf numFmtId="0" fontId="71" fillId="19" borderId="19" xfId="22" applyFont="1" applyFill="1" applyBorder="1" applyAlignment="1">
      <alignment horizontal="left" vertical="center" wrapText="1"/>
    </xf>
    <xf numFmtId="0" fontId="71" fillId="19" borderId="6" xfId="22" applyFont="1" applyFill="1" applyBorder="1" applyAlignment="1">
      <alignment horizontal="left" vertical="center" wrapText="1"/>
    </xf>
    <xf numFmtId="0" fontId="71" fillId="0" borderId="24" xfId="22" applyFont="1" applyBorder="1" applyAlignment="1" applyProtection="1">
      <alignment horizontal="center" vertical="center"/>
      <protection locked="0"/>
    </xf>
    <xf numFmtId="0" fontId="71" fillId="0" borderId="25" xfId="22" applyFont="1" applyBorder="1" applyAlignment="1" applyProtection="1">
      <alignment horizontal="center" vertical="center"/>
      <protection locked="0"/>
    </xf>
    <xf numFmtId="0" fontId="71" fillId="0" borderId="29" xfId="22" applyFont="1" applyBorder="1" applyAlignment="1" applyProtection="1">
      <alignment horizontal="center" vertical="center"/>
      <protection locked="0"/>
    </xf>
    <xf numFmtId="0" fontId="73" fillId="16" borderId="0" xfId="22" applyFont="1" applyFill="1" applyAlignment="1">
      <alignment vertical="top" wrapText="1"/>
    </xf>
    <xf numFmtId="0" fontId="73" fillId="19" borderId="3" xfId="22" applyFont="1" applyFill="1" applyBorder="1" applyAlignment="1">
      <alignment wrapText="1"/>
    </xf>
    <xf numFmtId="0" fontId="73" fillId="19" borderId="0" xfId="22" applyFont="1" applyFill="1" applyAlignment="1">
      <alignment wrapText="1"/>
    </xf>
    <xf numFmtId="0" fontId="73" fillId="16" borderId="4" xfId="22" applyFont="1" applyFill="1" applyBorder="1" applyAlignment="1" applyProtection="1">
      <alignment horizontal="left" vertical="top" wrapText="1"/>
      <protection locked="0"/>
    </xf>
    <xf numFmtId="0" fontId="73" fillId="16" borderId="7" xfId="22" applyFont="1" applyFill="1" applyBorder="1" applyAlignment="1" applyProtection="1">
      <alignment horizontal="left" vertical="top" wrapText="1"/>
      <protection locked="0"/>
    </xf>
    <xf numFmtId="0" fontId="73" fillId="19" borderId="5" xfId="22" applyFont="1" applyFill="1" applyBorder="1" applyAlignment="1">
      <alignment horizontal="right" vertical="center" wrapText="1"/>
    </xf>
    <xf numFmtId="0" fontId="73" fillId="19" borderId="5" xfId="22" applyFont="1" applyFill="1" applyBorder="1" applyAlignment="1" applyProtection="1">
      <alignment vertical="center" wrapText="1"/>
      <protection locked="0"/>
    </xf>
    <xf numFmtId="0" fontId="73" fillId="19" borderId="19" xfId="23" applyFont="1" applyFill="1" applyBorder="1" applyAlignment="1">
      <alignment horizontal="left" vertical="center" wrapText="1"/>
    </xf>
    <xf numFmtId="0" fontId="73" fillId="19" borderId="6" xfId="23" applyFont="1" applyFill="1" applyBorder="1" applyAlignment="1">
      <alignment horizontal="left" vertical="center" wrapText="1"/>
    </xf>
    <xf numFmtId="0" fontId="73" fillId="19" borderId="20" xfId="22" applyFont="1" applyFill="1" applyBorder="1" applyAlignment="1">
      <alignment horizontal="center" vertical="center" wrapText="1"/>
    </xf>
    <xf numFmtId="0" fontId="73" fillId="19" borderId="21" xfId="22" applyFont="1" applyFill="1" applyBorder="1" applyAlignment="1">
      <alignment horizontal="center" vertical="center" wrapText="1"/>
    </xf>
    <xf numFmtId="0" fontId="73" fillId="19" borderId="12" xfId="22" applyFont="1" applyFill="1" applyBorder="1" applyAlignment="1">
      <alignment horizontal="center" vertical="center" wrapText="1"/>
    </xf>
    <xf numFmtId="0" fontId="71" fillId="0" borderId="24" xfId="23" applyFont="1" applyBorder="1" applyAlignment="1" applyProtection="1">
      <alignment horizontal="center" vertical="center"/>
      <protection locked="0"/>
    </xf>
    <xf numFmtId="0" fontId="71" fillId="0" borderId="25" xfId="23" applyFont="1" applyBorder="1" applyAlignment="1" applyProtection="1">
      <alignment horizontal="center" vertical="center"/>
      <protection locked="0"/>
    </xf>
    <xf numFmtId="0" fontId="71" fillId="0" borderId="29" xfId="23" applyFont="1" applyBorder="1" applyAlignment="1" applyProtection="1">
      <alignment horizontal="center" vertical="center"/>
      <protection locked="0"/>
    </xf>
    <xf numFmtId="0" fontId="77" fillId="19" borderId="25" xfId="23" applyFont="1" applyFill="1" applyBorder="1" applyAlignment="1">
      <alignment vertical="center" wrapText="1"/>
    </xf>
    <xf numFmtId="0" fontId="73" fillId="19" borderId="25" xfId="23" applyFont="1" applyFill="1" applyBorder="1" applyAlignment="1">
      <alignment vertical="center" wrapText="1"/>
    </xf>
    <xf numFmtId="0" fontId="73" fillId="19" borderId="3" xfId="23" applyFont="1" applyFill="1" applyBorder="1" applyAlignment="1">
      <alignment vertical="center" wrapText="1"/>
    </xf>
    <xf numFmtId="0" fontId="73" fillId="16" borderId="4" xfId="23" applyFont="1" applyFill="1" applyBorder="1" applyAlignment="1" applyProtection="1">
      <alignment horizontal="left" vertical="center" wrapText="1"/>
      <protection locked="0"/>
    </xf>
    <xf numFmtId="0" fontId="73" fillId="16" borderId="7" xfId="23" applyFont="1" applyFill="1" applyBorder="1" applyAlignment="1" applyProtection="1">
      <alignment horizontal="left" vertical="center" wrapText="1"/>
      <protection locked="0"/>
    </xf>
    <xf numFmtId="0" fontId="73" fillId="16" borderId="8" xfId="23" applyFont="1" applyFill="1" applyBorder="1" applyAlignment="1" applyProtection="1">
      <alignment horizontal="left" vertical="center" wrapText="1"/>
      <protection locked="0"/>
    </xf>
    <xf numFmtId="0" fontId="73" fillId="19" borderId="7" xfId="23" applyFont="1" applyFill="1" applyBorder="1" applyAlignment="1">
      <alignment horizontal="left" vertical="center" wrapText="1"/>
    </xf>
    <xf numFmtId="0" fontId="73" fillId="19" borderId="19" xfId="22" applyFont="1" applyFill="1" applyBorder="1" applyAlignment="1">
      <alignment horizontal="left" vertical="center" wrapText="1"/>
    </xf>
    <xf numFmtId="0" fontId="73" fillId="19" borderId="6" xfId="22" applyFont="1" applyFill="1" applyBorder="1" applyAlignment="1">
      <alignment horizontal="left" vertical="center" wrapText="1"/>
    </xf>
    <xf numFmtId="0" fontId="77" fillId="19" borderId="25" xfId="22" applyFont="1" applyFill="1" applyBorder="1" applyAlignment="1">
      <alignment vertical="center" wrapText="1"/>
    </xf>
    <xf numFmtId="0" fontId="73" fillId="19" borderId="25" xfId="22" applyFont="1" applyFill="1" applyBorder="1" applyAlignment="1">
      <alignment vertical="center" wrapText="1"/>
    </xf>
    <xf numFmtId="0" fontId="73" fillId="19" borderId="3" xfId="22" applyFont="1" applyFill="1" applyBorder="1" applyAlignment="1">
      <alignment vertical="center" wrapText="1"/>
    </xf>
    <xf numFmtId="0" fontId="73" fillId="19" borderId="4" xfId="22" applyFont="1" applyFill="1" applyBorder="1" applyAlignment="1">
      <alignment horizontal="left" vertical="center" wrapText="1"/>
    </xf>
    <xf numFmtId="0" fontId="73" fillId="19" borderId="8" xfId="22" applyFont="1" applyFill="1" applyBorder="1" applyAlignment="1">
      <alignment horizontal="left" vertical="center" wrapText="1"/>
    </xf>
    <xf numFmtId="0" fontId="73" fillId="16" borderId="7" xfId="22" applyFont="1" applyFill="1" applyBorder="1" applyAlignment="1" applyProtection="1">
      <alignment horizontal="left" vertical="center" wrapText="1"/>
      <protection locked="0"/>
    </xf>
    <xf numFmtId="0" fontId="73" fillId="16" borderId="8" xfId="22" applyFont="1" applyFill="1" applyBorder="1" applyAlignment="1" applyProtection="1">
      <alignment horizontal="left" vertical="center" wrapText="1"/>
      <protection locked="0"/>
    </xf>
    <xf numFmtId="0" fontId="73" fillId="19" borderId="7" xfId="22" applyFont="1" applyFill="1" applyBorder="1" applyAlignment="1">
      <alignment horizontal="left" vertical="center" wrapText="1"/>
    </xf>
    <xf numFmtId="0" fontId="73" fillId="19" borderId="24" xfId="22" applyFont="1" applyFill="1" applyBorder="1" applyAlignment="1">
      <alignment vertical="center" wrapText="1"/>
    </xf>
    <xf numFmtId="0" fontId="73" fillId="16" borderId="3" xfId="22" applyFont="1" applyFill="1" applyBorder="1" applyAlignment="1">
      <alignment horizontal="left" vertical="center" wrapText="1"/>
    </xf>
    <xf numFmtId="0" fontId="84" fillId="19" borderId="2" xfId="22" applyFont="1" applyFill="1" applyBorder="1" applyAlignment="1">
      <alignment horizontal="left" vertical="center" wrapText="1"/>
    </xf>
    <xf numFmtId="0" fontId="84" fillId="19" borderId="5" xfId="22" applyFont="1" applyFill="1" applyBorder="1" applyAlignment="1">
      <alignment horizontal="left" vertical="center" wrapText="1"/>
    </xf>
    <xf numFmtId="0" fontId="84" fillId="19" borderId="12" xfId="22" applyFont="1" applyFill="1" applyBorder="1" applyAlignment="1">
      <alignment horizontal="left" vertical="center" wrapText="1"/>
    </xf>
    <xf numFmtId="0" fontId="73" fillId="16" borderId="3" xfId="22" applyFont="1" applyFill="1" applyBorder="1" applyAlignment="1">
      <alignment horizontal="left" vertical="top" wrapText="1"/>
    </xf>
    <xf numFmtId="0" fontId="77" fillId="19" borderId="7" xfId="22" applyFont="1" applyFill="1" applyBorder="1" applyAlignment="1">
      <alignment horizontal="right" vertical="center" wrapText="1"/>
    </xf>
    <xf numFmtId="0" fontId="77" fillId="0" borderId="4" xfId="22" applyFont="1" applyBorder="1" applyAlignment="1">
      <alignment vertical="center" wrapText="1"/>
    </xf>
    <xf numFmtId="0" fontId="77" fillId="0" borderId="7" xfId="22" applyFont="1" applyBorder="1" applyAlignment="1">
      <alignment vertical="center" wrapText="1"/>
    </xf>
    <xf numFmtId="0" fontId="77" fillId="0" borderId="8" xfId="22" applyFont="1" applyBorder="1" applyAlignment="1">
      <alignment vertical="center" wrapText="1"/>
    </xf>
    <xf numFmtId="0" fontId="73" fillId="19" borderId="5" xfId="22" applyFont="1" applyFill="1" applyBorder="1" applyAlignment="1">
      <alignment horizontal="left" vertical="top" wrapText="1"/>
    </xf>
    <xf numFmtId="0" fontId="73" fillId="19" borderId="12" xfId="22" applyFont="1" applyFill="1" applyBorder="1" applyAlignment="1">
      <alignment horizontal="left" vertical="top" wrapText="1"/>
    </xf>
    <xf numFmtId="0" fontId="76" fillId="0" borderId="5" xfId="22" applyFont="1" applyBorder="1" applyAlignment="1">
      <alignment horizontal="left" vertical="center" wrapText="1"/>
    </xf>
    <xf numFmtId="0" fontId="73" fillId="0" borderId="5" xfId="22" applyFont="1" applyBorder="1" applyAlignment="1">
      <alignment horizontal="left" vertical="center" wrapText="1"/>
    </xf>
    <xf numFmtId="0" fontId="73" fillId="19" borderId="20" xfId="22" applyFont="1" applyFill="1" applyBorder="1" applyAlignment="1">
      <alignment horizontal="left" vertical="center" wrapText="1"/>
    </xf>
    <xf numFmtId="0" fontId="71" fillId="19" borderId="20" xfId="22" applyFont="1" applyFill="1" applyBorder="1" applyAlignment="1">
      <alignment horizontal="left" vertical="center" wrapText="1"/>
    </xf>
    <xf numFmtId="0" fontId="73" fillId="0" borderId="4" xfId="22" applyFont="1" applyBorder="1" applyAlignment="1">
      <alignment horizontal="center" vertical="center" wrapText="1"/>
    </xf>
    <xf numFmtId="0" fontId="73" fillId="0" borderId="7" xfId="22" applyFont="1" applyBorder="1" applyAlignment="1">
      <alignment horizontal="center" vertical="center" wrapText="1"/>
    </xf>
    <xf numFmtId="0" fontId="73" fillId="0" borderId="8" xfId="22" applyFont="1" applyBorder="1" applyAlignment="1">
      <alignment horizontal="center" vertical="center" wrapText="1"/>
    </xf>
    <xf numFmtId="0" fontId="73" fillId="0" borderId="2" xfId="22" applyFont="1" applyBorder="1" applyAlignment="1">
      <alignment horizontal="left" vertical="center" wrapText="1"/>
    </xf>
    <xf numFmtId="0" fontId="73" fillId="0" borderId="7" xfId="22" applyFont="1" applyBorder="1" applyAlignment="1">
      <alignment horizontal="left" vertical="center" wrapText="1"/>
    </xf>
    <xf numFmtId="0" fontId="73" fillId="0" borderId="8" xfId="22" applyFont="1" applyBorder="1" applyAlignment="1">
      <alignment horizontal="left" vertical="center" wrapText="1"/>
    </xf>
    <xf numFmtId="0" fontId="73" fillId="0" borderId="4" xfId="22" applyFont="1" applyBorder="1" applyAlignment="1">
      <alignment horizontal="left" vertical="center" wrapText="1"/>
    </xf>
    <xf numFmtId="0" fontId="71" fillId="0" borderId="0" xfId="22" applyFont="1" applyAlignment="1">
      <alignment vertical="center" wrapText="1"/>
    </xf>
    <xf numFmtId="0" fontId="71" fillId="16" borderId="19" xfId="22" applyFont="1" applyFill="1" applyBorder="1" applyAlignment="1" applyProtection="1">
      <alignment vertical="top" wrapText="1"/>
      <protection locked="0"/>
    </xf>
    <xf numFmtId="0" fontId="71" fillId="16" borderId="6" xfId="22" applyFont="1" applyFill="1" applyBorder="1" applyAlignment="1" applyProtection="1">
      <alignment vertical="top" wrapText="1"/>
      <protection locked="0"/>
    </xf>
    <xf numFmtId="0" fontId="71" fillId="16" borderId="20" xfId="22" applyFont="1" applyFill="1" applyBorder="1" applyAlignment="1" applyProtection="1">
      <alignment vertical="top" wrapText="1"/>
      <protection locked="0"/>
    </xf>
    <xf numFmtId="0" fontId="71" fillId="16" borderId="2" xfId="22" applyFont="1" applyFill="1" applyBorder="1" applyAlignment="1" applyProtection="1">
      <alignment vertical="top" wrapText="1"/>
      <protection locked="0"/>
    </xf>
    <xf numFmtId="0" fontId="71" fillId="16" borderId="5" xfId="22" applyFont="1" applyFill="1" applyBorder="1" applyAlignment="1" applyProtection="1">
      <alignment vertical="top" wrapText="1"/>
      <protection locked="0"/>
    </xf>
    <xf numFmtId="0" fontId="71" fillId="16" borderId="12" xfId="22" applyFont="1" applyFill="1" applyBorder="1" applyAlignment="1" applyProtection="1">
      <alignment vertical="top" wrapText="1"/>
      <protection locked="0"/>
    </xf>
    <xf numFmtId="0" fontId="73" fillId="19" borderId="7" xfId="22" applyFont="1" applyFill="1" applyBorder="1" applyProtection="1">
      <alignment vertical="center"/>
      <protection locked="0"/>
    </xf>
    <xf numFmtId="0" fontId="73" fillId="19" borderId="8" xfId="22" applyFont="1" applyFill="1" applyBorder="1" applyProtection="1">
      <alignment vertical="center"/>
      <protection locked="0"/>
    </xf>
    <xf numFmtId="0" fontId="73" fillId="0" borderId="4" xfId="22" applyFont="1" applyBorder="1" applyAlignment="1" applyProtection="1">
      <alignment horizontal="left" vertical="center" wrapText="1"/>
      <protection locked="0"/>
    </xf>
    <xf numFmtId="0" fontId="73" fillId="0" borderId="7" xfId="22" applyFont="1" applyBorder="1" applyAlignment="1" applyProtection="1">
      <alignment horizontal="left" vertical="center" wrapText="1"/>
      <protection locked="0"/>
    </xf>
    <xf numFmtId="0" fontId="0" fillId="0" borderId="8" xfId="0" applyBorder="1" applyAlignment="1">
      <alignment horizontal="left" vertical="center" wrapText="1"/>
    </xf>
    <xf numFmtId="0" fontId="73" fillId="19" borderId="4" xfId="22" applyFont="1" applyFill="1" applyBorder="1" applyAlignment="1" applyProtection="1">
      <alignment vertical="center" wrapText="1"/>
      <protection locked="0"/>
    </xf>
    <xf numFmtId="0" fontId="73" fillId="19" borderId="8" xfId="22" applyFont="1" applyFill="1" applyBorder="1" applyAlignment="1" applyProtection="1">
      <alignment vertical="center" wrapText="1"/>
      <protection locked="0"/>
    </xf>
    <xf numFmtId="0" fontId="73" fillId="16" borderId="4" xfId="22" applyFont="1" applyFill="1" applyBorder="1" applyAlignment="1" applyProtection="1">
      <alignment horizontal="left" vertical="center" wrapText="1"/>
      <protection locked="0"/>
    </xf>
    <xf numFmtId="0" fontId="73" fillId="16" borderId="4" xfId="22" applyFont="1" applyFill="1" applyBorder="1" applyAlignment="1" applyProtection="1">
      <alignment vertical="top" wrapText="1"/>
      <protection locked="0"/>
    </xf>
    <xf numFmtId="0" fontId="73" fillId="16" borderId="7" xfId="22" applyFont="1" applyFill="1" applyBorder="1" applyAlignment="1" applyProtection="1">
      <alignment vertical="top" wrapText="1"/>
      <protection locked="0"/>
    </xf>
    <xf numFmtId="0" fontId="73" fillId="16" borderId="8" xfId="22" applyFont="1" applyFill="1" applyBorder="1" applyAlignment="1" applyProtection="1">
      <alignment vertical="top" wrapText="1"/>
      <protection locked="0"/>
    </xf>
    <xf numFmtId="0" fontId="84" fillId="19" borderId="0" xfId="22" applyFont="1" applyFill="1" applyAlignment="1">
      <alignment horizontal="left" vertical="center" wrapText="1"/>
    </xf>
    <xf numFmtId="0" fontId="84" fillId="19" borderId="21" xfId="22" applyFont="1" applyFill="1" applyBorder="1" applyAlignment="1">
      <alignment horizontal="left" vertical="center" wrapText="1"/>
    </xf>
    <xf numFmtId="0" fontId="73" fillId="16" borderId="19" xfId="22" applyFont="1" applyFill="1" applyBorder="1" applyAlignment="1" applyProtection="1">
      <alignment vertical="top" wrapText="1"/>
      <protection locked="0"/>
    </xf>
    <xf numFmtId="0" fontId="73" fillId="16" borderId="6" xfId="22" applyFont="1" applyFill="1" applyBorder="1" applyAlignment="1" applyProtection="1">
      <alignment vertical="top" wrapText="1"/>
      <protection locked="0"/>
    </xf>
    <xf numFmtId="0" fontId="73" fillId="16" borderId="20" xfId="22" applyFont="1" applyFill="1" applyBorder="1" applyAlignment="1" applyProtection="1">
      <alignment vertical="top" wrapText="1"/>
      <protection locked="0"/>
    </xf>
    <xf numFmtId="0" fontId="73" fillId="16" borderId="2" xfId="22" applyFont="1" applyFill="1" applyBorder="1" applyAlignment="1" applyProtection="1">
      <alignment vertical="top" wrapText="1"/>
      <protection locked="0"/>
    </xf>
    <xf numFmtId="0" fontId="73" fillId="16" borderId="5" xfId="22" applyFont="1" applyFill="1" applyBorder="1" applyAlignment="1" applyProtection="1">
      <alignment vertical="top" wrapText="1"/>
      <protection locked="0"/>
    </xf>
    <xf numFmtId="0" fontId="73" fillId="16" borderId="12" xfId="22" applyFont="1" applyFill="1" applyBorder="1" applyAlignment="1" applyProtection="1">
      <alignment vertical="top" wrapText="1"/>
      <protection locked="0"/>
    </xf>
    <xf numFmtId="0" fontId="73" fillId="16" borderId="4" xfId="22" applyFont="1" applyFill="1" applyBorder="1" applyAlignment="1" applyProtection="1">
      <alignment horizontal="center" vertical="center" wrapText="1"/>
      <protection locked="0"/>
    </xf>
    <xf numFmtId="0" fontId="73" fillId="16" borderId="7" xfId="22" applyFont="1" applyFill="1" applyBorder="1" applyAlignment="1" applyProtection="1">
      <alignment horizontal="center" vertical="center" wrapText="1"/>
      <protection locked="0"/>
    </xf>
    <xf numFmtId="0" fontId="73" fillId="16" borderId="8" xfId="22" applyFont="1" applyFill="1" applyBorder="1" applyAlignment="1" applyProtection="1">
      <alignment horizontal="center" vertical="center" wrapText="1"/>
      <protection locked="0"/>
    </xf>
    <xf numFmtId="0" fontId="73" fillId="19" borderId="1" xfId="22" applyFont="1" applyFill="1" applyBorder="1" applyAlignment="1">
      <alignment vertical="center" wrapText="1"/>
    </xf>
    <xf numFmtId="0" fontId="77" fillId="19" borderId="2" xfId="22" applyFont="1" applyFill="1" applyBorder="1" applyAlignment="1">
      <alignment vertical="center" wrapText="1"/>
    </xf>
    <xf numFmtId="0" fontId="77" fillId="19" borderId="5" xfId="22" applyFont="1" applyFill="1" applyBorder="1" applyAlignment="1">
      <alignment vertical="center" wrapText="1"/>
    </xf>
    <xf numFmtId="0" fontId="77" fillId="19" borderId="12" xfId="22" applyFont="1" applyFill="1" applyBorder="1" applyAlignment="1">
      <alignment vertical="center" wrapText="1"/>
    </xf>
    <xf numFmtId="0" fontId="84" fillId="19" borderId="2" xfId="22" applyFont="1" applyFill="1" applyBorder="1" applyAlignment="1">
      <alignment vertical="center" wrapText="1"/>
    </xf>
    <xf numFmtId="0" fontId="84" fillId="19" borderId="5" xfId="22" applyFont="1" applyFill="1" applyBorder="1" applyAlignment="1">
      <alignment vertical="center" wrapText="1"/>
    </xf>
    <xf numFmtId="0" fontId="84" fillId="19" borderId="12" xfId="22" applyFont="1" applyFill="1" applyBorder="1" applyAlignment="1">
      <alignment vertical="center" wrapText="1"/>
    </xf>
    <xf numFmtId="0" fontId="73" fillId="19" borderId="19" xfId="18" applyFont="1" applyFill="1" applyBorder="1" applyAlignment="1">
      <alignment horizontal="left" vertical="center" wrapText="1"/>
    </xf>
    <xf numFmtId="0" fontId="73" fillId="19" borderId="6" xfId="18" applyFont="1" applyFill="1" applyBorder="1" applyAlignment="1">
      <alignment horizontal="left" vertical="center" wrapText="1"/>
    </xf>
    <xf numFmtId="0" fontId="73" fillId="19" borderId="20" xfId="18" applyFont="1" applyFill="1" applyBorder="1" applyAlignment="1">
      <alignment horizontal="left" vertical="center" wrapText="1"/>
    </xf>
    <xf numFmtId="0" fontId="73" fillId="19" borderId="4" xfId="18" applyFont="1" applyFill="1" applyBorder="1" applyAlignment="1">
      <alignment horizontal="left" vertical="center" wrapText="1"/>
    </xf>
    <xf numFmtId="0" fontId="73" fillId="19" borderId="7" xfId="18" applyFont="1" applyFill="1" applyBorder="1" applyAlignment="1">
      <alignment horizontal="left" vertical="center" wrapText="1"/>
    </xf>
    <xf numFmtId="0" fontId="73" fillId="19" borderId="8" xfId="18" applyFont="1" applyFill="1" applyBorder="1" applyAlignment="1">
      <alignment horizontal="left" vertical="center" wrapText="1"/>
    </xf>
    <xf numFmtId="0" fontId="73" fillId="0" borderId="4" xfId="18" applyFont="1" applyBorder="1" applyAlignment="1">
      <alignment vertical="center" wrapText="1"/>
    </xf>
    <xf numFmtId="0" fontId="73" fillId="0" borderId="7" xfId="18" applyFont="1" applyBorder="1" applyAlignment="1">
      <alignment vertical="center" wrapText="1"/>
    </xf>
    <xf numFmtId="0" fontId="73" fillId="0" borderId="8" xfId="18" applyFont="1" applyBorder="1" applyAlignment="1">
      <alignment vertical="center" wrapText="1"/>
    </xf>
    <xf numFmtId="0" fontId="58" fillId="0" borderId="0" xfId="22" applyFont="1" applyAlignment="1">
      <alignment vertical="center" wrapText="1"/>
    </xf>
    <xf numFmtId="0" fontId="73" fillId="19" borderId="4" xfId="22" applyFont="1" applyFill="1" applyBorder="1" applyAlignment="1">
      <alignment vertical="center" wrapText="1"/>
    </xf>
    <xf numFmtId="0" fontId="73" fillId="19" borderId="7" xfId="22" applyFont="1" applyFill="1" applyBorder="1" applyAlignment="1">
      <alignment vertical="center" wrapText="1"/>
    </xf>
    <xf numFmtId="0" fontId="73" fillId="19" borderId="8" xfId="22" applyFont="1" applyFill="1" applyBorder="1" applyAlignment="1">
      <alignment vertical="center" wrapText="1"/>
    </xf>
    <xf numFmtId="0" fontId="72" fillId="0" borderId="0" xfId="22" applyFont="1" applyAlignment="1">
      <alignment horizontal="center" vertical="center" wrapText="1"/>
    </xf>
    <xf numFmtId="0" fontId="72" fillId="0" borderId="21" xfId="22" applyFont="1" applyBorder="1" applyAlignment="1">
      <alignment horizontal="center" vertical="center" wrapText="1"/>
    </xf>
    <xf numFmtId="0" fontId="72" fillId="0" borderId="0" xfId="22" applyFont="1" applyAlignment="1">
      <alignment horizontal="center" vertical="center"/>
    </xf>
    <xf numFmtId="0" fontId="73" fillId="18" borderId="5" xfId="17" applyFont="1" applyFill="1" applyBorder="1" applyAlignment="1">
      <alignment horizontal="left" vertical="center" shrinkToFit="1"/>
    </xf>
    <xf numFmtId="0" fontId="73" fillId="18" borderId="7" xfId="17" applyFont="1" applyFill="1" applyBorder="1" applyAlignment="1">
      <alignment horizontal="left" vertical="center" shrinkToFit="1"/>
    </xf>
    <xf numFmtId="0" fontId="75" fillId="0" borderId="0" xfId="22" applyFont="1" applyAlignment="1">
      <alignment vertical="center" wrapText="1"/>
    </xf>
    <xf numFmtId="0" fontId="75" fillId="0" borderId="0" xfId="22" applyFont="1">
      <alignment vertical="center"/>
    </xf>
    <xf numFmtId="0" fontId="73" fillId="19" borderId="1" xfId="22" applyFont="1" applyFill="1" applyBorder="1" applyAlignment="1">
      <alignment horizontal="left" vertical="center" wrapText="1"/>
    </xf>
  </cellXfs>
  <cellStyles count="24">
    <cellStyle name="パーセント 2" xfId="9" xr:uid="{DC530EA0-5683-4610-9517-03BDEED5705C}"/>
    <cellStyle name="桁区切り" xfId="14" builtinId="6"/>
    <cellStyle name="桁区切り 2" xfId="6" xr:uid="{0BB93912-7CA9-4B5A-9FC9-656549802ECC}"/>
    <cellStyle name="桁区切り 2 2" xfId="10" xr:uid="{1D483010-BBE3-4FF1-887C-B454C29E16DA}"/>
    <cellStyle name="桁区切り 3" xfId="8" xr:uid="{613C709B-7012-43B1-A9BA-F7DCADBFA17A}"/>
    <cellStyle name="標準" xfId="0" builtinId="0"/>
    <cellStyle name="標準 10 2" xfId="7" xr:uid="{7210B9D7-590C-4014-B55B-B40556D406D8}"/>
    <cellStyle name="標準 10 3" xfId="2" xr:uid="{23314FF6-38E2-40BD-A395-BE4F5840C972}"/>
    <cellStyle name="標準 13 3 3" xfId="12" xr:uid="{CA2BBBDF-3741-4E68-9507-3D247DF2ECAF}"/>
    <cellStyle name="標準 2" xfId="5" xr:uid="{51E8AADA-0388-40EB-A733-2A3E3BEA3236}"/>
    <cellStyle name="標準 2 2 2" xfId="13" xr:uid="{98BD7C69-6459-426C-AB30-49C8200E40CE}"/>
    <cellStyle name="標準 2 3 2" xfId="1" xr:uid="{293C8C45-1AFD-4C0C-B189-0F41789D7767}"/>
    <cellStyle name="標準 3" xfId="18" xr:uid="{55463F37-2661-4639-98BF-7527BFEAE018}"/>
    <cellStyle name="標準 3 2" xfId="21" xr:uid="{8C1C8014-DBEF-4BB4-8EFD-81F7CAE641CD}"/>
    <cellStyle name="標準 4" xfId="4" xr:uid="{52FE1484-41EC-4D8C-A7B6-81FCA3976AA7}"/>
    <cellStyle name="標準 4 2" xfId="17" xr:uid="{B532AB94-CC81-47DB-B69F-915BE07734AC}"/>
    <cellStyle name="標準 4 2 2 2" xfId="20" xr:uid="{DE0B8E9B-1F83-4C50-8B97-3502885002E9}"/>
    <cellStyle name="標準 4 2 2 2 2" xfId="23" xr:uid="{00F44E9D-C998-4935-8E8C-5F410E11A749}"/>
    <cellStyle name="標準 4 2 3" xfId="19" xr:uid="{71CE61A4-9AD0-42F2-A4A5-2C5DDDD5C4E0}"/>
    <cellStyle name="標準 4 2 3 2" xfId="22" xr:uid="{88548C29-FA5A-4934-8176-C1B8F12F8C3F}"/>
    <cellStyle name="標準 6" xfId="11" xr:uid="{6C76F1AD-2082-437F-AB7C-4BA4B4580FB2}"/>
    <cellStyle name="標準 7 2" xfId="3" xr:uid="{1187B508-D7E6-43E3-96BA-F3A68301DC3A}"/>
    <cellStyle name="標準_経費" xfId="15" xr:uid="{970F9EF0-DF67-4E0D-9FFF-B24D96E2F02C}"/>
    <cellStyle name="標準_平成１９年度芸術拠点形成事業　計画書（様式）" xfId="16" xr:uid="{F6EBE40E-0EA8-4655-954E-CFC4DB032AF8}"/>
  </cellStyles>
  <dxfs count="808">
    <dxf>
      <fill>
        <patternFill patternType="mediumGray"/>
      </fill>
    </dxf>
    <dxf>
      <fill>
        <patternFill patternType="mediumGray"/>
      </fill>
    </dxf>
    <dxf>
      <fill>
        <patternFill patternType="mediumGray"/>
      </fill>
    </dxf>
    <dxf>
      <fill>
        <patternFill patternType="mediumGray"/>
      </fill>
    </dxf>
    <dxf>
      <fill>
        <patternFill patternType="mediumGray"/>
      </fill>
    </dxf>
    <dxf>
      <fill>
        <patternFill patternType="mediumGray"/>
      </fill>
    </dxf>
    <dxf>
      <fill>
        <patternFill patternType="mediumGray"/>
      </fill>
    </dxf>
    <dxf>
      <font>
        <color rgb="FF9C0006"/>
      </font>
      <fill>
        <patternFill>
          <bgColor rgb="FFFFC7CE"/>
        </patternFill>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fill>
    </dxf>
    <dxf>
      <fill>
        <patternFill patternType="lightUp"/>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fill>
    </dxf>
    <dxf>
      <fill>
        <patternFill patternType="lightUp"/>
      </fill>
    </dxf>
    <dxf>
      <fill>
        <patternFill patternType="lightUp">
          <bgColor theme="0" tint="-4.9989318521683403E-2"/>
        </patternFill>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fill>
    </dxf>
    <dxf>
      <fill>
        <patternFill patternType="lightUp"/>
      </fill>
    </dxf>
    <dxf>
      <fill>
        <patternFill patternType="lightUp">
          <bgColor theme="0" tint="-4.9989318521683403E-2"/>
        </patternFill>
      </fill>
    </dxf>
    <dxf>
      <fill>
        <patternFill patternType="lightUp">
          <bgColor theme="0" tint="-4.9989318521683403E-2"/>
        </patternFill>
      </fill>
    </dxf>
    <dxf>
      <fill>
        <patternFill patternType="lightUp"/>
      </fill>
    </dxf>
    <dxf>
      <fill>
        <patternFill patternType="lightUp"/>
      </fill>
    </dxf>
    <dxf>
      <fill>
        <patternFill patternType="lightUp">
          <bgColor theme="0" tint="-4.9989318521683403E-2"/>
        </patternFill>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fill>
    </dxf>
    <dxf>
      <fill>
        <patternFill patternType="lightUp"/>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fill>
    </dxf>
    <dxf>
      <fill>
        <patternFill patternType="lightUp"/>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fill>
    </dxf>
    <dxf>
      <fill>
        <patternFill patternType="lightUp"/>
      </fill>
    </dxf>
    <dxf>
      <fill>
        <patternFill patternType="lightUp">
          <bgColor theme="0" tint="-4.9989318521683403E-2"/>
        </patternFill>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fill>
    </dxf>
    <dxf>
      <fill>
        <patternFill patternType="lightUp"/>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bgColor theme="0" tint="-4.9989318521683403E-2"/>
        </patternFill>
      </fill>
    </dxf>
    <dxf>
      <fill>
        <patternFill patternType="lightUp"/>
      </fill>
    </dxf>
    <dxf>
      <fill>
        <patternFill patternType="lightUp"/>
      </fill>
    </dxf>
    <dxf>
      <fill>
        <patternFill patternType="lightUp">
          <bgColor theme="0" tint="-4.9989318521683403E-2"/>
        </patternFill>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fill>
    </dxf>
    <dxf>
      <fill>
        <patternFill patternType="lightUp"/>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fill>
    </dxf>
    <dxf>
      <fill>
        <patternFill patternType="lightUp"/>
      </fill>
    </dxf>
    <dxf>
      <fill>
        <patternFill patternType="lightUp">
          <bgColor theme="0" tint="-4.9989318521683403E-2"/>
        </patternFill>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fill>
    </dxf>
    <dxf>
      <fill>
        <patternFill patternType="lightUp"/>
      </fill>
    </dxf>
    <dxf>
      <fill>
        <patternFill patternType="lightUp">
          <bgColor theme="0" tint="-4.9989318521683403E-2"/>
        </patternFill>
      </fill>
    </dxf>
    <dxf>
      <fill>
        <patternFill patternType="lightUp">
          <bgColor theme="0" tint="-4.9989318521683403E-2"/>
        </patternFill>
      </fill>
    </dxf>
    <dxf>
      <fill>
        <patternFill patternType="lightUp"/>
      </fill>
    </dxf>
    <dxf>
      <fill>
        <patternFill patternType="lightUp"/>
      </fill>
    </dxf>
    <dxf>
      <fill>
        <patternFill patternType="lightUp">
          <bgColor theme="0" tint="-4.9989318521683403E-2"/>
        </patternFill>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fill>
    </dxf>
    <dxf>
      <fill>
        <patternFill patternType="lightUp"/>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fill>
    </dxf>
    <dxf>
      <fill>
        <patternFill patternType="lightUp"/>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fill>
    </dxf>
    <dxf>
      <fill>
        <patternFill patternType="lightUp"/>
      </fill>
    </dxf>
    <dxf>
      <fill>
        <patternFill patternType="lightUp">
          <bgColor theme="0" tint="-4.9989318521683403E-2"/>
        </patternFill>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fill>
    </dxf>
    <dxf>
      <fill>
        <patternFill patternType="lightUp"/>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bgColor theme="0" tint="-4.9989318521683403E-2"/>
        </patternFill>
      </fill>
    </dxf>
    <dxf>
      <fill>
        <patternFill patternType="lightUp"/>
      </fill>
    </dxf>
    <dxf>
      <fill>
        <patternFill patternType="lightUp"/>
      </fill>
    </dxf>
    <dxf>
      <fill>
        <patternFill patternType="lightUp">
          <bgColor theme="0" tint="-4.9989318521683403E-2"/>
        </patternFill>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fill>
    </dxf>
    <dxf>
      <fill>
        <patternFill patternType="lightUp"/>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fill>
    </dxf>
    <dxf>
      <fill>
        <patternFill patternType="lightUp"/>
      </fill>
    </dxf>
    <dxf>
      <fill>
        <patternFill patternType="lightUp">
          <bgColor theme="0" tint="-4.9989318521683403E-2"/>
        </patternFill>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fill>
    </dxf>
    <dxf>
      <fill>
        <patternFill patternType="lightUp"/>
      </fill>
    </dxf>
    <dxf>
      <fill>
        <patternFill patternType="lightUp">
          <bgColor theme="0" tint="-4.9989318521683403E-2"/>
        </patternFill>
      </fill>
    </dxf>
    <dxf>
      <fill>
        <patternFill patternType="lightUp">
          <bgColor theme="0" tint="-4.9989318521683403E-2"/>
        </patternFill>
      </fill>
    </dxf>
    <dxf>
      <fill>
        <patternFill patternType="lightUp"/>
      </fill>
    </dxf>
    <dxf>
      <fill>
        <patternFill patternType="lightUp"/>
      </fill>
    </dxf>
    <dxf>
      <fill>
        <patternFill patternType="lightUp">
          <bgColor theme="0" tint="-4.9989318521683403E-2"/>
        </patternFill>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fill>
    </dxf>
    <dxf>
      <fill>
        <patternFill patternType="lightUp"/>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fill>
    </dxf>
    <dxf>
      <fill>
        <patternFill patternType="lightUp"/>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fill>
    </dxf>
    <dxf>
      <fill>
        <patternFill patternType="lightUp"/>
      </fill>
    </dxf>
    <dxf>
      <fill>
        <patternFill patternType="lightUp">
          <bgColor theme="0" tint="-4.9989318521683403E-2"/>
        </patternFill>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fill>
    </dxf>
    <dxf>
      <fill>
        <patternFill patternType="lightUp"/>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bgColor theme="0" tint="-4.9989318521683403E-2"/>
        </patternFill>
      </fill>
    </dxf>
    <dxf>
      <fill>
        <patternFill patternType="lightUp"/>
      </fill>
    </dxf>
    <dxf>
      <fill>
        <patternFill patternType="lightUp"/>
      </fill>
    </dxf>
    <dxf>
      <fill>
        <patternFill patternType="lightUp">
          <bgColor theme="0" tint="-4.9989318521683403E-2"/>
        </patternFill>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bgColor theme="0" tint="-4.9989318521683403E-2"/>
        </patternFill>
      </fill>
    </dxf>
    <dxf>
      <fill>
        <patternFill patternType="lightUp"/>
      </fill>
    </dxf>
    <dxf>
      <fill>
        <patternFill patternType="lightUp"/>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bgColor theme="0" tint="-4.9989318521683403E-2"/>
        </patternFill>
      </fill>
    </dxf>
    <dxf>
      <fill>
        <patternFill patternType="lightUp"/>
      </fill>
    </dxf>
    <dxf>
      <fill>
        <patternFill patternType="lightUp"/>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bgColor theme="0" tint="-4.9989318521683403E-2"/>
        </patternFill>
      </fill>
    </dxf>
    <dxf>
      <fill>
        <patternFill patternType="lightUp"/>
      </fill>
    </dxf>
    <dxf>
      <fill>
        <patternFill patternType="lightUp"/>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fill>
    </dxf>
    <dxf>
      <fill>
        <patternFill patternType="lightUp"/>
      </fill>
    </dxf>
    <dxf>
      <fill>
        <patternFill patternType="lightUp">
          <bgColor theme="0" tint="-4.9989318521683403E-2"/>
        </patternFill>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fill>
    </dxf>
    <dxf>
      <fill>
        <patternFill patternType="lightUp"/>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fill>
    </dxf>
    <dxf>
      <fill>
        <patternFill patternType="lightUp">
          <bgColor theme="0" tint="-4.9989318521683403E-2"/>
        </patternFill>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
      <fill>
        <patternFill patternType="lightUp"/>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8</xdr:col>
      <xdr:colOff>44823</xdr:colOff>
      <xdr:row>108</xdr:row>
      <xdr:rowOff>156880</xdr:rowOff>
    </xdr:from>
    <xdr:to>
      <xdr:col>13</xdr:col>
      <xdr:colOff>642468</xdr:colOff>
      <xdr:row>108</xdr:row>
      <xdr:rowOff>402296</xdr:rowOff>
    </xdr:to>
    <xdr:sp macro="" textlink="">
      <xdr:nvSpPr>
        <xdr:cNvPr id="2" name="大かっこ 1">
          <a:extLst>
            <a:ext uri="{FF2B5EF4-FFF2-40B4-BE49-F238E27FC236}">
              <a16:creationId xmlns:a16="http://schemas.microsoft.com/office/drawing/2014/main" id="{DF10CC29-FFB7-4E92-B624-5C80B3F5CD07}"/>
            </a:ext>
          </a:extLst>
        </xdr:cNvPr>
        <xdr:cNvSpPr/>
      </xdr:nvSpPr>
      <xdr:spPr>
        <a:xfrm>
          <a:off x="3791323" y="22743830"/>
          <a:ext cx="301064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224</xdr:row>
      <xdr:rowOff>156880</xdr:rowOff>
    </xdr:from>
    <xdr:to>
      <xdr:col>13</xdr:col>
      <xdr:colOff>642468</xdr:colOff>
      <xdr:row>224</xdr:row>
      <xdr:rowOff>402296</xdr:rowOff>
    </xdr:to>
    <xdr:sp macro="" textlink="">
      <xdr:nvSpPr>
        <xdr:cNvPr id="3" name="大かっこ 2">
          <a:extLst>
            <a:ext uri="{FF2B5EF4-FFF2-40B4-BE49-F238E27FC236}">
              <a16:creationId xmlns:a16="http://schemas.microsoft.com/office/drawing/2014/main" id="{A24AD2A2-CFF6-4133-8CC8-6692E139A1C2}"/>
            </a:ext>
          </a:extLst>
        </xdr:cNvPr>
        <xdr:cNvSpPr/>
      </xdr:nvSpPr>
      <xdr:spPr>
        <a:xfrm>
          <a:off x="3816723" y="2272160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340</xdr:row>
      <xdr:rowOff>156880</xdr:rowOff>
    </xdr:from>
    <xdr:to>
      <xdr:col>13</xdr:col>
      <xdr:colOff>642468</xdr:colOff>
      <xdr:row>340</xdr:row>
      <xdr:rowOff>402296</xdr:rowOff>
    </xdr:to>
    <xdr:sp macro="" textlink="">
      <xdr:nvSpPr>
        <xdr:cNvPr id="4" name="大かっこ 3">
          <a:extLst>
            <a:ext uri="{FF2B5EF4-FFF2-40B4-BE49-F238E27FC236}">
              <a16:creationId xmlns:a16="http://schemas.microsoft.com/office/drawing/2014/main" id="{601E652C-7C3A-4350-887B-B705374FA358}"/>
            </a:ext>
          </a:extLst>
        </xdr:cNvPr>
        <xdr:cNvSpPr/>
      </xdr:nvSpPr>
      <xdr:spPr>
        <a:xfrm>
          <a:off x="3816723" y="2272160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456</xdr:row>
      <xdr:rowOff>156880</xdr:rowOff>
    </xdr:from>
    <xdr:to>
      <xdr:col>13</xdr:col>
      <xdr:colOff>642468</xdr:colOff>
      <xdr:row>456</xdr:row>
      <xdr:rowOff>402296</xdr:rowOff>
    </xdr:to>
    <xdr:sp macro="" textlink="">
      <xdr:nvSpPr>
        <xdr:cNvPr id="5" name="大かっこ 4">
          <a:extLst>
            <a:ext uri="{FF2B5EF4-FFF2-40B4-BE49-F238E27FC236}">
              <a16:creationId xmlns:a16="http://schemas.microsoft.com/office/drawing/2014/main" id="{83D79B83-1914-4B3D-9BF9-2DD6094E0AC4}"/>
            </a:ext>
          </a:extLst>
        </xdr:cNvPr>
        <xdr:cNvSpPr/>
      </xdr:nvSpPr>
      <xdr:spPr>
        <a:xfrm>
          <a:off x="3816723" y="2272160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572</xdr:row>
      <xdr:rowOff>156880</xdr:rowOff>
    </xdr:from>
    <xdr:to>
      <xdr:col>13</xdr:col>
      <xdr:colOff>642468</xdr:colOff>
      <xdr:row>572</xdr:row>
      <xdr:rowOff>402296</xdr:rowOff>
    </xdr:to>
    <xdr:sp macro="" textlink="">
      <xdr:nvSpPr>
        <xdr:cNvPr id="6" name="大かっこ 5">
          <a:extLst>
            <a:ext uri="{FF2B5EF4-FFF2-40B4-BE49-F238E27FC236}">
              <a16:creationId xmlns:a16="http://schemas.microsoft.com/office/drawing/2014/main" id="{703DDFBC-1585-454C-AC38-3D483DFE1BAA}"/>
            </a:ext>
          </a:extLst>
        </xdr:cNvPr>
        <xdr:cNvSpPr/>
      </xdr:nvSpPr>
      <xdr:spPr>
        <a:xfrm>
          <a:off x="3816723" y="2272160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688</xdr:row>
      <xdr:rowOff>156880</xdr:rowOff>
    </xdr:from>
    <xdr:to>
      <xdr:col>13</xdr:col>
      <xdr:colOff>642468</xdr:colOff>
      <xdr:row>688</xdr:row>
      <xdr:rowOff>402296</xdr:rowOff>
    </xdr:to>
    <xdr:sp macro="" textlink="">
      <xdr:nvSpPr>
        <xdr:cNvPr id="7" name="大かっこ 6">
          <a:extLst>
            <a:ext uri="{FF2B5EF4-FFF2-40B4-BE49-F238E27FC236}">
              <a16:creationId xmlns:a16="http://schemas.microsoft.com/office/drawing/2014/main" id="{D1359816-66DE-46DB-B4E2-6EEA68111157}"/>
            </a:ext>
          </a:extLst>
        </xdr:cNvPr>
        <xdr:cNvSpPr/>
      </xdr:nvSpPr>
      <xdr:spPr>
        <a:xfrm>
          <a:off x="3816723" y="2272160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804</xdr:row>
      <xdr:rowOff>156880</xdr:rowOff>
    </xdr:from>
    <xdr:to>
      <xdr:col>13</xdr:col>
      <xdr:colOff>642468</xdr:colOff>
      <xdr:row>804</xdr:row>
      <xdr:rowOff>402296</xdr:rowOff>
    </xdr:to>
    <xdr:sp macro="" textlink="">
      <xdr:nvSpPr>
        <xdr:cNvPr id="8" name="大かっこ 7">
          <a:extLst>
            <a:ext uri="{FF2B5EF4-FFF2-40B4-BE49-F238E27FC236}">
              <a16:creationId xmlns:a16="http://schemas.microsoft.com/office/drawing/2014/main" id="{73C71AF6-B80C-4974-BE9F-311A87BDA31C}"/>
            </a:ext>
          </a:extLst>
        </xdr:cNvPr>
        <xdr:cNvSpPr/>
      </xdr:nvSpPr>
      <xdr:spPr>
        <a:xfrm>
          <a:off x="3816723" y="2272160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920</xdr:row>
      <xdr:rowOff>156880</xdr:rowOff>
    </xdr:from>
    <xdr:to>
      <xdr:col>13</xdr:col>
      <xdr:colOff>642468</xdr:colOff>
      <xdr:row>920</xdr:row>
      <xdr:rowOff>402296</xdr:rowOff>
    </xdr:to>
    <xdr:sp macro="" textlink="">
      <xdr:nvSpPr>
        <xdr:cNvPr id="9" name="大かっこ 8">
          <a:extLst>
            <a:ext uri="{FF2B5EF4-FFF2-40B4-BE49-F238E27FC236}">
              <a16:creationId xmlns:a16="http://schemas.microsoft.com/office/drawing/2014/main" id="{C416317D-104C-4943-9558-FD76FD3119D7}"/>
            </a:ext>
          </a:extLst>
        </xdr:cNvPr>
        <xdr:cNvSpPr/>
      </xdr:nvSpPr>
      <xdr:spPr>
        <a:xfrm>
          <a:off x="3816723" y="2272160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1036</xdr:row>
      <xdr:rowOff>156880</xdr:rowOff>
    </xdr:from>
    <xdr:to>
      <xdr:col>13</xdr:col>
      <xdr:colOff>642468</xdr:colOff>
      <xdr:row>1036</xdr:row>
      <xdr:rowOff>402296</xdr:rowOff>
    </xdr:to>
    <xdr:sp macro="" textlink="">
      <xdr:nvSpPr>
        <xdr:cNvPr id="10" name="大かっこ 9">
          <a:extLst>
            <a:ext uri="{FF2B5EF4-FFF2-40B4-BE49-F238E27FC236}">
              <a16:creationId xmlns:a16="http://schemas.microsoft.com/office/drawing/2014/main" id="{C35469DD-2C13-4B18-A91D-AA4F812CA8B4}"/>
            </a:ext>
          </a:extLst>
        </xdr:cNvPr>
        <xdr:cNvSpPr/>
      </xdr:nvSpPr>
      <xdr:spPr>
        <a:xfrm>
          <a:off x="3816723" y="2272160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1152</xdr:row>
      <xdr:rowOff>156880</xdr:rowOff>
    </xdr:from>
    <xdr:to>
      <xdr:col>13</xdr:col>
      <xdr:colOff>642468</xdr:colOff>
      <xdr:row>1152</xdr:row>
      <xdr:rowOff>402296</xdr:rowOff>
    </xdr:to>
    <xdr:sp macro="" textlink="">
      <xdr:nvSpPr>
        <xdr:cNvPr id="11" name="大かっこ 10">
          <a:extLst>
            <a:ext uri="{FF2B5EF4-FFF2-40B4-BE49-F238E27FC236}">
              <a16:creationId xmlns:a16="http://schemas.microsoft.com/office/drawing/2014/main" id="{ED1651C0-4991-490A-A05C-86FB27F86406}"/>
            </a:ext>
          </a:extLst>
        </xdr:cNvPr>
        <xdr:cNvSpPr/>
      </xdr:nvSpPr>
      <xdr:spPr>
        <a:xfrm>
          <a:off x="3816723" y="2272160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1268</xdr:row>
      <xdr:rowOff>156880</xdr:rowOff>
    </xdr:from>
    <xdr:to>
      <xdr:col>13</xdr:col>
      <xdr:colOff>642468</xdr:colOff>
      <xdr:row>1268</xdr:row>
      <xdr:rowOff>402296</xdr:rowOff>
    </xdr:to>
    <xdr:sp macro="" textlink="">
      <xdr:nvSpPr>
        <xdr:cNvPr id="12" name="大かっこ 11">
          <a:extLst>
            <a:ext uri="{FF2B5EF4-FFF2-40B4-BE49-F238E27FC236}">
              <a16:creationId xmlns:a16="http://schemas.microsoft.com/office/drawing/2014/main" id="{172F08C1-4A79-4B24-A7B1-8FA84DCDE96A}"/>
            </a:ext>
          </a:extLst>
        </xdr:cNvPr>
        <xdr:cNvSpPr/>
      </xdr:nvSpPr>
      <xdr:spPr>
        <a:xfrm>
          <a:off x="3816723" y="2272160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1384</xdr:row>
      <xdr:rowOff>156880</xdr:rowOff>
    </xdr:from>
    <xdr:to>
      <xdr:col>13</xdr:col>
      <xdr:colOff>642468</xdr:colOff>
      <xdr:row>1384</xdr:row>
      <xdr:rowOff>402296</xdr:rowOff>
    </xdr:to>
    <xdr:sp macro="" textlink="">
      <xdr:nvSpPr>
        <xdr:cNvPr id="13" name="大かっこ 12">
          <a:extLst>
            <a:ext uri="{FF2B5EF4-FFF2-40B4-BE49-F238E27FC236}">
              <a16:creationId xmlns:a16="http://schemas.microsoft.com/office/drawing/2014/main" id="{CCEFF51B-EF30-4804-AF50-45E60637F6A8}"/>
            </a:ext>
          </a:extLst>
        </xdr:cNvPr>
        <xdr:cNvSpPr/>
      </xdr:nvSpPr>
      <xdr:spPr>
        <a:xfrm>
          <a:off x="3816723" y="2272160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1500</xdr:row>
      <xdr:rowOff>156880</xdr:rowOff>
    </xdr:from>
    <xdr:to>
      <xdr:col>13</xdr:col>
      <xdr:colOff>642468</xdr:colOff>
      <xdr:row>1500</xdr:row>
      <xdr:rowOff>402296</xdr:rowOff>
    </xdr:to>
    <xdr:sp macro="" textlink="">
      <xdr:nvSpPr>
        <xdr:cNvPr id="14" name="大かっこ 13">
          <a:extLst>
            <a:ext uri="{FF2B5EF4-FFF2-40B4-BE49-F238E27FC236}">
              <a16:creationId xmlns:a16="http://schemas.microsoft.com/office/drawing/2014/main" id="{A9E135F0-B8FE-48FE-A45B-CE98A3864A68}"/>
            </a:ext>
          </a:extLst>
        </xdr:cNvPr>
        <xdr:cNvSpPr/>
      </xdr:nvSpPr>
      <xdr:spPr>
        <a:xfrm>
          <a:off x="3816723" y="2272160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1616</xdr:row>
      <xdr:rowOff>156880</xdr:rowOff>
    </xdr:from>
    <xdr:to>
      <xdr:col>13</xdr:col>
      <xdr:colOff>642468</xdr:colOff>
      <xdr:row>1616</xdr:row>
      <xdr:rowOff>402296</xdr:rowOff>
    </xdr:to>
    <xdr:sp macro="" textlink="">
      <xdr:nvSpPr>
        <xdr:cNvPr id="15" name="大かっこ 14">
          <a:extLst>
            <a:ext uri="{FF2B5EF4-FFF2-40B4-BE49-F238E27FC236}">
              <a16:creationId xmlns:a16="http://schemas.microsoft.com/office/drawing/2014/main" id="{9555C2B2-E0BA-4508-B7E3-3F4DB9A41F55}"/>
            </a:ext>
          </a:extLst>
        </xdr:cNvPr>
        <xdr:cNvSpPr/>
      </xdr:nvSpPr>
      <xdr:spPr>
        <a:xfrm>
          <a:off x="3816723" y="2272160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1732</xdr:row>
      <xdr:rowOff>156880</xdr:rowOff>
    </xdr:from>
    <xdr:to>
      <xdr:col>13</xdr:col>
      <xdr:colOff>642468</xdr:colOff>
      <xdr:row>1732</xdr:row>
      <xdr:rowOff>402296</xdr:rowOff>
    </xdr:to>
    <xdr:sp macro="" textlink="">
      <xdr:nvSpPr>
        <xdr:cNvPr id="16" name="大かっこ 15">
          <a:extLst>
            <a:ext uri="{FF2B5EF4-FFF2-40B4-BE49-F238E27FC236}">
              <a16:creationId xmlns:a16="http://schemas.microsoft.com/office/drawing/2014/main" id="{E89BA19C-FBF1-4FA7-B10D-2BED0BCE83D8}"/>
            </a:ext>
          </a:extLst>
        </xdr:cNvPr>
        <xdr:cNvSpPr/>
      </xdr:nvSpPr>
      <xdr:spPr>
        <a:xfrm>
          <a:off x="3816723" y="2272160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1848</xdr:row>
      <xdr:rowOff>156880</xdr:rowOff>
    </xdr:from>
    <xdr:to>
      <xdr:col>13</xdr:col>
      <xdr:colOff>642468</xdr:colOff>
      <xdr:row>1848</xdr:row>
      <xdr:rowOff>402296</xdr:rowOff>
    </xdr:to>
    <xdr:sp macro="" textlink="">
      <xdr:nvSpPr>
        <xdr:cNvPr id="17" name="大かっこ 16">
          <a:extLst>
            <a:ext uri="{FF2B5EF4-FFF2-40B4-BE49-F238E27FC236}">
              <a16:creationId xmlns:a16="http://schemas.microsoft.com/office/drawing/2014/main" id="{7BA045A0-B24D-4DAC-88EC-D1389CDED298}"/>
            </a:ext>
          </a:extLst>
        </xdr:cNvPr>
        <xdr:cNvSpPr/>
      </xdr:nvSpPr>
      <xdr:spPr>
        <a:xfrm>
          <a:off x="3816723" y="2272160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1964</xdr:row>
      <xdr:rowOff>156880</xdr:rowOff>
    </xdr:from>
    <xdr:to>
      <xdr:col>13</xdr:col>
      <xdr:colOff>642468</xdr:colOff>
      <xdr:row>1964</xdr:row>
      <xdr:rowOff>402296</xdr:rowOff>
    </xdr:to>
    <xdr:sp macro="" textlink="">
      <xdr:nvSpPr>
        <xdr:cNvPr id="18" name="大かっこ 17">
          <a:extLst>
            <a:ext uri="{FF2B5EF4-FFF2-40B4-BE49-F238E27FC236}">
              <a16:creationId xmlns:a16="http://schemas.microsoft.com/office/drawing/2014/main" id="{DF4F9D02-F2A1-453D-915F-E62CD9BC5611}"/>
            </a:ext>
          </a:extLst>
        </xdr:cNvPr>
        <xdr:cNvSpPr/>
      </xdr:nvSpPr>
      <xdr:spPr>
        <a:xfrm>
          <a:off x="3816723" y="2272160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2080</xdr:row>
      <xdr:rowOff>156880</xdr:rowOff>
    </xdr:from>
    <xdr:to>
      <xdr:col>13</xdr:col>
      <xdr:colOff>642468</xdr:colOff>
      <xdr:row>2080</xdr:row>
      <xdr:rowOff>402296</xdr:rowOff>
    </xdr:to>
    <xdr:sp macro="" textlink="">
      <xdr:nvSpPr>
        <xdr:cNvPr id="19" name="大かっこ 18">
          <a:extLst>
            <a:ext uri="{FF2B5EF4-FFF2-40B4-BE49-F238E27FC236}">
              <a16:creationId xmlns:a16="http://schemas.microsoft.com/office/drawing/2014/main" id="{01EB5923-7F00-4263-BC1B-B1765451EEB9}"/>
            </a:ext>
          </a:extLst>
        </xdr:cNvPr>
        <xdr:cNvSpPr/>
      </xdr:nvSpPr>
      <xdr:spPr>
        <a:xfrm>
          <a:off x="3816723" y="2272160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2196</xdr:row>
      <xdr:rowOff>156880</xdr:rowOff>
    </xdr:from>
    <xdr:to>
      <xdr:col>13</xdr:col>
      <xdr:colOff>642468</xdr:colOff>
      <xdr:row>2196</xdr:row>
      <xdr:rowOff>402296</xdr:rowOff>
    </xdr:to>
    <xdr:sp macro="" textlink="">
      <xdr:nvSpPr>
        <xdr:cNvPr id="20" name="大かっこ 19">
          <a:extLst>
            <a:ext uri="{FF2B5EF4-FFF2-40B4-BE49-F238E27FC236}">
              <a16:creationId xmlns:a16="http://schemas.microsoft.com/office/drawing/2014/main" id="{86A3881D-9A70-464C-A745-01D598A443BE}"/>
            </a:ext>
          </a:extLst>
        </xdr:cNvPr>
        <xdr:cNvSpPr/>
      </xdr:nvSpPr>
      <xdr:spPr>
        <a:xfrm>
          <a:off x="3816723" y="2272160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2312</xdr:row>
      <xdr:rowOff>156880</xdr:rowOff>
    </xdr:from>
    <xdr:to>
      <xdr:col>13</xdr:col>
      <xdr:colOff>642468</xdr:colOff>
      <xdr:row>2312</xdr:row>
      <xdr:rowOff>402296</xdr:rowOff>
    </xdr:to>
    <xdr:sp macro="" textlink="">
      <xdr:nvSpPr>
        <xdr:cNvPr id="21" name="大かっこ 20">
          <a:extLst>
            <a:ext uri="{FF2B5EF4-FFF2-40B4-BE49-F238E27FC236}">
              <a16:creationId xmlns:a16="http://schemas.microsoft.com/office/drawing/2014/main" id="{664C4C0D-1DCC-4A21-A5F6-CA0EA4320E01}"/>
            </a:ext>
          </a:extLst>
        </xdr:cNvPr>
        <xdr:cNvSpPr/>
      </xdr:nvSpPr>
      <xdr:spPr>
        <a:xfrm>
          <a:off x="3816723" y="2272160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108</xdr:row>
      <xdr:rowOff>156880</xdr:rowOff>
    </xdr:from>
    <xdr:to>
      <xdr:col>13</xdr:col>
      <xdr:colOff>642468</xdr:colOff>
      <xdr:row>108</xdr:row>
      <xdr:rowOff>402296</xdr:rowOff>
    </xdr:to>
    <xdr:sp macro="" textlink="">
      <xdr:nvSpPr>
        <xdr:cNvPr id="22" name="大かっこ 21">
          <a:extLst>
            <a:ext uri="{FF2B5EF4-FFF2-40B4-BE49-F238E27FC236}">
              <a16:creationId xmlns:a16="http://schemas.microsoft.com/office/drawing/2014/main" id="{D1A712EE-1467-4DC5-9420-A39A429DB824}"/>
            </a:ext>
          </a:extLst>
        </xdr:cNvPr>
        <xdr:cNvSpPr/>
      </xdr:nvSpPr>
      <xdr:spPr>
        <a:xfrm>
          <a:off x="3816723" y="2274065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224</xdr:row>
      <xdr:rowOff>156880</xdr:rowOff>
    </xdr:from>
    <xdr:to>
      <xdr:col>13</xdr:col>
      <xdr:colOff>642468</xdr:colOff>
      <xdr:row>224</xdr:row>
      <xdr:rowOff>402296</xdr:rowOff>
    </xdr:to>
    <xdr:sp macro="" textlink="">
      <xdr:nvSpPr>
        <xdr:cNvPr id="23" name="大かっこ 22">
          <a:extLst>
            <a:ext uri="{FF2B5EF4-FFF2-40B4-BE49-F238E27FC236}">
              <a16:creationId xmlns:a16="http://schemas.microsoft.com/office/drawing/2014/main" id="{3DF956DE-0665-45BB-8F10-67AD8CA124DF}"/>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224</xdr:row>
      <xdr:rowOff>156880</xdr:rowOff>
    </xdr:from>
    <xdr:to>
      <xdr:col>13</xdr:col>
      <xdr:colOff>642468</xdr:colOff>
      <xdr:row>224</xdr:row>
      <xdr:rowOff>402296</xdr:rowOff>
    </xdr:to>
    <xdr:sp macro="" textlink="">
      <xdr:nvSpPr>
        <xdr:cNvPr id="24" name="大かっこ 23">
          <a:extLst>
            <a:ext uri="{FF2B5EF4-FFF2-40B4-BE49-F238E27FC236}">
              <a16:creationId xmlns:a16="http://schemas.microsoft.com/office/drawing/2014/main" id="{CD2F2C90-0D5B-4338-A899-80A32568F170}"/>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340</xdr:row>
      <xdr:rowOff>156880</xdr:rowOff>
    </xdr:from>
    <xdr:to>
      <xdr:col>13</xdr:col>
      <xdr:colOff>642468</xdr:colOff>
      <xdr:row>340</xdr:row>
      <xdr:rowOff>402296</xdr:rowOff>
    </xdr:to>
    <xdr:sp macro="" textlink="">
      <xdr:nvSpPr>
        <xdr:cNvPr id="25" name="大かっこ 24">
          <a:extLst>
            <a:ext uri="{FF2B5EF4-FFF2-40B4-BE49-F238E27FC236}">
              <a16:creationId xmlns:a16="http://schemas.microsoft.com/office/drawing/2014/main" id="{A8E8294E-1BD6-41C8-8DEC-56D2F413859E}"/>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340</xdr:row>
      <xdr:rowOff>156880</xdr:rowOff>
    </xdr:from>
    <xdr:to>
      <xdr:col>13</xdr:col>
      <xdr:colOff>642468</xdr:colOff>
      <xdr:row>340</xdr:row>
      <xdr:rowOff>402296</xdr:rowOff>
    </xdr:to>
    <xdr:sp macro="" textlink="">
      <xdr:nvSpPr>
        <xdr:cNvPr id="26" name="大かっこ 25">
          <a:extLst>
            <a:ext uri="{FF2B5EF4-FFF2-40B4-BE49-F238E27FC236}">
              <a16:creationId xmlns:a16="http://schemas.microsoft.com/office/drawing/2014/main" id="{081B4318-0D3B-4B46-B51B-908670C2F2FB}"/>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456</xdr:row>
      <xdr:rowOff>156880</xdr:rowOff>
    </xdr:from>
    <xdr:to>
      <xdr:col>13</xdr:col>
      <xdr:colOff>642468</xdr:colOff>
      <xdr:row>456</xdr:row>
      <xdr:rowOff>402296</xdr:rowOff>
    </xdr:to>
    <xdr:sp macro="" textlink="">
      <xdr:nvSpPr>
        <xdr:cNvPr id="27" name="大かっこ 26">
          <a:extLst>
            <a:ext uri="{FF2B5EF4-FFF2-40B4-BE49-F238E27FC236}">
              <a16:creationId xmlns:a16="http://schemas.microsoft.com/office/drawing/2014/main" id="{25DE3FAF-D376-4FC3-8B1B-4733F9DFAF44}"/>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456</xdr:row>
      <xdr:rowOff>156880</xdr:rowOff>
    </xdr:from>
    <xdr:to>
      <xdr:col>13</xdr:col>
      <xdr:colOff>642468</xdr:colOff>
      <xdr:row>456</xdr:row>
      <xdr:rowOff>402296</xdr:rowOff>
    </xdr:to>
    <xdr:sp macro="" textlink="">
      <xdr:nvSpPr>
        <xdr:cNvPr id="28" name="大かっこ 27">
          <a:extLst>
            <a:ext uri="{FF2B5EF4-FFF2-40B4-BE49-F238E27FC236}">
              <a16:creationId xmlns:a16="http://schemas.microsoft.com/office/drawing/2014/main" id="{AA1EB8A8-335E-49D3-B1D1-14877C6541FC}"/>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572</xdr:row>
      <xdr:rowOff>156880</xdr:rowOff>
    </xdr:from>
    <xdr:to>
      <xdr:col>13</xdr:col>
      <xdr:colOff>642468</xdr:colOff>
      <xdr:row>572</xdr:row>
      <xdr:rowOff>402296</xdr:rowOff>
    </xdr:to>
    <xdr:sp macro="" textlink="">
      <xdr:nvSpPr>
        <xdr:cNvPr id="29" name="大かっこ 28">
          <a:extLst>
            <a:ext uri="{FF2B5EF4-FFF2-40B4-BE49-F238E27FC236}">
              <a16:creationId xmlns:a16="http://schemas.microsoft.com/office/drawing/2014/main" id="{00243AD6-343E-4E6D-A3B1-4BAD1C65AA86}"/>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572</xdr:row>
      <xdr:rowOff>156880</xdr:rowOff>
    </xdr:from>
    <xdr:to>
      <xdr:col>13</xdr:col>
      <xdr:colOff>642468</xdr:colOff>
      <xdr:row>572</xdr:row>
      <xdr:rowOff>402296</xdr:rowOff>
    </xdr:to>
    <xdr:sp macro="" textlink="">
      <xdr:nvSpPr>
        <xdr:cNvPr id="30" name="大かっこ 29">
          <a:extLst>
            <a:ext uri="{FF2B5EF4-FFF2-40B4-BE49-F238E27FC236}">
              <a16:creationId xmlns:a16="http://schemas.microsoft.com/office/drawing/2014/main" id="{9A247543-062C-48E1-BDD5-E7403C7EA41D}"/>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688</xdr:row>
      <xdr:rowOff>156880</xdr:rowOff>
    </xdr:from>
    <xdr:to>
      <xdr:col>13</xdr:col>
      <xdr:colOff>642468</xdr:colOff>
      <xdr:row>688</xdr:row>
      <xdr:rowOff>402296</xdr:rowOff>
    </xdr:to>
    <xdr:sp macro="" textlink="">
      <xdr:nvSpPr>
        <xdr:cNvPr id="31" name="大かっこ 30">
          <a:extLst>
            <a:ext uri="{FF2B5EF4-FFF2-40B4-BE49-F238E27FC236}">
              <a16:creationId xmlns:a16="http://schemas.microsoft.com/office/drawing/2014/main" id="{F5D07AAB-07F9-4D38-86D6-58EEA0CD0074}"/>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688</xdr:row>
      <xdr:rowOff>156880</xdr:rowOff>
    </xdr:from>
    <xdr:to>
      <xdr:col>13</xdr:col>
      <xdr:colOff>642468</xdr:colOff>
      <xdr:row>688</xdr:row>
      <xdr:rowOff>402296</xdr:rowOff>
    </xdr:to>
    <xdr:sp macro="" textlink="">
      <xdr:nvSpPr>
        <xdr:cNvPr id="32" name="大かっこ 31">
          <a:extLst>
            <a:ext uri="{FF2B5EF4-FFF2-40B4-BE49-F238E27FC236}">
              <a16:creationId xmlns:a16="http://schemas.microsoft.com/office/drawing/2014/main" id="{3F287E34-2878-4E8C-875F-27C3668F34FD}"/>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804</xdr:row>
      <xdr:rowOff>156880</xdr:rowOff>
    </xdr:from>
    <xdr:to>
      <xdr:col>13</xdr:col>
      <xdr:colOff>642468</xdr:colOff>
      <xdr:row>804</xdr:row>
      <xdr:rowOff>402296</xdr:rowOff>
    </xdr:to>
    <xdr:sp macro="" textlink="">
      <xdr:nvSpPr>
        <xdr:cNvPr id="33" name="大かっこ 32">
          <a:extLst>
            <a:ext uri="{FF2B5EF4-FFF2-40B4-BE49-F238E27FC236}">
              <a16:creationId xmlns:a16="http://schemas.microsoft.com/office/drawing/2014/main" id="{9993569F-053E-4A1E-93E2-4FDA25224C5E}"/>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804</xdr:row>
      <xdr:rowOff>156880</xdr:rowOff>
    </xdr:from>
    <xdr:to>
      <xdr:col>13</xdr:col>
      <xdr:colOff>642468</xdr:colOff>
      <xdr:row>804</xdr:row>
      <xdr:rowOff>402296</xdr:rowOff>
    </xdr:to>
    <xdr:sp macro="" textlink="">
      <xdr:nvSpPr>
        <xdr:cNvPr id="34" name="大かっこ 33">
          <a:extLst>
            <a:ext uri="{FF2B5EF4-FFF2-40B4-BE49-F238E27FC236}">
              <a16:creationId xmlns:a16="http://schemas.microsoft.com/office/drawing/2014/main" id="{A9D42D0D-272E-4F7D-ACEF-E36BBAC2B697}"/>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920</xdr:row>
      <xdr:rowOff>156880</xdr:rowOff>
    </xdr:from>
    <xdr:to>
      <xdr:col>13</xdr:col>
      <xdr:colOff>642468</xdr:colOff>
      <xdr:row>920</xdr:row>
      <xdr:rowOff>402296</xdr:rowOff>
    </xdr:to>
    <xdr:sp macro="" textlink="">
      <xdr:nvSpPr>
        <xdr:cNvPr id="35" name="大かっこ 34">
          <a:extLst>
            <a:ext uri="{FF2B5EF4-FFF2-40B4-BE49-F238E27FC236}">
              <a16:creationId xmlns:a16="http://schemas.microsoft.com/office/drawing/2014/main" id="{027B9BE9-48CE-4EB0-A5CF-1D292C0B164C}"/>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920</xdr:row>
      <xdr:rowOff>156880</xdr:rowOff>
    </xdr:from>
    <xdr:to>
      <xdr:col>13</xdr:col>
      <xdr:colOff>642468</xdr:colOff>
      <xdr:row>920</xdr:row>
      <xdr:rowOff>402296</xdr:rowOff>
    </xdr:to>
    <xdr:sp macro="" textlink="">
      <xdr:nvSpPr>
        <xdr:cNvPr id="36" name="大かっこ 35">
          <a:extLst>
            <a:ext uri="{FF2B5EF4-FFF2-40B4-BE49-F238E27FC236}">
              <a16:creationId xmlns:a16="http://schemas.microsoft.com/office/drawing/2014/main" id="{C7EE3CC8-3662-4140-A55E-3AF4B7222847}"/>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1036</xdr:row>
      <xdr:rowOff>156880</xdr:rowOff>
    </xdr:from>
    <xdr:to>
      <xdr:col>13</xdr:col>
      <xdr:colOff>642468</xdr:colOff>
      <xdr:row>1036</xdr:row>
      <xdr:rowOff>402296</xdr:rowOff>
    </xdr:to>
    <xdr:sp macro="" textlink="">
      <xdr:nvSpPr>
        <xdr:cNvPr id="37" name="大かっこ 36">
          <a:extLst>
            <a:ext uri="{FF2B5EF4-FFF2-40B4-BE49-F238E27FC236}">
              <a16:creationId xmlns:a16="http://schemas.microsoft.com/office/drawing/2014/main" id="{E1A41CAA-B78D-487B-949E-14791152EEC0}"/>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1036</xdr:row>
      <xdr:rowOff>156880</xdr:rowOff>
    </xdr:from>
    <xdr:to>
      <xdr:col>13</xdr:col>
      <xdr:colOff>642468</xdr:colOff>
      <xdr:row>1036</xdr:row>
      <xdr:rowOff>402296</xdr:rowOff>
    </xdr:to>
    <xdr:sp macro="" textlink="">
      <xdr:nvSpPr>
        <xdr:cNvPr id="38" name="大かっこ 37">
          <a:extLst>
            <a:ext uri="{FF2B5EF4-FFF2-40B4-BE49-F238E27FC236}">
              <a16:creationId xmlns:a16="http://schemas.microsoft.com/office/drawing/2014/main" id="{0256B2DE-C5D9-44A2-997C-189F3989AD40}"/>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1152</xdr:row>
      <xdr:rowOff>156880</xdr:rowOff>
    </xdr:from>
    <xdr:to>
      <xdr:col>13</xdr:col>
      <xdr:colOff>642468</xdr:colOff>
      <xdr:row>1152</xdr:row>
      <xdr:rowOff>402296</xdr:rowOff>
    </xdr:to>
    <xdr:sp macro="" textlink="">
      <xdr:nvSpPr>
        <xdr:cNvPr id="39" name="大かっこ 38">
          <a:extLst>
            <a:ext uri="{FF2B5EF4-FFF2-40B4-BE49-F238E27FC236}">
              <a16:creationId xmlns:a16="http://schemas.microsoft.com/office/drawing/2014/main" id="{EA077A8E-1D23-43D8-8D57-B585CB058EC3}"/>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1152</xdr:row>
      <xdr:rowOff>156880</xdr:rowOff>
    </xdr:from>
    <xdr:to>
      <xdr:col>13</xdr:col>
      <xdr:colOff>642468</xdr:colOff>
      <xdr:row>1152</xdr:row>
      <xdr:rowOff>402296</xdr:rowOff>
    </xdr:to>
    <xdr:sp macro="" textlink="">
      <xdr:nvSpPr>
        <xdr:cNvPr id="40" name="大かっこ 39">
          <a:extLst>
            <a:ext uri="{FF2B5EF4-FFF2-40B4-BE49-F238E27FC236}">
              <a16:creationId xmlns:a16="http://schemas.microsoft.com/office/drawing/2014/main" id="{8CBC2FE6-D221-450F-8D2B-BF8E80E0D09E}"/>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1268</xdr:row>
      <xdr:rowOff>156880</xdr:rowOff>
    </xdr:from>
    <xdr:to>
      <xdr:col>13</xdr:col>
      <xdr:colOff>642468</xdr:colOff>
      <xdr:row>1268</xdr:row>
      <xdr:rowOff>402296</xdr:rowOff>
    </xdr:to>
    <xdr:sp macro="" textlink="">
      <xdr:nvSpPr>
        <xdr:cNvPr id="41" name="大かっこ 40">
          <a:extLst>
            <a:ext uri="{FF2B5EF4-FFF2-40B4-BE49-F238E27FC236}">
              <a16:creationId xmlns:a16="http://schemas.microsoft.com/office/drawing/2014/main" id="{E428746A-1B5D-4046-A7C6-9F9FCC81897B}"/>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1268</xdr:row>
      <xdr:rowOff>156880</xdr:rowOff>
    </xdr:from>
    <xdr:to>
      <xdr:col>13</xdr:col>
      <xdr:colOff>642468</xdr:colOff>
      <xdr:row>1268</xdr:row>
      <xdr:rowOff>402296</xdr:rowOff>
    </xdr:to>
    <xdr:sp macro="" textlink="">
      <xdr:nvSpPr>
        <xdr:cNvPr id="42" name="大かっこ 41">
          <a:extLst>
            <a:ext uri="{FF2B5EF4-FFF2-40B4-BE49-F238E27FC236}">
              <a16:creationId xmlns:a16="http://schemas.microsoft.com/office/drawing/2014/main" id="{785E33E9-1F9B-461B-AD54-955C119BA287}"/>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1384</xdr:row>
      <xdr:rowOff>156880</xdr:rowOff>
    </xdr:from>
    <xdr:to>
      <xdr:col>13</xdr:col>
      <xdr:colOff>642468</xdr:colOff>
      <xdr:row>1384</xdr:row>
      <xdr:rowOff>402296</xdr:rowOff>
    </xdr:to>
    <xdr:sp macro="" textlink="">
      <xdr:nvSpPr>
        <xdr:cNvPr id="43" name="大かっこ 42">
          <a:extLst>
            <a:ext uri="{FF2B5EF4-FFF2-40B4-BE49-F238E27FC236}">
              <a16:creationId xmlns:a16="http://schemas.microsoft.com/office/drawing/2014/main" id="{41172E8E-3ACA-41D7-9F70-D2840BAB41CD}"/>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1384</xdr:row>
      <xdr:rowOff>156880</xdr:rowOff>
    </xdr:from>
    <xdr:to>
      <xdr:col>13</xdr:col>
      <xdr:colOff>642468</xdr:colOff>
      <xdr:row>1384</xdr:row>
      <xdr:rowOff>402296</xdr:rowOff>
    </xdr:to>
    <xdr:sp macro="" textlink="">
      <xdr:nvSpPr>
        <xdr:cNvPr id="44" name="大かっこ 43">
          <a:extLst>
            <a:ext uri="{FF2B5EF4-FFF2-40B4-BE49-F238E27FC236}">
              <a16:creationId xmlns:a16="http://schemas.microsoft.com/office/drawing/2014/main" id="{2FD38E0E-6D5A-43E0-953D-09B02AD25CF2}"/>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1500</xdr:row>
      <xdr:rowOff>156880</xdr:rowOff>
    </xdr:from>
    <xdr:to>
      <xdr:col>13</xdr:col>
      <xdr:colOff>642468</xdr:colOff>
      <xdr:row>1500</xdr:row>
      <xdr:rowOff>402296</xdr:rowOff>
    </xdr:to>
    <xdr:sp macro="" textlink="">
      <xdr:nvSpPr>
        <xdr:cNvPr id="45" name="大かっこ 44">
          <a:extLst>
            <a:ext uri="{FF2B5EF4-FFF2-40B4-BE49-F238E27FC236}">
              <a16:creationId xmlns:a16="http://schemas.microsoft.com/office/drawing/2014/main" id="{BB9B1860-58D9-4E2B-8729-A0CD57D66766}"/>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1500</xdr:row>
      <xdr:rowOff>156880</xdr:rowOff>
    </xdr:from>
    <xdr:to>
      <xdr:col>13</xdr:col>
      <xdr:colOff>642468</xdr:colOff>
      <xdr:row>1500</xdr:row>
      <xdr:rowOff>402296</xdr:rowOff>
    </xdr:to>
    <xdr:sp macro="" textlink="">
      <xdr:nvSpPr>
        <xdr:cNvPr id="46" name="大かっこ 45">
          <a:extLst>
            <a:ext uri="{FF2B5EF4-FFF2-40B4-BE49-F238E27FC236}">
              <a16:creationId xmlns:a16="http://schemas.microsoft.com/office/drawing/2014/main" id="{655750A2-8437-44DF-88B1-3DBBD0A0EFC4}"/>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1616</xdr:row>
      <xdr:rowOff>156880</xdr:rowOff>
    </xdr:from>
    <xdr:to>
      <xdr:col>13</xdr:col>
      <xdr:colOff>642468</xdr:colOff>
      <xdr:row>1616</xdr:row>
      <xdr:rowOff>402296</xdr:rowOff>
    </xdr:to>
    <xdr:sp macro="" textlink="">
      <xdr:nvSpPr>
        <xdr:cNvPr id="47" name="大かっこ 46">
          <a:extLst>
            <a:ext uri="{FF2B5EF4-FFF2-40B4-BE49-F238E27FC236}">
              <a16:creationId xmlns:a16="http://schemas.microsoft.com/office/drawing/2014/main" id="{699D78E0-7F70-46BB-B775-1F71F61726D9}"/>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1616</xdr:row>
      <xdr:rowOff>156880</xdr:rowOff>
    </xdr:from>
    <xdr:to>
      <xdr:col>13</xdr:col>
      <xdr:colOff>642468</xdr:colOff>
      <xdr:row>1616</xdr:row>
      <xdr:rowOff>402296</xdr:rowOff>
    </xdr:to>
    <xdr:sp macro="" textlink="">
      <xdr:nvSpPr>
        <xdr:cNvPr id="48" name="大かっこ 47">
          <a:extLst>
            <a:ext uri="{FF2B5EF4-FFF2-40B4-BE49-F238E27FC236}">
              <a16:creationId xmlns:a16="http://schemas.microsoft.com/office/drawing/2014/main" id="{4E041D70-31BC-4BDF-9948-9525A85643AF}"/>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1732</xdr:row>
      <xdr:rowOff>156880</xdr:rowOff>
    </xdr:from>
    <xdr:to>
      <xdr:col>13</xdr:col>
      <xdr:colOff>642468</xdr:colOff>
      <xdr:row>1732</xdr:row>
      <xdr:rowOff>402296</xdr:rowOff>
    </xdr:to>
    <xdr:sp macro="" textlink="">
      <xdr:nvSpPr>
        <xdr:cNvPr id="49" name="大かっこ 48">
          <a:extLst>
            <a:ext uri="{FF2B5EF4-FFF2-40B4-BE49-F238E27FC236}">
              <a16:creationId xmlns:a16="http://schemas.microsoft.com/office/drawing/2014/main" id="{97BEC4AE-1806-4398-9B75-6CD4ADB0ECBA}"/>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1732</xdr:row>
      <xdr:rowOff>156880</xdr:rowOff>
    </xdr:from>
    <xdr:to>
      <xdr:col>13</xdr:col>
      <xdr:colOff>642468</xdr:colOff>
      <xdr:row>1732</xdr:row>
      <xdr:rowOff>402296</xdr:rowOff>
    </xdr:to>
    <xdr:sp macro="" textlink="">
      <xdr:nvSpPr>
        <xdr:cNvPr id="50" name="大かっこ 49">
          <a:extLst>
            <a:ext uri="{FF2B5EF4-FFF2-40B4-BE49-F238E27FC236}">
              <a16:creationId xmlns:a16="http://schemas.microsoft.com/office/drawing/2014/main" id="{2E722036-7163-43C4-9D7E-EF08EA8F0F42}"/>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1848</xdr:row>
      <xdr:rowOff>156880</xdr:rowOff>
    </xdr:from>
    <xdr:to>
      <xdr:col>13</xdr:col>
      <xdr:colOff>642468</xdr:colOff>
      <xdr:row>1848</xdr:row>
      <xdr:rowOff>402296</xdr:rowOff>
    </xdr:to>
    <xdr:sp macro="" textlink="">
      <xdr:nvSpPr>
        <xdr:cNvPr id="51" name="大かっこ 50">
          <a:extLst>
            <a:ext uri="{FF2B5EF4-FFF2-40B4-BE49-F238E27FC236}">
              <a16:creationId xmlns:a16="http://schemas.microsoft.com/office/drawing/2014/main" id="{A21B2913-7915-40F6-92EE-934C59526836}"/>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1848</xdr:row>
      <xdr:rowOff>156880</xdr:rowOff>
    </xdr:from>
    <xdr:to>
      <xdr:col>13</xdr:col>
      <xdr:colOff>642468</xdr:colOff>
      <xdr:row>1848</xdr:row>
      <xdr:rowOff>402296</xdr:rowOff>
    </xdr:to>
    <xdr:sp macro="" textlink="">
      <xdr:nvSpPr>
        <xdr:cNvPr id="52" name="大かっこ 51">
          <a:extLst>
            <a:ext uri="{FF2B5EF4-FFF2-40B4-BE49-F238E27FC236}">
              <a16:creationId xmlns:a16="http://schemas.microsoft.com/office/drawing/2014/main" id="{8C6BC582-24C1-4E5C-8D8E-20C180B7641D}"/>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1964</xdr:row>
      <xdr:rowOff>156880</xdr:rowOff>
    </xdr:from>
    <xdr:to>
      <xdr:col>13</xdr:col>
      <xdr:colOff>642468</xdr:colOff>
      <xdr:row>1964</xdr:row>
      <xdr:rowOff>402296</xdr:rowOff>
    </xdr:to>
    <xdr:sp macro="" textlink="">
      <xdr:nvSpPr>
        <xdr:cNvPr id="53" name="大かっこ 52">
          <a:extLst>
            <a:ext uri="{FF2B5EF4-FFF2-40B4-BE49-F238E27FC236}">
              <a16:creationId xmlns:a16="http://schemas.microsoft.com/office/drawing/2014/main" id="{D0C31145-7B8A-4F25-9097-72BD2007ED7C}"/>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1964</xdr:row>
      <xdr:rowOff>156880</xdr:rowOff>
    </xdr:from>
    <xdr:to>
      <xdr:col>13</xdr:col>
      <xdr:colOff>642468</xdr:colOff>
      <xdr:row>1964</xdr:row>
      <xdr:rowOff>402296</xdr:rowOff>
    </xdr:to>
    <xdr:sp macro="" textlink="">
      <xdr:nvSpPr>
        <xdr:cNvPr id="54" name="大かっこ 53">
          <a:extLst>
            <a:ext uri="{FF2B5EF4-FFF2-40B4-BE49-F238E27FC236}">
              <a16:creationId xmlns:a16="http://schemas.microsoft.com/office/drawing/2014/main" id="{9948D14D-19CE-4BC5-82AE-F19786FFAAF8}"/>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2080</xdr:row>
      <xdr:rowOff>156880</xdr:rowOff>
    </xdr:from>
    <xdr:to>
      <xdr:col>13</xdr:col>
      <xdr:colOff>642468</xdr:colOff>
      <xdr:row>2080</xdr:row>
      <xdr:rowOff>402296</xdr:rowOff>
    </xdr:to>
    <xdr:sp macro="" textlink="">
      <xdr:nvSpPr>
        <xdr:cNvPr id="55" name="大かっこ 54">
          <a:extLst>
            <a:ext uri="{FF2B5EF4-FFF2-40B4-BE49-F238E27FC236}">
              <a16:creationId xmlns:a16="http://schemas.microsoft.com/office/drawing/2014/main" id="{F3598299-EBCC-4A15-B8C9-D410D1AAAD59}"/>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2080</xdr:row>
      <xdr:rowOff>156880</xdr:rowOff>
    </xdr:from>
    <xdr:to>
      <xdr:col>13</xdr:col>
      <xdr:colOff>642468</xdr:colOff>
      <xdr:row>2080</xdr:row>
      <xdr:rowOff>402296</xdr:rowOff>
    </xdr:to>
    <xdr:sp macro="" textlink="">
      <xdr:nvSpPr>
        <xdr:cNvPr id="56" name="大かっこ 55">
          <a:extLst>
            <a:ext uri="{FF2B5EF4-FFF2-40B4-BE49-F238E27FC236}">
              <a16:creationId xmlns:a16="http://schemas.microsoft.com/office/drawing/2014/main" id="{165147E3-B29A-44DA-B331-6A3F3D615D36}"/>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2196</xdr:row>
      <xdr:rowOff>156880</xdr:rowOff>
    </xdr:from>
    <xdr:to>
      <xdr:col>13</xdr:col>
      <xdr:colOff>642468</xdr:colOff>
      <xdr:row>2196</xdr:row>
      <xdr:rowOff>402296</xdr:rowOff>
    </xdr:to>
    <xdr:sp macro="" textlink="">
      <xdr:nvSpPr>
        <xdr:cNvPr id="57" name="大かっこ 56">
          <a:extLst>
            <a:ext uri="{FF2B5EF4-FFF2-40B4-BE49-F238E27FC236}">
              <a16:creationId xmlns:a16="http://schemas.microsoft.com/office/drawing/2014/main" id="{147C4373-5B7D-46A4-9BA4-662CD5A41946}"/>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2196</xdr:row>
      <xdr:rowOff>156880</xdr:rowOff>
    </xdr:from>
    <xdr:to>
      <xdr:col>13</xdr:col>
      <xdr:colOff>642468</xdr:colOff>
      <xdr:row>2196</xdr:row>
      <xdr:rowOff>402296</xdr:rowOff>
    </xdr:to>
    <xdr:sp macro="" textlink="">
      <xdr:nvSpPr>
        <xdr:cNvPr id="58" name="大かっこ 57">
          <a:extLst>
            <a:ext uri="{FF2B5EF4-FFF2-40B4-BE49-F238E27FC236}">
              <a16:creationId xmlns:a16="http://schemas.microsoft.com/office/drawing/2014/main" id="{CA44A532-B5B9-446C-AABB-E265D3F6F92D}"/>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2312</xdr:row>
      <xdr:rowOff>156880</xdr:rowOff>
    </xdr:from>
    <xdr:to>
      <xdr:col>13</xdr:col>
      <xdr:colOff>642468</xdr:colOff>
      <xdr:row>2312</xdr:row>
      <xdr:rowOff>402296</xdr:rowOff>
    </xdr:to>
    <xdr:sp macro="" textlink="">
      <xdr:nvSpPr>
        <xdr:cNvPr id="59" name="大かっこ 58">
          <a:extLst>
            <a:ext uri="{FF2B5EF4-FFF2-40B4-BE49-F238E27FC236}">
              <a16:creationId xmlns:a16="http://schemas.microsoft.com/office/drawing/2014/main" id="{36D1E44D-D2FC-44E5-8596-19B290727FCD}"/>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2312</xdr:row>
      <xdr:rowOff>156880</xdr:rowOff>
    </xdr:from>
    <xdr:to>
      <xdr:col>13</xdr:col>
      <xdr:colOff>642468</xdr:colOff>
      <xdr:row>2312</xdr:row>
      <xdr:rowOff>402296</xdr:rowOff>
    </xdr:to>
    <xdr:sp macro="" textlink="">
      <xdr:nvSpPr>
        <xdr:cNvPr id="60" name="大かっこ 59">
          <a:extLst>
            <a:ext uri="{FF2B5EF4-FFF2-40B4-BE49-F238E27FC236}">
              <a16:creationId xmlns:a16="http://schemas.microsoft.com/office/drawing/2014/main" id="{D17675C3-437B-4969-B097-227A8472AFAA}"/>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224</xdr:row>
      <xdr:rowOff>156880</xdr:rowOff>
    </xdr:from>
    <xdr:to>
      <xdr:col>13</xdr:col>
      <xdr:colOff>642468</xdr:colOff>
      <xdr:row>224</xdr:row>
      <xdr:rowOff>402296</xdr:rowOff>
    </xdr:to>
    <xdr:sp macro="" textlink="">
      <xdr:nvSpPr>
        <xdr:cNvPr id="61" name="大かっこ 60">
          <a:extLst>
            <a:ext uri="{FF2B5EF4-FFF2-40B4-BE49-F238E27FC236}">
              <a16:creationId xmlns:a16="http://schemas.microsoft.com/office/drawing/2014/main" id="{DC4544B9-FF8F-4A4B-AC52-04421362E863}"/>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224</xdr:row>
      <xdr:rowOff>156880</xdr:rowOff>
    </xdr:from>
    <xdr:to>
      <xdr:col>13</xdr:col>
      <xdr:colOff>642468</xdr:colOff>
      <xdr:row>224</xdr:row>
      <xdr:rowOff>402296</xdr:rowOff>
    </xdr:to>
    <xdr:sp macro="" textlink="">
      <xdr:nvSpPr>
        <xdr:cNvPr id="62" name="大かっこ 61">
          <a:extLst>
            <a:ext uri="{FF2B5EF4-FFF2-40B4-BE49-F238E27FC236}">
              <a16:creationId xmlns:a16="http://schemas.microsoft.com/office/drawing/2014/main" id="{055AC068-DAF8-41F0-86F4-91A3D7236C88}"/>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340</xdr:row>
      <xdr:rowOff>156880</xdr:rowOff>
    </xdr:from>
    <xdr:to>
      <xdr:col>13</xdr:col>
      <xdr:colOff>642468</xdr:colOff>
      <xdr:row>340</xdr:row>
      <xdr:rowOff>402296</xdr:rowOff>
    </xdr:to>
    <xdr:sp macro="" textlink="">
      <xdr:nvSpPr>
        <xdr:cNvPr id="63" name="大かっこ 62">
          <a:extLst>
            <a:ext uri="{FF2B5EF4-FFF2-40B4-BE49-F238E27FC236}">
              <a16:creationId xmlns:a16="http://schemas.microsoft.com/office/drawing/2014/main" id="{B5BE7F50-82BD-4C92-898D-3F542E4D51E2}"/>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340</xdr:row>
      <xdr:rowOff>156880</xdr:rowOff>
    </xdr:from>
    <xdr:to>
      <xdr:col>13</xdr:col>
      <xdr:colOff>642468</xdr:colOff>
      <xdr:row>340</xdr:row>
      <xdr:rowOff>402296</xdr:rowOff>
    </xdr:to>
    <xdr:sp macro="" textlink="">
      <xdr:nvSpPr>
        <xdr:cNvPr id="64" name="大かっこ 63">
          <a:extLst>
            <a:ext uri="{FF2B5EF4-FFF2-40B4-BE49-F238E27FC236}">
              <a16:creationId xmlns:a16="http://schemas.microsoft.com/office/drawing/2014/main" id="{A0A0A261-968D-433C-AEE9-64723A970BCA}"/>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456</xdr:row>
      <xdr:rowOff>156880</xdr:rowOff>
    </xdr:from>
    <xdr:to>
      <xdr:col>13</xdr:col>
      <xdr:colOff>642468</xdr:colOff>
      <xdr:row>456</xdr:row>
      <xdr:rowOff>402296</xdr:rowOff>
    </xdr:to>
    <xdr:sp macro="" textlink="">
      <xdr:nvSpPr>
        <xdr:cNvPr id="65" name="大かっこ 64">
          <a:extLst>
            <a:ext uri="{FF2B5EF4-FFF2-40B4-BE49-F238E27FC236}">
              <a16:creationId xmlns:a16="http://schemas.microsoft.com/office/drawing/2014/main" id="{F97FBBF5-5CB0-4E6C-B4F2-8748D6D32075}"/>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456</xdr:row>
      <xdr:rowOff>156880</xdr:rowOff>
    </xdr:from>
    <xdr:to>
      <xdr:col>13</xdr:col>
      <xdr:colOff>642468</xdr:colOff>
      <xdr:row>456</xdr:row>
      <xdr:rowOff>402296</xdr:rowOff>
    </xdr:to>
    <xdr:sp macro="" textlink="">
      <xdr:nvSpPr>
        <xdr:cNvPr id="66" name="大かっこ 65">
          <a:extLst>
            <a:ext uri="{FF2B5EF4-FFF2-40B4-BE49-F238E27FC236}">
              <a16:creationId xmlns:a16="http://schemas.microsoft.com/office/drawing/2014/main" id="{F7D32AEF-53C7-4D03-8AA5-71E6F87A9A2B}"/>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572</xdr:row>
      <xdr:rowOff>156880</xdr:rowOff>
    </xdr:from>
    <xdr:to>
      <xdr:col>13</xdr:col>
      <xdr:colOff>642468</xdr:colOff>
      <xdr:row>572</xdr:row>
      <xdr:rowOff>402296</xdr:rowOff>
    </xdr:to>
    <xdr:sp macro="" textlink="">
      <xdr:nvSpPr>
        <xdr:cNvPr id="67" name="大かっこ 66">
          <a:extLst>
            <a:ext uri="{FF2B5EF4-FFF2-40B4-BE49-F238E27FC236}">
              <a16:creationId xmlns:a16="http://schemas.microsoft.com/office/drawing/2014/main" id="{48360FA5-DA32-4813-AC32-4048EDE1E0D4}"/>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572</xdr:row>
      <xdr:rowOff>156880</xdr:rowOff>
    </xdr:from>
    <xdr:to>
      <xdr:col>13</xdr:col>
      <xdr:colOff>642468</xdr:colOff>
      <xdr:row>572</xdr:row>
      <xdr:rowOff>402296</xdr:rowOff>
    </xdr:to>
    <xdr:sp macro="" textlink="">
      <xdr:nvSpPr>
        <xdr:cNvPr id="68" name="大かっこ 67">
          <a:extLst>
            <a:ext uri="{FF2B5EF4-FFF2-40B4-BE49-F238E27FC236}">
              <a16:creationId xmlns:a16="http://schemas.microsoft.com/office/drawing/2014/main" id="{7ECF4EF4-D0DB-4E01-B64C-844E32744F39}"/>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688</xdr:row>
      <xdr:rowOff>156880</xdr:rowOff>
    </xdr:from>
    <xdr:to>
      <xdr:col>13</xdr:col>
      <xdr:colOff>642468</xdr:colOff>
      <xdr:row>688</xdr:row>
      <xdr:rowOff>402296</xdr:rowOff>
    </xdr:to>
    <xdr:sp macro="" textlink="">
      <xdr:nvSpPr>
        <xdr:cNvPr id="69" name="大かっこ 68">
          <a:extLst>
            <a:ext uri="{FF2B5EF4-FFF2-40B4-BE49-F238E27FC236}">
              <a16:creationId xmlns:a16="http://schemas.microsoft.com/office/drawing/2014/main" id="{90756265-A6AA-4C4D-BC8B-04D1C4AC6F3E}"/>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688</xdr:row>
      <xdr:rowOff>156880</xdr:rowOff>
    </xdr:from>
    <xdr:to>
      <xdr:col>13</xdr:col>
      <xdr:colOff>642468</xdr:colOff>
      <xdr:row>688</xdr:row>
      <xdr:rowOff>402296</xdr:rowOff>
    </xdr:to>
    <xdr:sp macro="" textlink="">
      <xdr:nvSpPr>
        <xdr:cNvPr id="70" name="大かっこ 69">
          <a:extLst>
            <a:ext uri="{FF2B5EF4-FFF2-40B4-BE49-F238E27FC236}">
              <a16:creationId xmlns:a16="http://schemas.microsoft.com/office/drawing/2014/main" id="{3482C859-7F41-4B33-9975-D4EBC3BDCE01}"/>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804</xdr:row>
      <xdr:rowOff>156880</xdr:rowOff>
    </xdr:from>
    <xdr:to>
      <xdr:col>13</xdr:col>
      <xdr:colOff>642468</xdr:colOff>
      <xdr:row>804</xdr:row>
      <xdr:rowOff>402296</xdr:rowOff>
    </xdr:to>
    <xdr:sp macro="" textlink="">
      <xdr:nvSpPr>
        <xdr:cNvPr id="71" name="大かっこ 70">
          <a:extLst>
            <a:ext uri="{FF2B5EF4-FFF2-40B4-BE49-F238E27FC236}">
              <a16:creationId xmlns:a16="http://schemas.microsoft.com/office/drawing/2014/main" id="{3A2BEFAE-3EF3-4D39-B69C-873A9299AE1F}"/>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804</xdr:row>
      <xdr:rowOff>156880</xdr:rowOff>
    </xdr:from>
    <xdr:to>
      <xdr:col>13</xdr:col>
      <xdr:colOff>642468</xdr:colOff>
      <xdr:row>804</xdr:row>
      <xdr:rowOff>402296</xdr:rowOff>
    </xdr:to>
    <xdr:sp macro="" textlink="">
      <xdr:nvSpPr>
        <xdr:cNvPr id="72" name="大かっこ 71">
          <a:extLst>
            <a:ext uri="{FF2B5EF4-FFF2-40B4-BE49-F238E27FC236}">
              <a16:creationId xmlns:a16="http://schemas.microsoft.com/office/drawing/2014/main" id="{45FFB51B-20E1-448D-8DBA-855447362B08}"/>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920</xdr:row>
      <xdr:rowOff>156880</xdr:rowOff>
    </xdr:from>
    <xdr:to>
      <xdr:col>13</xdr:col>
      <xdr:colOff>642468</xdr:colOff>
      <xdr:row>920</xdr:row>
      <xdr:rowOff>402296</xdr:rowOff>
    </xdr:to>
    <xdr:sp macro="" textlink="">
      <xdr:nvSpPr>
        <xdr:cNvPr id="73" name="大かっこ 72">
          <a:extLst>
            <a:ext uri="{FF2B5EF4-FFF2-40B4-BE49-F238E27FC236}">
              <a16:creationId xmlns:a16="http://schemas.microsoft.com/office/drawing/2014/main" id="{D4B982A2-0302-4EED-A54E-D2608CB6E5A7}"/>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920</xdr:row>
      <xdr:rowOff>156880</xdr:rowOff>
    </xdr:from>
    <xdr:to>
      <xdr:col>13</xdr:col>
      <xdr:colOff>642468</xdr:colOff>
      <xdr:row>920</xdr:row>
      <xdr:rowOff>402296</xdr:rowOff>
    </xdr:to>
    <xdr:sp macro="" textlink="">
      <xdr:nvSpPr>
        <xdr:cNvPr id="74" name="大かっこ 73">
          <a:extLst>
            <a:ext uri="{FF2B5EF4-FFF2-40B4-BE49-F238E27FC236}">
              <a16:creationId xmlns:a16="http://schemas.microsoft.com/office/drawing/2014/main" id="{A6D4F8A6-E72E-4AB8-80BC-55C189D96812}"/>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1036</xdr:row>
      <xdr:rowOff>156880</xdr:rowOff>
    </xdr:from>
    <xdr:to>
      <xdr:col>13</xdr:col>
      <xdr:colOff>642468</xdr:colOff>
      <xdr:row>1036</xdr:row>
      <xdr:rowOff>402296</xdr:rowOff>
    </xdr:to>
    <xdr:sp macro="" textlink="">
      <xdr:nvSpPr>
        <xdr:cNvPr id="75" name="大かっこ 74">
          <a:extLst>
            <a:ext uri="{FF2B5EF4-FFF2-40B4-BE49-F238E27FC236}">
              <a16:creationId xmlns:a16="http://schemas.microsoft.com/office/drawing/2014/main" id="{096F3F1A-2BC6-408E-811E-AE8EF50D0ED3}"/>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1036</xdr:row>
      <xdr:rowOff>156880</xdr:rowOff>
    </xdr:from>
    <xdr:to>
      <xdr:col>13</xdr:col>
      <xdr:colOff>642468</xdr:colOff>
      <xdr:row>1036</xdr:row>
      <xdr:rowOff>402296</xdr:rowOff>
    </xdr:to>
    <xdr:sp macro="" textlink="">
      <xdr:nvSpPr>
        <xdr:cNvPr id="76" name="大かっこ 75">
          <a:extLst>
            <a:ext uri="{FF2B5EF4-FFF2-40B4-BE49-F238E27FC236}">
              <a16:creationId xmlns:a16="http://schemas.microsoft.com/office/drawing/2014/main" id="{064AC9A9-61CD-4AF4-95D7-4673333AA25E}"/>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1152</xdr:row>
      <xdr:rowOff>156880</xdr:rowOff>
    </xdr:from>
    <xdr:to>
      <xdr:col>13</xdr:col>
      <xdr:colOff>642468</xdr:colOff>
      <xdr:row>1152</xdr:row>
      <xdr:rowOff>402296</xdr:rowOff>
    </xdr:to>
    <xdr:sp macro="" textlink="">
      <xdr:nvSpPr>
        <xdr:cNvPr id="77" name="大かっこ 76">
          <a:extLst>
            <a:ext uri="{FF2B5EF4-FFF2-40B4-BE49-F238E27FC236}">
              <a16:creationId xmlns:a16="http://schemas.microsoft.com/office/drawing/2014/main" id="{9A28086D-160B-431F-A813-758E0C46D584}"/>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1152</xdr:row>
      <xdr:rowOff>156880</xdr:rowOff>
    </xdr:from>
    <xdr:to>
      <xdr:col>13</xdr:col>
      <xdr:colOff>642468</xdr:colOff>
      <xdr:row>1152</xdr:row>
      <xdr:rowOff>402296</xdr:rowOff>
    </xdr:to>
    <xdr:sp macro="" textlink="">
      <xdr:nvSpPr>
        <xdr:cNvPr id="78" name="大かっこ 77">
          <a:extLst>
            <a:ext uri="{FF2B5EF4-FFF2-40B4-BE49-F238E27FC236}">
              <a16:creationId xmlns:a16="http://schemas.microsoft.com/office/drawing/2014/main" id="{06040A52-05B7-4376-A194-E00A40DDDF43}"/>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1268</xdr:row>
      <xdr:rowOff>156880</xdr:rowOff>
    </xdr:from>
    <xdr:to>
      <xdr:col>13</xdr:col>
      <xdr:colOff>642468</xdr:colOff>
      <xdr:row>1268</xdr:row>
      <xdr:rowOff>402296</xdr:rowOff>
    </xdr:to>
    <xdr:sp macro="" textlink="">
      <xdr:nvSpPr>
        <xdr:cNvPr id="79" name="大かっこ 78">
          <a:extLst>
            <a:ext uri="{FF2B5EF4-FFF2-40B4-BE49-F238E27FC236}">
              <a16:creationId xmlns:a16="http://schemas.microsoft.com/office/drawing/2014/main" id="{1C9B02AE-BC46-46FA-AE58-9FA81B73D3D0}"/>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1268</xdr:row>
      <xdr:rowOff>156880</xdr:rowOff>
    </xdr:from>
    <xdr:to>
      <xdr:col>13</xdr:col>
      <xdr:colOff>642468</xdr:colOff>
      <xdr:row>1268</xdr:row>
      <xdr:rowOff>402296</xdr:rowOff>
    </xdr:to>
    <xdr:sp macro="" textlink="">
      <xdr:nvSpPr>
        <xdr:cNvPr id="80" name="大かっこ 79">
          <a:extLst>
            <a:ext uri="{FF2B5EF4-FFF2-40B4-BE49-F238E27FC236}">
              <a16:creationId xmlns:a16="http://schemas.microsoft.com/office/drawing/2014/main" id="{2E3F3524-1EBC-4AA9-BDB9-E29E76A47D21}"/>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1384</xdr:row>
      <xdr:rowOff>156880</xdr:rowOff>
    </xdr:from>
    <xdr:to>
      <xdr:col>13</xdr:col>
      <xdr:colOff>642468</xdr:colOff>
      <xdr:row>1384</xdr:row>
      <xdr:rowOff>402296</xdr:rowOff>
    </xdr:to>
    <xdr:sp macro="" textlink="">
      <xdr:nvSpPr>
        <xdr:cNvPr id="81" name="大かっこ 80">
          <a:extLst>
            <a:ext uri="{FF2B5EF4-FFF2-40B4-BE49-F238E27FC236}">
              <a16:creationId xmlns:a16="http://schemas.microsoft.com/office/drawing/2014/main" id="{23E470E7-4545-45DD-BB49-1C61E4E892B6}"/>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1384</xdr:row>
      <xdr:rowOff>156880</xdr:rowOff>
    </xdr:from>
    <xdr:to>
      <xdr:col>13</xdr:col>
      <xdr:colOff>642468</xdr:colOff>
      <xdr:row>1384</xdr:row>
      <xdr:rowOff>402296</xdr:rowOff>
    </xdr:to>
    <xdr:sp macro="" textlink="">
      <xdr:nvSpPr>
        <xdr:cNvPr id="82" name="大かっこ 81">
          <a:extLst>
            <a:ext uri="{FF2B5EF4-FFF2-40B4-BE49-F238E27FC236}">
              <a16:creationId xmlns:a16="http://schemas.microsoft.com/office/drawing/2014/main" id="{E5FCCC69-285A-4C5C-A29D-DA47920D5705}"/>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1500</xdr:row>
      <xdr:rowOff>156880</xdr:rowOff>
    </xdr:from>
    <xdr:to>
      <xdr:col>13</xdr:col>
      <xdr:colOff>642468</xdr:colOff>
      <xdr:row>1500</xdr:row>
      <xdr:rowOff>402296</xdr:rowOff>
    </xdr:to>
    <xdr:sp macro="" textlink="">
      <xdr:nvSpPr>
        <xdr:cNvPr id="83" name="大かっこ 82">
          <a:extLst>
            <a:ext uri="{FF2B5EF4-FFF2-40B4-BE49-F238E27FC236}">
              <a16:creationId xmlns:a16="http://schemas.microsoft.com/office/drawing/2014/main" id="{68695F02-798B-464C-B2A9-3E95A8BACBC3}"/>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1500</xdr:row>
      <xdr:rowOff>156880</xdr:rowOff>
    </xdr:from>
    <xdr:to>
      <xdr:col>13</xdr:col>
      <xdr:colOff>642468</xdr:colOff>
      <xdr:row>1500</xdr:row>
      <xdr:rowOff>402296</xdr:rowOff>
    </xdr:to>
    <xdr:sp macro="" textlink="">
      <xdr:nvSpPr>
        <xdr:cNvPr id="84" name="大かっこ 83">
          <a:extLst>
            <a:ext uri="{FF2B5EF4-FFF2-40B4-BE49-F238E27FC236}">
              <a16:creationId xmlns:a16="http://schemas.microsoft.com/office/drawing/2014/main" id="{3B0F5E59-7879-405D-99D3-13BE206C8FF0}"/>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1616</xdr:row>
      <xdr:rowOff>156880</xdr:rowOff>
    </xdr:from>
    <xdr:to>
      <xdr:col>13</xdr:col>
      <xdr:colOff>642468</xdr:colOff>
      <xdr:row>1616</xdr:row>
      <xdr:rowOff>402296</xdr:rowOff>
    </xdr:to>
    <xdr:sp macro="" textlink="">
      <xdr:nvSpPr>
        <xdr:cNvPr id="85" name="大かっこ 84">
          <a:extLst>
            <a:ext uri="{FF2B5EF4-FFF2-40B4-BE49-F238E27FC236}">
              <a16:creationId xmlns:a16="http://schemas.microsoft.com/office/drawing/2014/main" id="{00637E18-FB71-4AD5-ADE5-175B22829E56}"/>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1616</xdr:row>
      <xdr:rowOff>156880</xdr:rowOff>
    </xdr:from>
    <xdr:to>
      <xdr:col>13</xdr:col>
      <xdr:colOff>642468</xdr:colOff>
      <xdr:row>1616</xdr:row>
      <xdr:rowOff>402296</xdr:rowOff>
    </xdr:to>
    <xdr:sp macro="" textlink="">
      <xdr:nvSpPr>
        <xdr:cNvPr id="86" name="大かっこ 85">
          <a:extLst>
            <a:ext uri="{FF2B5EF4-FFF2-40B4-BE49-F238E27FC236}">
              <a16:creationId xmlns:a16="http://schemas.microsoft.com/office/drawing/2014/main" id="{9A6E2B5A-9AF7-4631-BC88-FC94071B67D8}"/>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1732</xdr:row>
      <xdr:rowOff>156880</xdr:rowOff>
    </xdr:from>
    <xdr:to>
      <xdr:col>13</xdr:col>
      <xdr:colOff>642468</xdr:colOff>
      <xdr:row>1732</xdr:row>
      <xdr:rowOff>402296</xdr:rowOff>
    </xdr:to>
    <xdr:sp macro="" textlink="">
      <xdr:nvSpPr>
        <xdr:cNvPr id="87" name="大かっこ 86">
          <a:extLst>
            <a:ext uri="{FF2B5EF4-FFF2-40B4-BE49-F238E27FC236}">
              <a16:creationId xmlns:a16="http://schemas.microsoft.com/office/drawing/2014/main" id="{864C52CC-160B-4EB8-AF37-B00DF4F20463}"/>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1732</xdr:row>
      <xdr:rowOff>156880</xdr:rowOff>
    </xdr:from>
    <xdr:to>
      <xdr:col>13</xdr:col>
      <xdr:colOff>642468</xdr:colOff>
      <xdr:row>1732</xdr:row>
      <xdr:rowOff>402296</xdr:rowOff>
    </xdr:to>
    <xdr:sp macro="" textlink="">
      <xdr:nvSpPr>
        <xdr:cNvPr id="88" name="大かっこ 87">
          <a:extLst>
            <a:ext uri="{FF2B5EF4-FFF2-40B4-BE49-F238E27FC236}">
              <a16:creationId xmlns:a16="http://schemas.microsoft.com/office/drawing/2014/main" id="{B3ED4A71-F532-4F66-8D13-84F9AE5192A2}"/>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1848</xdr:row>
      <xdr:rowOff>156880</xdr:rowOff>
    </xdr:from>
    <xdr:to>
      <xdr:col>13</xdr:col>
      <xdr:colOff>642468</xdr:colOff>
      <xdr:row>1848</xdr:row>
      <xdr:rowOff>402296</xdr:rowOff>
    </xdr:to>
    <xdr:sp macro="" textlink="">
      <xdr:nvSpPr>
        <xdr:cNvPr id="89" name="大かっこ 88">
          <a:extLst>
            <a:ext uri="{FF2B5EF4-FFF2-40B4-BE49-F238E27FC236}">
              <a16:creationId xmlns:a16="http://schemas.microsoft.com/office/drawing/2014/main" id="{919A73CE-B952-4A08-8B2E-FA110340FB08}"/>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1848</xdr:row>
      <xdr:rowOff>156880</xdr:rowOff>
    </xdr:from>
    <xdr:to>
      <xdr:col>13</xdr:col>
      <xdr:colOff>642468</xdr:colOff>
      <xdr:row>1848</xdr:row>
      <xdr:rowOff>402296</xdr:rowOff>
    </xdr:to>
    <xdr:sp macro="" textlink="">
      <xdr:nvSpPr>
        <xdr:cNvPr id="90" name="大かっこ 89">
          <a:extLst>
            <a:ext uri="{FF2B5EF4-FFF2-40B4-BE49-F238E27FC236}">
              <a16:creationId xmlns:a16="http://schemas.microsoft.com/office/drawing/2014/main" id="{6DA14607-F981-4B24-91A2-47B3A31F4EF5}"/>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1964</xdr:row>
      <xdr:rowOff>156880</xdr:rowOff>
    </xdr:from>
    <xdr:to>
      <xdr:col>13</xdr:col>
      <xdr:colOff>642468</xdr:colOff>
      <xdr:row>1964</xdr:row>
      <xdr:rowOff>402296</xdr:rowOff>
    </xdr:to>
    <xdr:sp macro="" textlink="">
      <xdr:nvSpPr>
        <xdr:cNvPr id="91" name="大かっこ 90">
          <a:extLst>
            <a:ext uri="{FF2B5EF4-FFF2-40B4-BE49-F238E27FC236}">
              <a16:creationId xmlns:a16="http://schemas.microsoft.com/office/drawing/2014/main" id="{124966A1-D0AE-42EB-B399-C46EC5F1AB57}"/>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1964</xdr:row>
      <xdr:rowOff>156880</xdr:rowOff>
    </xdr:from>
    <xdr:to>
      <xdr:col>13</xdr:col>
      <xdr:colOff>642468</xdr:colOff>
      <xdr:row>1964</xdr:row>
      <xdr:rowOff>402296</xdr:rowOff>
    </xdr:to>
    <xdr:sp macro="" textlink="">
      <xdr:nvSpPr>
        <xdr:cNvPr id="92" name="大かっこ 91">
          <a:extLst>
            <a:ext uri="{FF2B5EF4-FFF2-40B4-BE49-F238E27FC236}">
              <a16:creationId xmlns:a16="http://schemas.microsoft.com/office/drawing/2014/main" id="{36A22B94-F12A-4142-91DC-17A3CDADA57F}"/>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2080</xdr:row>
      <xdr:rowOff>156880</xdr:rowOff>
    </xdr:from>
    <xdr:to>
      <xdr:col>13</xdr:col>
      <xdr:colOff>642468</xdr:colOff>
      <xdr:row>2080</xdr:row>
      <xdr:rowOff>402296</xdr:rowOff>
    </xdr:to>
    <xdr:sp macro="" textlink="">
      <xdr:nvSpPr>
        <xdr:cNvPr id="93" name="大かっこ 92">
          <a:extLst>
            <a:ext uri="{FF2B5EF4-FFF2-40B4-BE49-F238E27FC236}">
              <a16:creationId xmlns:a16="http://schemas.microsoft.com/office/drawing/2014/main" id="{E1E87E50-75F5-4DC0-AF72-784648FA1A64}"/>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2080</xdr:row>
      <xdr:rowOff>156880</xdr:rowOff>
    </xdr:from>
    <xdr:to>
      <xdr:col>13</xdr:col>
      <xdr:colOff>642468</xdr:colOff>
      <xdr:row>2080</xdr:row>
      <xdr:rowOff>402296</xdr:rowOff>
    </xdr:to>
    <xdr:sp macro="" textlink="">
      <xdr:nvSpPr>
        <xdr:cNvPr id="94" name="大かっこ 93">
          <a:extLst>
            <a:ext uri="{FF2B5EF4-FFF2-40B4-BE49-F238E27FC236}">
              <a16:creationId xmlns:a16="http://schemas.microsoft.com/office/drawing/2014/main" id="{F7066163-7CCE-4B5F-A08E-C26ECEA9DA49}"/>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2196</xdr:row>
      <xdr:rowOff>156880</xdr:rowOff>
    </xdr:from>
    <xdr:to>
      <xdr:col>13</xdr:col>
      <xdr:colOff>642468</xdr:colOff>
      <xdr:row>2196</xdr:row>
      <xdr:rowOff>402296</xdr:rowOff>
    </xdr:to>
    <xdr:sp macro="" textlink="">
      <xdr:nvSpPr>
        <xdr:cNvPr id="95" name="大かっこ 94">
          <a:extLst>
            <a:ext uri="{FF2B5EF4-FFF2-40B4-BE49-F238E27FC236}">
              <a16:creationId xmlns:a16="http://schemas.microsoft.com/office/drawing/2014/main" id="{DDE0141D-01E6-4160-99CB-675CE5AC2064}"/>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2196</xdr:row>
      <xdr:rowOff>156880</xdr:rowOff>
    </xdr:from>
    <xdr:to>
      <xdr:col>13</xdr:col>
      <xdr:colOff>642468</xdr:colOff>
      <xdr:row>2196</xdr:row>
      <xdr:rowOff>402296</xdr:rowOff>
    </xdr:to>
    <xdr:sp macro="" textlink="">
      <xdr:nvSpPr>
        <xdr:cNvPr id="96" name="大かっこ 95">
          <a:extLst>
            <a:ext uri="{FF2B5EF4-FFF2-40B4-BE49-F238E27FC236}">
              <a16:creationId xmlns:a16="http://schemas.microsoft.com/office/drawing/2014/main" id="{612C955F-4A67-4830-A5BB-201D1E2B8A8E}"/>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2312</xdr:row>
      <xdr:rowOff>156880</xdr:rowOff>
    </xdr:from>
    <xdr:to>
      <xdr:col>13</xdr:col>
      <xdr:colOff>642468</xdr:colOff>
      <xdr:row>2312</xdr:row>
      <xdr:rowOff>402296</xdr:rowOff>
    </xdr:to>
    <xdr:sp macro="" textlink="">
      <xdr:nvSpPr>
        <xdr:cNvPr id="97" name="大かっこ 96">
          <a:extLst>
            <a:ext uri="{FF2B5EF4-FFF2-40B4-BE49-F238E27FC236}">
              <a16:creationId xmlns:a16="http://schemas.microsoft.com/office/drawing/2014/main" id="{DDBA403D-02EE-48AB-93FB-289A606C778F}"/>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2312</xdr:row>
      <xdr:rowOff>156880</xdr:rowOff>
    </xdr:from>
    <xdr:to>
      <xdr:col>13</xdr:col>
      <xdr:colOff>642468</xdr:colOff>
      <xdr:row>2312</xdr:row>
      <xdr:rowOff>402296</xdr:rowOff>
    </xdr:to>
    <xdr:sp macro="" textlink="">
      <xdr:nvSpPr>
        <xdr:cNvPr id="98" name="大かっこ 97">
          <a:extLst>
            <a:ext uri="{FF2B5EF4-FFF2-40B4-BE49-F238E27FC236}">
              <a16:creationId xmlns:a16="http://schemas.microsoft.com/office/drawing/2014/main" id="{E05DCDFF-BB54-4EF0-BB6B-458BAB0A7DCC}"/>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224</xdr:row>
      <xdr:rowOff>156880</xdr:rowOff>
    </xdr:from>
    <xdr:to>
      <xdr:col>13</xdr:col>
      <xdr:colOff>642468</xdr:colOff>
      <xdr:row>224</xdr:row>
      <xdr:rowOff>402296</xdr:rowOff>
    </xdr:to>
    <xdr:sp macro="" textlink="">
      <xdr:nvSpPr>
        <xdr:cNvPr id="99" name="大かっこ 98">
          <a:extLst>
            <a:ext uri="{FF2B5EF4-FFF2-40B4-BE49-F238E27FC236}">
              <a16:creationId xmlns:a16="http://schemas.microsoft.com/office/drawing/2014/main" id="{7961840A-0FE2-448E-B720-5E784C4125C9}"/>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224</xdr:row>
      <xdr:rowOff>156880</xdr:rowOff>
    </xdr:from>
    <xdr:to>
      <xdr:col>13</xdr:col>
      <xdr:colOff>642468</xdr:colOff>
      <xdr:row>224</xdr:row>
      <xdr:rowOff>402296</xdr:rowOff>
    </xdr:to>
    <xdr:sp macro="" textlink="">
      <xdr:nvSpPr>
        <xdr:cNvPr id="100" name="大かっこ 99">
          <a:extLst>
            <a:ext uri="{FF2B5EF4-FFF2-40B4-BE49-F238E27FC236}">
              <a16:creationId xmlns:a16="http://schemas.microsoft.com/office/drawing/2014/main" id="{EC2AA603-74C0-4C39-B679-E8EB9C7401CC}"/>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340</xdr:row>
      <xdr:rowOff>156880</xdr:rowOff>
    </xdr:from>
    <xdr:to>
      <xdr:col>13</xdr:col>
      <xdr:colOff>642468</xdr:colOff>
      <xdr:row>340</xdr:row>
      <xdr:rowOff>402296</xdr:rowOff>
    </xdr:to>
    <xdr:sp macro="" textlink="">
      <xdr:nvSpPr>
        <xdr:cNvPr id="101" name="大かっこ 100">
          <a:extLst>
            <a:ext uri="{FF2B5EF4-FFF2-40B4-BE49-F238E27FC236}">
              <a16:creationId xmlns:a16="http://schemas.microsoft.com/office/drawing/2014/main" id="{38893B18-A4AF-4F66-963A-59124DD3877C}"/>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340</xdr:row>
      <xdr:rowOff>156880</xdr:rowOff>
    </xdr:from>
    <xdr:to>
      <xdr:col>13</xdr:col>
      <xdr:colOff>642468</xdr:colOff>
      <xdr:row>340</xdr:row>
      <xdr:rowOff>402296</xdr:rowOff>
    </xdr:to>
    <xdr:sp macro="" textlink="">
      <xdr:nvSpPr>
        <xdr:cNvPr id="102" name="大かっこ 101">
          <a:extLst>
            <a:ext uri="{FF2B5EF4-FFF2-40B4-BE49-F238E27FC236}">
              <a16:creationId xmlns:a16="http://schemas.microsoft.com/office/drawing/2014/main" id="{D379F236-974B-4CDB-A070-000838D69807}"/>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456</xdr:row>
      <xdr:rowOff>156880</xdr:rowOff>
    </xdr:from>
    <xdr:to>
      <xdr:col>13</xdr:col>
      <xdr:colOff>642468</xdr:colOff>
      <xdr:row>456</xdr:row>
      <xdr:rowOff>402296</xdr:rowOff>
    </xdr:to>
    <xdr:sp macro="" textlink="">
      <xdr:nvSpPr>
        <xdr:cNvPr id="103" name="大かっこ 102">
          <a:extLst>
            <a:ext uri="{FF2B5EF4-FFF2-40B4-BE49-F238E27FC236}">
              <a16:creationId xmlns:a16="http://schemas.microsoft.com/office/drawing/2014/main" id="{A917C02B-00ED-421C-8CC2-1783528022FD}"/>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456</xdr:row>
      <xdr:rowOff>156880</xdr:rowOff>
    </xdr:from>
    <xdr:to>
      <xdr:col>13</xdr:col>
      <xdr:colOff>642468</xdr:colOff>
      <xdr:row>456</xdr:row>
      <xdr:rowOff>402296</xdr:rowOff>
    </xdr:to>
    <xdr:sp macro="" textlink="">
      <xdr:nvSpPr>
        <xdr:cNvPr id="104" name="大かっこ 103">
          <a:extLst>
            <a:ext uri="{FF2B5EF4-FFF2-40B4-BE49-F238E27FC236}">
              <a16:creationId xmlns:a16="http://schemas.microsoft.com/office/drawing/2014/main" id="{10DCE9C4-15E0-4BDF-B7D1-61B11FAE7D84}"/>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572</xdr:row>
      <xdr:rowOff>156880</xdr:rowOff>
    </xdr:from>
    <xdr:to>
      <xdr:col>13</xdr:col>
      <xdr:colOff>642468</xdr:colOff>
      <xdr:row>572</xdr:row>
      <xdr:rowOff>402296</xdr:rowOff>
    </xdr:to>
    <xdr:sp macro="" textlink="">
      <xdr:nvSpPr>
        <xdr:cNvPr id="105" name="大かっこ 104">
          <a:extLst>
            <a:ext uri="{FF2B5EF4-FFF2-40B4-BE49-F238E27FC236}">
              <a16:creationId xmlns:a16="http://schemas.microsoft.com/office/drawing/2014/main" id="{EF35CADC-D58D-4E40-B40C-31C95383725E}"/>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572</xdr:row>
      <xdr:rowOff>156880</xdr:rowOff>
    </xdr:from>
    <xdr:to>
      <xdr:col>13</xdr:col>
      <xdr:colOff>642468</xdr:colOff>
      <xdr:row>572</xdr:row>
      <xdr:rowOff>402296</xdr:rowOff>
    </xdr:to>
    <xdr:sp macro="" textlink="">
      <xdr:nvSpPr>
        <xdr:cNvPr id="106" name="大かっこ 105">
          <a:extLst>
            <a:ext uri="{FF2B5EF4-FFF2-40B4-BE49-F238E27FC236}">
              <a16:creationId xmlns:a16="http://schemas.microsoft.com/office/drawing/2014/main" id="{B414E630-771C-4878-9B5E-7D3E3D9266E8}"/>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688</xdr:row>
      <xdr:rowOff>156880</xdr:rowOff>
    </xdr:from>
    <xdr:to>
      <xdr:col>13</xdr:col>
      <xdr:colOff>642468</xdr:colOff>
      <xdr:row>688</xdr:row>
      <xdr:rowOff>402296</xdr:rowOff>
    </xdr:to>
    <xdr:sp macro="" textlink="">
      <xdr:nvSpPr>
        <xdr:cNvPr id="107" name="大かっこ 106">
          <a:extLst>
            <a:ext uri="{FF2B5EF4-FFF2-40B4-BE49-F238E27FC236}">
              <a16:creationId xmlns:a16="http://schemas.microsoft.com/office/drawing/2014/main" id="{ABBBC93D-C6B7-4CDD-BBAE-A6B5651480DF}"/>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688</xdr:row>
      <xdr:rowOff>156880</xdr:rowOff>
    </xdr:from>
    <xdr:to>
      <xdr:col>13</xdr:col>
      <xdr:colOff>642468</xdr:colOff>
      <xdr:row>688</xdr:row>
      <xdr:rowOff>402296</xdr:rowOff>
    </xdr:to>
    <xdr:sp macro="" textlink="">
      <xdr:nvSpPr>
        <xdr:cNvPr id="108" name="大かっこ 107">
          <a:extLst>
            <a:ext uri="{FF2B5EF4-FFF2-40B4-BE49-F238E27FC236}">
              <a16:creationId xmlns:a16="http://schemas.microsoft.com/office/drawing/2014/main" id="{9984EE9B-F024-4ED6-84A1-78318DFF92EF}"/>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804</xdr:row>
      <xdr:rowOff>156880</xdr:rowOff>
    </xdr:from>
    <xdr:to>
      <xdr:col>13</xdr:col>
      <xdr:colOff>642468</xdr:colOff>
      <xdr:row>804</xdr:row>
      <xdr:rowOff>402296</xdr:rowOff>
    </xdr:to>
    <xdr:sp macro="" textlink="">
      <xdr:nvSpPr>
        <xdr:cNvPr id="109" name="大かっこ 108">
          <a:extLst>
            <a:ext uri="{FF2B5EF4-FFF2-40B4-BE49-F238E27FC236}">
              <a16:creationId xmlns:a16="http://schemas.microsoft.com/office/drawing/2014/main" id="{A567A2B5-61FB-4CFF-BE48-ADB6B7BA7E49}"/>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804</xdr:row>
      <xdr:rowOff>156880</xdr:rowOff>
    </xdr:from>
    <xdr:to>
      <xdr:col>13</xdr:col>
      <xdr:colOff>642468</xdr:colOff>
      <xdr:row>804</xdr:row>
      <xdr:rowOff>402296</xdr:rowOff>
    </xdr:to>
    <xdr:sp macro="" textlink="">
      <xdr:nvSpPr>
        <xdr:cNvPr id="110" name="大かっこ 109">
          <a:extLst>
            <a:ext uri="{FF2B5EF4-FFF2-40B4-BE49-F238E27FC236}">
              <a16:creationId xmlns:a16="http://schemas.microsoft.com/office/drawing/2014/main" id="{0CAA8D22-D310-4DCF-966F-8EF71773D1C7}"/>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920</xdr:row>
      <xdr:rowOff>156880</xdr:rowOff>
    </xdr:from>
    <xdr:to>
      <xdr:col>13</xdr:col>
      <xdr:colOff>642468</xdr:colOff>
      <xdr:row>920</xdr:row>
      <xdr:rowOff>402296</xdr:rowOff>
    </xdr:to>
    <xdr:sp macro="" textlink="">
      <xdr:nvSpPr>
        <xdr:cNvPr id="111" name="大かっこ 110">
          <a:extLst>
            <a:ext uri="{FF2B5EF4-FFF2-40B4-BE49-F238E27FC236}">
              <a16:creationId xmlns:a16="http://schemas.microsoft.com/office/drawing/2014/main" id="{41AF2E17-441F-4FFA-A75E-BB31500158C2}"/>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920</xdr:row>
      <xdr:rowOff>156880</xdr:rowOff>
    </xdr:from>
    <xdr:to>
      <xdr:col>13</xdr:col>
      <xdr:colOff>642468</xdr:colOff>
      <xdr:row>920</xdr:row>
      <xdr:rowOff>402296</xdr:rowOff>
    </xdr:to>
    <xdr:sp macro="" textlink="">
      <xdr:nvSpPr>
        <xdr:cNvPr id="112" name="大かっこ 111">
          <a:extLst>
            <a:ext uri="{FF2B5EF4-FFF2-40B4-BE49-F238E27FC236}">
              <a16:creationId xmlns:a16="http://schemas.microsoft.com/office/drawing/2014/main" id="{29AD149D-5DF6-47C0-8E72-780E2DAB5AE8}"/>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1036</xdr:row>
      <xdr:rowOff>156880</xdr:rowOff>
    </xdr:from>
    <xdr:to>
      <xdr:col>13</xdr:col>
      <xdr:colOff>642468</xdr:colOff>
      <xdr:row>1036</xdr:row>
      <xdr:rowOff>402296</xdr:rowOff>
    </xdr:to>
    <xdr:sp macro="" textlink="">
      <xdr:nvSpPr>
        <xdr:cNvPr id="113" name="大かっこ 112">
          <a:extLst>
            <a:ext uri="{FF2B5EF4-FFF2-40B4-BE49-F238E27FC236}">
              <a16:creationId xmlns:a16="http://schemas.microsoft.com/office/drawing/2014/main" id="{969FD9C0-2732-4FE3-A82F-229A805B37E2}"/>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1036</xdr:row>
      <xdr:rowOff>156880</xdr:rowOff>
    </xdr:from>
    <xdr:to>
      <xdr:col>13</xdr:col>
      <xdr:colOff>642468</xdr:colOff>
      <xdr:row>1036</xdr:row>
      <xdr:rowOff>402296</xdr:rowOff>
    </xdr:to>
    <xdr:sp macro="" textlink="">
      <xdr:nvSpPr>
        <xdr:cNvPr id="114" name="大かっこ 113">
          <a:extLst>
            <a:ext uri="{FF2B5EF4-FFF2-40B4-BE49-F238E27FC236}">
              <a16:creationId xmlns:a16="http://schemas.microsoft.com/office/drawing/2014/main" id="{7217D0E2-6A65-462D-9200-D933B2EB920A}"/>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1152</xdr:row>
      <xdr:rowOff>156880</xdr:rowOff>
    </xdr:from>
    <xdr:to>
      <xdr:col>13</xdr:col>
      <xdr:colOff>642468</xdr:colOff>
      <xdr:row>1152</xdr:row>
      <xdr:rowOff>402296</xdr:rowOff>
    </xdr:to>
    <xdr:sp macro="" textlink="">
      <xdr:nvSpPr>
        <xdr:cNvPr id="115" name="大かっこ 114">
          <a:extLst>
            <a:ext uri="{FF2B5EF4-FFF2-40B4-BE49-F238E27FC236}">
              <a16:creationId xmlns:a16="http://schemas.microsoft.com/office/drawing/2014/main" id="{09800B3B-B11C-4816-AE5B-93AD4250D10B}"/>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1152</xdr:row>
      <xdr:rowOff>156880</xdr:rowOff>
    </xdr:from>
    <xdr:to>
      <xdr:col>13</xdr:col>
      <xdr:colOff>642468</xdr:colOff>
      <xdr:row>1152</xdr:row>
      <xdr:rowOff>402296</xdr:rowOff>
    </xdr:to>
    <xdr:sp macro="" textlink="">
      <xdr:nvSpPr>
        <xdr:cNvPr id="116" name="大かっこ 115">
          <a:extLst>
            <a:ext uri="{FF2B5EF4-FFF2-40B4-BE49-F238E27FC236}">
              <a16:creationId xmlns:a16="http://schemas.microsoft.com/office/drawing/2014/main" id="{55E1391C-9EE1-4850-9C5C-39E0FDC10078}"/>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1268</xdr:row>
      <xdr:rowOff>156880</xdr:rowOff>
    </xdr:from>
    <xdr:to>
      <xdr:col>13</xdr:col>
      <xdr:colOff>642468</xdr:colOff>
      <xdr:row>1268</xdr:row>
      <xdr:rowOff>402296</xdr:rowOff>
    </xdr:to>
    <xdr:sp macro="" textlink="">
      <xdr:nvSpPr>
        <xdr:cNvPr id="117" name="大かっこ 116">
          <a:extLst>
            <a:ext uri="{FF2B5EF4-FFF2-40B4-BE49-F238E27FC236}">
              <a16:creationId xmlns:a16="http://schemas.microsoft.com/office/drawing/2014/main" id="{828F5F7D-A42D-49AE-A1DB-C0AF40B296F9}"/>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1268</xdr:row>
      <xdr:rowOff>156880</xdr:rowOff>
    </xdr:from>
    <xdr:to>
      <xdr:col>13</xdr:col>
      <xdr:colOff>642468</xdr:colOff>
      <xdr:row>1268</xdr:row>
      <xdr:rowOff>402296</xdr:rowOff>
    </xdr:to>
    <xdr:sp macro="" textlink="">
      <xdr:nvSpPr>
        <xdr:cNvPr id="118" name="大かっこ 117">
          <a:extLst>
            <a:ext uri="{FF2B5EF4-FFF2-40B4-BE49-F238E27FC236}">
              <a16:creationId xmlns:a16="http://schemas.microsoft.com/office/drawing/2014/main" id="{7ED55A97-3AB7-4D5C-8EF3-0C5503B08897}"/>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1384</xdr:row>
      <xdr:rowOff>156880</xdr:rowOff>
    </xdr:from>
    <xdr:to>
      <xdr:col>13</xdr:col>
      <xdr:colOff>642468</xdr:colOff>
      <xdr:row>1384</xdr:row>
      <xdr:rowOff>402296</xdr:rowOff>
    </xdr:to>
    <xdr:sp macro="" textlink="">
      <xdr:nvSpPr>
        <xdr:cNvPr id="119" name="大かっこ 118">
          <a:extLst>
            <a:ext uri="{FF2B5EF4-FFF2-40B4-BE49-F238E27FC236}">
              <a16:creationId xmlns:a16="http://schemas.microsoft.com/office/drawing/2014/main" id="{7CB788E5-1F82-4DE4-A138-79215DF3E6AE}"/>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1384</xdr:row>
      <xdr:rowOff>156880</xdr:rowOff>
    </xdr:from>
    <xdr:to>
      <xdr:col>13</xdr:col>
      <xdr:colOff>642468</xdr:colOff>
      <xdr:row>1384</xdr:row>
      <xdr:rowOff>402296</xdr:rowOff>
    </xdr:to>
    <xdr:sp macro="" textlink="">
      <xdr:nvSpPr>
        <xdr:cNvPr id="120" name="大かっこ 119">
          <a:extLst>
            <a:ext uri="{FF2B5EF4-FFF2-40B4-BE49-F238E27FC236}">
              <a16:creationId xmlns:a16="http://schemas.microsoft.com/office/drawing/2014/main" id="{C6360DAA-C412-42EA-833B-09E41789F576}"/>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1500</xdr:row>
      <xdr:rowOff>156880</xdr:rowOff>
    </xdr:from>
    <xdr:to>
      <xdr:col>13</xdr:col>
      <xdr:colOff>642468</xdr:colOff>
      <xdr:row>1500</xdr:row>
      <xdr:rowOff>402296</xdr:rowOff>
    </xdr:to>
    <xdr:sp macro="" textlink="">
      <xdr:nvSpPr>
        <xdr:cNvPr id="121" name="大かっこ 120">
          <a:extLst>
            <a:ext uri="{FF2B5EF4-FFF2-40B4-BE49-F238E27FC236}">
              <a16:creationId xmlns:a16="http://schemas.microsoft.com/office/drawing/2014/main" id="{777B39B7-436D-441E-B348-8E36FB6DBB53}"/>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1500</xdr:row>
      <xdr:rowOff>156880</xdr:rowOff>
    </xdr:from>
    <xdr:to>
      <xdr:col>13</xdr:col>
      <xdr:colOff>642468</xdr:colOff>
      <xdr:row>1500</xdr:row>
      <xdr:rowOff>402296</xdr:rowOff>
    </xdr:to>
    <xdr:sp macro="" textlink="">
      <xdr:nvSpPr>
        <xdr:cNvPr id="122" name="大かっこ 121">
          <a:extLst>
            <a:ext uri="{FF2B5EF4-FFF2-40B4-BE49-F238E27FC236}">
              <a16:creationId xmlns:a16="http://schemas.microsoft.com/office/drawing/2014/main" id="{C10A1E7B-2180-46B0-89C8-EF498B4C0267}"/>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1616</xdr:row>
      <xdr:rowOff>156880</xdr:rowOff>
    </xdr:from>
    <xdr:to>
      <xdr:col>13</xdr:col>
      <xdr:colOff>642468</xdr:colOff>
      <xdr:row>1616</xdr:row>
      <xdr:rowOff>402296</xdr:rowOff>
    </xdr:to>
    <xdr:sp macro="" textlink="">
      <xdr:nvSpPr>
        <xdr:cNvPr id="123" name="大かっこ 122">
          <a:extLst>
            <a:ext uri="{FF2B5EF4-FFF2-40B4-BE49-F238E27FC236}">
              <a16:creationId xmlns:a16="http://schemas.microsoft.com/office/drawing/2014/main" id="{9EBBA2FB-94B6-4B04-91F0-F2629E2D163A}"/>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1616</xdr:row>
      <xdr:rowOff>156880</xdr:rowOff>
    </xdr:from>
    <xdr:to>
      <xdr:col>13</xdr:col>
      <xdr:colOff>642468</xdr:colOff>
      <xdr:row>1616</xdr:row>
      <xdr:rowOff>402296</xdr:rowOff>
    </xdr:to>
    <xdr:sp macro="" textlink="">
      <xdr:nvSpPr>
        <xdr:cNvPr id="124" name="大かっこ 123">
          <a:extLst>
            <a:ext uri="{FF2B5EF4-FFF2-40B4-BE49-F238E27FC236}">
              <a16:creationId xmlns:a16="http://schemas.microsoft.com/office/drawing/2014/main" id="{0C5CFB9F-6098-4C4B-94F9-8C2EDBD777A9}"/>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1732</xdr:row>
      <xdr:rowOff>156880</xdr:rowOff>
    </xdr:from>
    <xdr:to>
      <xdr:col>13</xdr:col>
      <xdr:colOff>642468</xdr:colOff>
      <xdr:row>1732</xdr:row>
      <xdr:rowOff>402296</xdr:rowOff>
    </xdr:to>
    <xdr:sp macro="" textlink="">
      <xdr:nvSpPr>
        <xdr:cNvPr id="125" name="大かっこ 124">
          <a:extLst>
            <a:ext uri="{FF2B5EF4-FFF2-40B4-BE49-F238E27FC236}">
              <a16:creationId xmlns:a16="http://schemas.microsoft.com/office/drawing/2014/main" id="{A5705A15-D3E9-41B9-97E3-1B7EF8256FC1}"/>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1732</xdr:row>
      <xdr:rowOff>156880</xdr:rowOff>
    </xdr:from>
    <xdr:to>
      <xdr:col>13</xdr:col>
      <xdr:colOff>642468</xdr:colOff>
      <xdr:row>1732</xdr:row>
      <xdr:rowOff>402296</xdr:rowOff>
    </xdr:to>
    <xdr:sp macro="" textlink="">
      <xdr:nvSpPr>
        <xdr:cNvPr id="126" name="大かっこ 125">
          <a:extLst>
            <a:ext uri="{FF2B5EF4-FFF2-40B4-BE49-F238E27FC236}">
              <a16:creationId xmlns:a16="http://schemas.microsoft.com/office/drawing/2014/main" id="{59385950-7249-48B3-990E-EB45925E6ABF}"/>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1848</xdr:row>
      <xdr:rowOff>156880</xdr:rowOff>
    </xdr:from>
    <xdr:to>
      <xdr:col>13</xdr:col>
      <xdr:colOff>642468</xdr:colOff>
      <xdr:row>1848</xdr:row>
      <xdr:rowOff>402296</xdr:rowOff>
    </xdr:to>
    <xdr:sp macro="" textlink="">
      <xdr:nvSpPr>
        <xdr:cNvPr id="127" name="大かっこ 126">
          <a:extLst>
            <a:ext uri="{FF2B5EF4-FFF2-40B4-BE49-F238E27FC236}">
              <a16:creationId xmlns:a16="http://schemas.microsoft.com/office/drawing/2014/main" id="{51D38D99-FE31-45CD-AF55-159D216B62A6}"/>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1848</xdr:row>
      <xdr:rowOff>156880</xdr:rowOff>
    </xdr:from>
    <xdr:to>
      <xdr:col>13</xdr:col>
      <xdr:colOff>642468</xdr:colOff>
      <xdr:row>1848</xdr:row>
      <xdr:rowOff>402296</xdr:rowOff>
    </xdr:to>
    <xdr:sp macro="" textlink="">
      <xdr:nvSpPr>
        <xdr:cNvPr id="128" name="大かっこ 127">
          <a:extLst>
            <a:ext uri="{FF2B5EF4-FFF2-40B4-BE49-F238E27FC236}">
              <a16:creationId xmlns:a16="http://schemas.microsoft.com/office/drawing/2014/main" id="{2AF789CA-354C-4DE5-8528-2991596A7F21}"/>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1964</xdr:row>
      <xdr:rowOff>156880</xdr:rowOff>
    </xdr:from>
    <xdr:to>
      <xdr:col>13</xdr:col>
      <xdr:colOff>642468</xdr:colOff>
      <xdr:row>1964</xdr:row>
      <xdr:rowOff>402296</xdr:rowOff>
    </xdr:to>
    <xdr:sp macro="" textlink="">
      <xdr:nvSpPr>
        <xdr:cNvPr id="129" name="大かっこ 128">
          <a:extLst>
            <a:ext uri="{FF2B5EF4-FFF2-40B4-BE49-F238E27FC236}">
              <a16:creationId xmlns:a16="http://schemas.microsoft.com/office/drawing/2014/main" id="{9FD2ADB5-44F8-4861-8C94-69FA72AA0B9D}"/>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1964</xdr:row>
      <xdr:rowOff>156880</xdr:rowOff>
    </xdr:from>
    <xdr:to>
      <xdr:col>13</xdr:col>
      <xdr:colOff>642468</xdr:colOff>
      <xdr:row>1964</xdr:row>
      <xdr:rowOff>402296</xdr:rowOff>
    </xdr:to>
    <xdr:sp macro="" textlink="">
      <xdr:nvSpPr>
        <xdr:cNvPr id="130" name="大かっこ 129">
          <a:extLst>
            <a:ext uri="{FF2B5EF4-FFF2-40B4-BE49-F238E27FC236}">
              <a16:creationId xmlns:a16="http://schemas.microsoft.com/office/drawing/2014/main" id="{79E52FD0-7AC4-432A-A49A-0710DA0DEB13}"/>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2080</xdr:row>
      <xdr:rowOff>156880</xdr:rowOff>
    </xdr:from>
    <xdr:to>
      <xdr:col>13</xdr:col>
      <xdr:colOff>642468</xdr:colOff>
      <xdr:row>2080</xdr:row>
      <xdr:rowOff>402296</xdr:rowOff>
    </xdr:to>
    <xdr:sp macro="" textlink="">
      <xdr:nvSpPr>
        <xdr:cNvPr id="131" name="大かっこ 130">
          <a:extLst>
            <a:ext uri="{FF2B5EF4-FFF2-40B4-BE49-F238E27FC236}">
              <a16:creationId xmlns:a16="http://schemas.microsoft.com/office/drawing/2014/main" id="{C91A3503-9E28-499C-98D9-507C17C983E6}"/>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2080</xdr:row>
      <xdr:rowOff>156880</xdr:rowOff>
    </xdr:from>
    <xdr:to>
      <xdr:col>13</xdr:col>
      <xdr:colOff>642468</xdr:colOff>
      <xdr:row>2080</xdr:row>
      <xdr:rowOff>402296</xdr:rowOff>
    </xdr:to>
    <xdr:sp macro="" textlink="">
      <xdr:nvSpPr>
        <xdr:cNvPr id="132" name="大かっこ 131">
          <a:extLst>
            <a:ext uri="{FF2B5EF4-FFF2-40B4-BE49-F238E27FC236}">
              <a16:creationId xmlns:a16="http://schemas.microsoft.com/office/drawing/2014/main" id="{9CA58946-7CE4-4ADB-81B1-3BC6D1A287C5}"/>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2196</xdr:row>
      <xdr:rowOff>156880</xdr:rowOff>
    </xdr:from>
    <xdr:to>
      <xdr:col>13</xdr:col>
      <xdr:colOff>642468</xdr:colOff>
      <xdr:row>2196</xdr:row>
      <xdr:rowOff>402296</xdr:rowOff>
    </xdr:to>
    <xdr:sp macro="" textlink="">
      <xdr:nvSpPr>
        <xdr:cNvPr id="133" name="大かっこ 132">
          <a:extLst>
            <a:ext uri="{FF2B5EF4-FFF2-40B4-BE49-F238E27FC236}">
              <a16:creationId xmlns:a16="http://schemas.microsoft.com/office/drawing/2014/main" id="{5EF4E08C-D9F6-40E9-A09D-1217D911152B}"/>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2196</xdr:row>
      <xdr:rowOff>156880</xdr:rowOff>
    </xdr:from>
    <xdr:to>
      <xdr:col>13</xdr:col>
      <xdr:colOff>642468</xdr:colOff>
      <xdr:row>2196</xdr:row>
      <xdr:rowOff>402296</xdr:rowOff>
    </xdr:to>
    <xdr:sp macro="" textlink="">
      <xdr:nvSpPr>
        <xdr:cNvPr id="134" name="大かっこ 133">
          <a:extLst>
            <a:ext uri="{FF2B5EF4-FFF2-40B4-BE49-F238E27FC236}">
              <a16:creationId xmlns:a16="http://schemas.microsoft.com/office/drawing/2014/main" id="{4EBC0518-353D-4A0D-B2E9-532DFB661A41}"/>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2312</xdr:row>
      <xdr:rowOff>156880</xdr:rowOff>
    </xdr:from>
    <xdr:to>
      <xdr:col>13</xdr:col>
      <xdr:colOff>642468</xdr:colOff>
      <xdr:row>2312</xdr:row>
      <xdr:rowOff>402296</xdr:rowOff>
    </xdr:to>
    <xdr:sp macro="" textlink="">
      <xdr:nvSpPr>
        <xdr:cNvPr id="135" name="大かっこ 134">
          <a:extLst>
            <a:ext uri="{FF2B5EF4-FFF2-40B4-BE49-F238E27FC236}">
              <a16:creationId xmlns:a16="http://schemas.microsoft.com/office/drawing/2014/main" id="{2024343F-ED26-4764-8355-7FFE2ACF7E14}"/>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2312</xdr:row>
      <xdr:rowOff>156880</xdr:rowOff>
    </xdr:from>
    <xdr:to>
      <xdr:col>13</xdr:col>
      <xdr:colOff>642468</xdr:colOff>
      <xdr:row>2312</xdr:row>
      <xdr:rowOff>402296</xdr:rowOff>
    </xdr:to>
    <xdr:sp macro="" textlink="">
      <xdr:nvSpPr>
        <xdr:cNvPr id="136" name="大かっこ 135">
          <a:extLst>
            <a:ext uri="{FF2B5EF4-FFF2-40B4-BE49-F238E27FC236}">
              <a16:creationId xmlns:a16="http://schemas.microsoft.com/office/drawing/2014/main" id="{E8118520-93F0-4E82-8393-9C2424F7548F}"/>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224</xdr:row>
      <xdr:rowOff>156880</xdr:rowOff>
    </xdr:from>
    <xdr:to>
      <xdr:col>13</xdr:col>
      <xdr:colOff>642468</xdr:colOff>
      <xdr:row>224</xdr:row>
      <xdr:rowOff>402296</xdr:rowOff>
    </xdr:to>
    <xdr:sp macro="" textlink="">
      <xdr:nvSpPr>
        <xdr:cNvPr id="137" name="大かっこ 136">
          <a:extLst>
            <a:ext uri="{FF2B5EF4-FFF2-40B4-BE49-F238E27FC236}">
              <a16:creationId xmlns:a16="http://schemas.microsoft.com/office/drawing/2014/main" id="{35C4E5B3-F8B1-4470-893B-B81AC8A11179}"/>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224</xdr:row>
      <xdr:rowOff>156880</xdr:rowOff>
    </xdr:from>
    <xdr:to>
      <xdr:col>13</xdr:col>
      <xdr:colOff>642468</xdr:colOff>
      <xdr:row>224</xdr:row>
      <xdr:rowOff>402296</xdr:rowOff>
    </xdr:to>
    <xdr:sp macro="" textlink="">
      <xdr:nvSpPr>
        <xdr:cNvPr id="138" name="大かっこ 137">
          <a:extLst>
            <a:ext uri="{FF2B5EF4-FFF2-40B4-BE49-F238E27FC236}">
              <a16:creationId xmlns:a16="http://schemas.microsoft.com/office/drawing/2014/main" id="{A30A9F48-DF87-4B16-9775-46B6D8C0661B}"/>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340</xdr:row>
      <xdr:rowOff>156880</xdr:rowOff>
    </xdr:from>
    <xdr:to>
      <xdr:col>13</xdr:col>
      <xdr:colOff>642468</xdr:colOff>
      <xdr:row>340</xdr:row>
      <xdr:rowOff>402296</xdr:rowOff>
    </xdr:to>
    <xdr:sp macro="" textlink="">
      <xdr:nvSpPr>
        <xdr:cNvPr id="139" name="大かっこ 138">
          <a:extLst>
            <a:ext uri="{FF2B5EF4-FFF2-40B4-BE49-F238E27FC236}">
              <a16:creationId xmlns:a16="http://schemas.microsoft.com/office/drawing/2014/main" id="{BF2A9B2E-6B68-4E40-A60D-BA1364D9BA75}"/>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340</xdr:row>
      <xdr:rowOff>156880</xdr:rowOff>
    </xdr:from>
    <xdr:to>
      <xdr:col>13</xdr:col>
      <xdr:colOff>642468</xdr:colOff>
      <xdr:row>340</xdr:row>
      <xdr:rowOff>402296</xdr:rowOff>
    </xdr:to>
    <xdr:sp macro="" textlink="">
      <xdr:nvSpPr>
        <xdr:cNvPr id="140" name="大かっこ 139">
          <a:extLst>
            <a:ext uri="{FF2B5EF4-FFF2-40B4-BE49-F238E27FC236}">
              <a16:creationId xmlns:a16="http://schemas.microsoft.com/office/drawing/2014/main" id="{F7A51544-2465-46D9-8593-F88328646E6E}"/>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456</xdr:row>
      <xdr:rowOff>156880</xdr:rowOff>
    </xdr:from>
    <xdr:to>
      <xdr:col>13</xdr:col>
      <xdr:colOff>642468</xdr:colOff>
      <xdr:row>456</xdr:row>
      <xdr:rowOff>402296</xdr:rowOff>
    </xdr:to>
    <xdr:sp macro="" textlink="">
      <xdr:nvSpPr>
        <xdr:cNvPr id="141" name="大かっこ 140">
          <a:extLst>
            <a:ext uri="{FF2B5EF4-FFF2-40B4-BE49-F238E27FC236}">
              <a16:creationId xmlns:a16="http://schemas.microsoft.com/office/drawing/2014/main" id="{6ADEDD70-C6EA-4A91-B9A1-D8A3DB5F48B2}"/>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456</xdr:row>
      <xdr:rowOff>156880</xdr:rowOff>
    </xdr:from>
    <xdr:to>
      <xdr:col>13</xdr:col>
      <xdr:colOff>642468</xdr:colOff>
      <xdr:row>456</xdr:row>
      <xdr:rowOff>402296</xdr:rowOff>
    </xdr:to>
    <xdr:sp macro="" textlink="">
      <xdr:nvSpPr>
        <xdr:cNvPr id="142" name="大かっこ 141">
          <a:extLst>
            <a:ext uri="{FF2B5EF4-FFF2-40B4-BE49-F238E27FC236}">
              <a16:creationId xmlns:a16="http://schemas.microsoft.com/office/drawing/2014/main" id="{4970806B-052B-44C2-B190-51B27DEB2C8F}"/>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572</xdr:row>
      <xdr:rowOff>156880</xdr:rowOff>
    </xdr:from>
    <xdr:to>
      <xdr:col>13</xdr:col>
      <xdr:colOff>642468</xdr:colOff>
      <xdr:row>572</xdr:row>
      <xdr:rowOff>402296</xdr:rowOff>
    </xdr:to>
    <xdr:sp macro="" textlink="">
      <xdr:nvSpPr>
        <xdr:cNvPr id="143" name="大かっこ 142">
          <a:extLst>
            <a:ext uri="{FF2B5EF4-FFF2-40B4-BE49-F238E27FC236}">
              <a16:creationId xmlns:a16="http://schemas.microsoft.com/office/drawing/2014/main" id="{F279FEEB-A9E9-4D1C-AEC3-66DB07E74D4D}"/>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572</xdr:row>
      <xdr:rowOff>156880</xdr:rowOff>
    </xdr:from>
    <xdr:to>
      <xdr:col>13</xdr:col>
      <xdr:colOff>642468</xdr:colOff>
      <xdr:row>572</xdr:row>
      <xdr:rowOff>402296</xdr:rowOff>
    </xdr:to>
    <xdr:sp macro="" textlink="">
      <xdr:nvSpPr>
        <xdr:cNvPr id="144" name="大かっこ 143">
          <a:extLst>
            <a:ext uri="{FF2B5EF4-FFF2-40B4-BE49-F238E27FC236}">
              <a16:creationId xmlns:a16="http://schemas.microsoft.com/office/drawing/2014/main" id="{72F1B1FF-FA9A-42D1-AE7C-43B4F286828E}"/>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688</xdr:row>
      <xdr:rowOff>156880</xdr:rowOff>
    </xdr:from>
    <xdr:to>
      <xdr:col>13</xdr:col>
      <xdr:colOff>642468</xdr:colOff>
      <xdr:row>688</xdr:row>
      <xdr:rowOff>402296</xdr:rowOff>
    </xdr:to>
    <xdr:sp macro="" textlink="">
      <xdr:nvSpPr>
        <xdr:cNvPr id="145" name="大かっこ 144">
          <a:extLst>
            <a:ext uri="{FF2B5EF4-FFF2-40B4-BE49-F238E27FC236}">
              <a16:creationId xmlns:a16="http://schemas.microsoft.com/office/drawing/2014/main" id="{7E553D24-9204-4005-9146-18AB9D3A59C6}"/>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688</xdr:row>
      <xdr:rowOff>156880</xdr:rowOff>
    </xdr:from>
    <xdr:to>
      <xdr:col>13</xdr:col>
      <xdr:colOff>642468</xdr:colOff>
      <xdr:row>688</xdr:row>
      <xdr:rowOff>402296</xdr:rowOff>
    </xdr:to>
    <xdr:sp macro="" textlink="">
      <xdr:nvSpPr>
        <xdr:cNvPr id="146" name="大かっこ 145">
          <a:extLst>
            <a:ext uri="{FF2B5EF4-FFF2-40B4-BE49-F238E27FC236}">
              <a16:creationId xmlns:a16="http://schemas.microsoft.com/office/drawing/2014/main" id="{038BE646-04FB-463F-ABD8-ECA26F25A03B}"/>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804</xdr:row>
      <xdr:rowOff>156880</xdr:rowOff>
    </xdr:from>
    <xdr:to>
      <xdr:col>13</xdr:col>
      <xdr:colOff>642468</xdr:colOff>
      <xdr:row>804</xdr:row>
      <xdr:rowOff>402296</xdr:rowOff>
    </xdr:to>
    <xdr:sp macro="" textlink="">
      <xdr:nvSpPr>
        <xdr:cNvPr id="147" name="大かっこ 146">
          <a:extLst>
            <a:ext uri="{FF2B5EF4-FFF2-40B4-BE49-F238E27FC236}">
              <a16:creationId xmlns:a16="http://schemas.microsoft.com/office/drawing/2014/main" id="{285ADA7C-58C3-4EC6-848A-6DD843A98651}"/>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804</xdr:row>
      <xdr:rowOff>156880</xdr:rowOff>
    </xdr:from>
    <xdr:to>
      <xdr:col>13</xdr:col>
      <xdr:colOff>642468</xdr:colOff>
      <xdr:row>804</xdr:row>
      <xdr:rowOff>402296</xdr:rowOff>
    </xdr:to>
    <xdr:sp macro="" textlink="">
      <xdr:nvSpPr>
        <xdr:cNvPr id="148" name="大かっこ 147">
          <a:extLst>
            <a:ext uri="{FF2B5EF4-FFF2-40B4-BE49-F238E27FC236}">
              <a16:creationId xmlns:a16="http://schemas.microsoft.com/office/drawing/2014/main" id="{A23A812B-DF12-40D6-ABD7-6D43E0490B1C}"/>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920</xdr:row>
      <xdr:rowOff>156880</xdr:rowOff>
    </xdr:from>
    <xdr:to>
      <xdr:col>13</xdr:col>
      <xdr:colOff>642468</xdr:colOff>
      <xdr:row>920</xdr:row>
      <xdr:rowOff>402296</xdr:rowOff>
    </xdr:to>
    <xdr:sp macro="" textlink="">
      <xdr:nvSpPr>
        <xdr:cNvPr id="149" name="大かっこ 148">
          <a:extLst>
            <a:ext uri="{FF2B5EF4-FFF2-40B4-BE49-F238E27FC236}">
              <a16:creationId xmlns:a16="http://schemas.microsoft.com/office/drawing/2014/main" id="{8BA0BF9F-B086-4CA4-BE47-615926840C9B}"/>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920</xdr:row>
      <xdr:rowOff>156880</xdr:rowOff>
    </xdr:from>
    <xdr:to>
      <xdr:col>13</xdr:col>
      <xdr:colOff>642468</xdr:colOff>
      <xdr:row>920</xdr:row>
      <xdr:rowOff>402296</xdr:rowOff>
    </xdr:to>
    <xdr:sp macro="" textlink="">
      <xdr:nvSpPr>
        <xdr:cNvPr id="150" name="大かっこ 149">
          <a:extLst>
            <a:ext uri="{FF2B5EF4-FFF2-40B4-BE49-F238E27FC236}">
              <a16:creationId xmlns:a16="http://schemas.microsoft.com/office/drawing/2014/main" id="{F0882CFE-A085-45B9-B698-8C4D502F6144}"/>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1036</xdr:row>
      <xdr:rowOff>156880</xdr:rowOff>
    </xdr:from>
    <xdr:to>
      <xdr:col>13</xdr:col>
      <xdr:colOff>642468</xdr:colOff>
      <xdr:row>1036</xdr:row>
      <xdr:rowOff>402296</xdr:rowOff>
    </xdr:to>
    <xdr:sp macro="" textlink="">
      <xdr:nvSpPr>
        <xdr:cNvPr id="151" name="大かっこ 150">
          <a:extLst>
            <a:ext uri="{FF2B5EF4-FFF2-40B4-BE49-F238E27FC236}">
              <a16:creationId xmlns:a16="http://schemas.microsoft.com/office/drawing/2014/main" id="{C61737BA-54D1-41D6-8716-70F3FC0DECC0}"/>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1036</xdr:row>
      <xdr:rowOff>156880</xdr:rowOff>
    </xdr:from>
    <xdr:to>
      <xdr:col>13</xdr:col>
      <xdr:colOff>642468</xdr:colOff>
      <xdr:row>1036</xdr:row>
      <xdr:rowOff>402296</xdr:rowOff>
    </xdr:to>
    <xdr:sp macro="" textlink="">
      <xdr:nvSpPr>
        <xdr:cNvPr id="152" name="大かっこ 151">
          <a:extLst>
            <a:ext uri="{FF2B5EF4-FFF2-40B4-BE49-F238E27FC236}">
              <a16:creationId xmlns:a16="http://schemas.microsoft.com/office/drawing/2014/main" id="{2F71748C-CC1F-4CDB-9DDE-D92D7CCE1F2C}"/>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1152</xdr:row>
      <xdr:rowOff>156880</xdr:rowOff>
    </xdr:from>
    <xdr:to>
      <xdr:col>13</xdr:col>
      <xdr:colOff>642468</xdr:colOff>
      <xdr:row>1152</xdr:row>
      <xdr:rowOff>402296</xdr:rowOff>
    </xdr:to>
    <xdr:sp macro="" textlink="">
      <xdr:nvSpPr>
        <xdr:cNvPr id="153" name="大かっこ 152">
          <a:extLst>
            <a:ext uri="{FF2B5EF4-FFF2-40B4-BE49-F238E27FC236}">
              <a16:creationId xmlns:a16="http://schemas.microsoft.com/office/drawing/2014/main" id="{481E793B-BA67-4C61-8422-3ED0937A0D10}"/>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1152</xdr:row>
      <xdr:rowOff>156880</xdr:rowOff>
    </xdr:from>
    <xdr:to>
      <xdr:col>13</xdr:col>
      <xdr:colOff>642468</xdr:colOff>
      <xdr:row>1152</xdr:row>
      <xdr:rowOff>402296</xdr:rowOff>
    </xdr:to>
    <xdr:sp macro="" textlink="">
      <xdr:nvSpPr>
        <xdr:cNvPr id="154" name="大かっこ 153">
          <a:extLst>
            <a:ext uri="{FF2B5EF4-FFF2-40B4-BE49-F238E27FC236}">
              <a16:creationId xmlns:a16="http://schemas.microsoft.com/office/drawing/2014/main" id="{48D213B9-E9A2-4C0C-A608-BFE228E4A26B}"/>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1268</xdr:row>
      <xdr:rowOff>156880</xdr:rowOff>
    </xdr:from>
    <xdr:to>
      <xdr:col>13</xdr:col>
      <xdr:colOff>642468</xdr:colOff>
      <xdr:row>1268</xdr:row>
      <xdr:rowOff>402296</xdr:rowOff>
    </xdr:to>
    <xdr:sp macro="" textlink="">
      <xdr:nvSpPr>
        <xdr:cNvPr id="155" name="大かっこ 154">
          <a:extLst>
            <a:ext uri="{FF2B5EF4-FFF2-40B4-BE49-F238E27FC236}">
              <a16:creationId xmlns:a16="http://schemas.microsoft.com/office/drawing/2014/main" id="{FF4B0D4A-619A-4521-B1FB-F20965B6974B}"/>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1268</xdr:row>
      <xdr:rowOff>156880</xdr:rowOff>
    </xdr:from>
    <xdr:to>
      <xdr:col>13</xdr:col>
      <xdr:colOff>642468</xdr:colOff>
      <xdr:row>1268</xdr:row>
      <xdr:rowOff>402296</xdr:rowOff>
    </xdr:to>
    <xdr:sp macro="" textlink="">
      <xdr:nvSpPr>
        <xdr:cNvPr id="156" name="大かっこ 155">
          <a:extLst>
            <a:ext uri="{FF2B5EF4-FFF2-40B4-BE49-F238E27FC236}">
              <a16:creationId xmlns:a16="http://schemas.microsoft.com/office/drawing/2014/main" id="{B61B00CA-ACFA-454D-A56F-B203DBD3749A}"/>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1384</xdr:row>
      <xdr:rowOff>156880</xdr:rowOff>
    </xdr:from>
    <xdr:to>
      <xdr:col>13</xdr:col>
      <xdr:colOff>642468</xdr:colOff>
      <xdr:row>1384</xdr:row>
      <xdr:rowOff>402296</xdr:rowOff>
    </xdr:to>
    <xdr:sp macro="" textlink="">
      <xdr:nvSpPr>
        <xdr:cNvPr id="157" name="大かっこ 156">
          <a:extLst>
            <a:ext uri="{FF2B5EF4-FFF2-40B4-BE49-F238E27FC236}">
              <a16:creationId xmlns:a16="http://schemas.microsoft.com/office/drawing/2014/main" id="{BC6355A4-8C91-4666-961B-6D13B33609EF}"/>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1384</xdr:row>
      <xdr:rowOff>156880</xdr:rowOff>
    </xdr:from>
    <xdr:to>
      <xdr:col>13</xdr:col>
      <xdr:colOff>642468</xdr:colOff>
      <xdr:row>1384</xdr:row>
      <xdr:rowOff>402296</xdr:rowOff>
    </xdr:to>
    <xdr:sp macro="" textlink="">
      <xdr:nvSpPr>
        <xdr:cNvPr id="158" name="大かっこ 157">
          <a:extLst>
            <a:ext uri="{FF2B5EF4-FFF2-40B4-BE49-F238E27FC236}">
              <a16:creationId xmlns:a16="http://schemas.microsoft.com/office/drawing/2014/main" id="{56A25DDD-CBA0-478B-BCED-B20869E00293}"/>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1500</xdr:row>
      <xdr:rowOff>156880</xdr:rowOff>
    </xdr:from>
    <xdr:to>
      <xdr:col>13</xdr:col>
      <xdr:colOff>642468</xdr:colOff>
      <xdr:row>1500</xdr:row>
      <xdr:rowOff>402296</xdr:rowOff>
    </xdr:to>
    <xdr:sp macro="" textlink="">
      <xdr:nvSpPr>
        <xdr:cNvPr id="159" name="大かっこ 158">
          <a:extLst>
            <a:ext uri="{FF2B5EF4-FFF2-40B4-BE49-F238E27FC236}">
              <a16:creationId xmlns:a16="http://schemas.microsoft.com/office/drawing/2014/main" id="{F7DD709C-9645-4A5C-9FC2-B40762F4A448}"/>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1500</xdr:row>
      <xdr:rowOff>156880</xdr:rowOff>
    </xdr:from>
    <xdr:to>
      <xdr:col>13</xdr:col>
      <xdr:colOff>642468</xdr:colOff>
      <xdr:row>1500</xdr:row>
      <xdr:rowOff>402296</xdr:rowOff>
    </xdr:to>
    <xdr:sp macro="" textlink="">
      <xdr:nvSpPr>
        <xdr:cNvPr id="160" name="大かっこ 159">
          <a:extLst>
            <a:ext uri="{FF2B5EF4-FFF2-40B4-BE49-F238E27FC236}">
              <a16:creationId xmlns:a16="http://schemas.microsoft.com/office/drawing/2014/main" id="{A55D8BB7-F96B-41FA-BEFF-6ECC6E05DAA4}"/>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1616</xdr:row>
      <xdr:rowOff>156880</xdr:rowOff>
    </xdr:from>
    <xdr:to>
      <xdr:col>13</xdr:col>
      <xdr:colOff>642468</xdr:colOff>
      <xdr:row>1616</xdr:row>
      <xdr:rowOff>402296</xdr:rowOff>
    </xdr:to>
    <xdr:sp macro="" textlink="">
      <xdr:nvSpPr>
        <xdr:cNvPr id="161" name="大かっこ 160">
          <a:extLst>
            <a:ext uri="{FF2B5EF4-FFF2-40B4-BE49-F238E27FC236}">
              <a16:creationId xmlns:a16="http://schemas.microsoft.com/office/drawing/2014/main" id="{1DA70C83-4D47-493C-8EED-BB7CAC1E06B1}"/>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1616</xdr:row>
      <xdr:rowOff>156880</xdr:rowOff>
    </xdr:from>
    <xdr:to>
      <xdr:col>13</xdr:col>
      <xdr:colOff>642468</xdr:colOff>
      <xdr:row>1616</xdr:row>
      <xdr:rowOff>402296</xdr:rowOff>
    </xdr:to>
    <xdr:sp macro="" textlink="">
      <xdr:nvSpPr>
        <xdr:cNvPr id="162" name="大かっこ 161">
          <a:extLst>
            <a:ext uri="{FF2B5EF4-FFF2-40B4-BE49-F238E27FC236}">
              <a16:creationId xmlns:a16="http://schemas.microsoft.com/office/drawing/2014/main" id="{9946D395-BBB2-47DC-B6C2-090B402538D7}"/>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1732</xdr:row>
      <xdr:rowOff>156880</xdr:rowOff>
    </xdr:from>
    <xdr:to>
      <xdr:col>13</xdr:col>
      <xdr:colOff>642468</xdr:colOff>
      <xdr:row>1732</xdr:row>
      <xdr:rowOff>402296</xdr:rowOff>
    </xdr:to>
    <xdr:sp macro="" textlink="">
      <xdr:nvSpPr>
        <xdr:cNvPr id="163" name="大かっこ 162">
          <a:extLst>
            <a:ext uri="{FF2B5EF4-FFF2-40B4-BE49-F238E27FC236}">
              <a16:creationId xmlns:a16="http://schemas.microsoft.com/office/drawing/2014/main" id="{22239A1F-B8DC-4152-B332-D96A1DBCB926}"/>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1732</xdr:row>
      <xdr:rowOff>156880</xdr:rowOff>
    </xdr:from>
    <xdr:to>
      <xdr:col>13</xdr:col>
      <xdr:colOff>642468</xdr:colOff>
      <xdr:row>1732</xdr:row>
      <xdr:rowOff>402296</xdr:rowOff>
    </xdr:to>
    <xdr:sp macro="" textlink="">
      <xdr:nvSpPr>
        <xdr:cNvPr id="164" name="大かっこ 163">
          <a:extLst>
            <a:ext uri="{FF2B5EF4-FFF2-40B4-BE49-F238E27FC236}">
              <a16:creationId xmlns:a16="http://schemas.microsoft.com/office/drawing/2014/main" id="{C05ED999-3E9B-42D7-8799-1DBC38EE28E4}"/>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1848</xdr:row>
      <xdr:rowOff>156880</xdr:rowOff>
    </xdr:from>
    <xdr:to>
      <xdr:col>13</xdr:col>
      <xdr:colOff>642468</xdr:colOff>
      <xdr:row>1848</xdr:row>
      <xdr:rowOff>402296</xdr:rowOff>
    </xdr:to>
    <xdr:sp macro="" textlink="">
      <xdr:nvSpPr>
        <xdr:cNvPr id="165" name="大かっこ 164">
          <a:extLst>
            <a:ext uri="{FF2B5EF4-FFF2-40B4-BE49-F238E27FC236}">
              <a16:creationId xmlns:a16="http://schemas.microsoft.com/office/drawing/2014/main" id="{A9EFADAA-5420-4C56-AC33-467D5F00BAB9}"/>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1848</xdr:row>
      <xdr:rowOff>156880</xdr:rowOff>
    </xdr:from>
    <xdr:to>
      <xdr:col>13</xdr:col>
      <xdr:colOff>642468</xdr:colOff>
      <xdr:row>1848</xdr:row>
      <xdr:rowOff>402296</xdr:rowOff>
    </xdr:to>
    <xdr:sp macro="" textlink="">
      <xdr:nvSpPr>
        <xdr:cNvPr id="166" name="大かっこ 165">
          <a:extLst>
            <a:ext uri="{FF2B5EF4-FFF2-40B4-BE49-F238E27FC236}">
              <a16:creationId xmlns:a16="http://schemas.microsoft.com/office/drawing/2014/main" id="{FC8B1B5A-F582-421D-B727-64D2912F7A2E}"/>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1964</xdr:row>
      <xdr:rowOff>156880</xdr:rowOff>
    </xdr:from>
    <xdr:to>
      <xdr:col>13</xdr:col>
      <xdr:colOff>642468</xdr:colOff>
      <xdr:row>1964</xdr:row>
      <xdr:rowOff>402296</xdr:rowOff>
    </xdr:to>
    <xdr:sp macro="" textlink="">
      <xdr:nvSpPr>
        <xdr:cNvPr id="167" name="大かっこ 166">
          <a:extLst>
            <a:ext uri="{FF2B5EF4-FFF2-40B4-BE49-F238E27FC236}">
              <a16:creationId xmlns:a16="http://schemas.microsoft.com/office/drawing/2014/main" id="{49A4A2D6-64FD-412F-BB7B-4FE8753C1E68}"/>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1964</xdr:row>
      <xdr:rowOff>156880</xdr:rowOff>
    </xdr:from>
    <xdr:to>
      <xdr:col>13</xdr:col>
      <xdr:colOff>642468</xdr:colOff>
      <xdr:row>1964</xdr:row>
      <xdr:rowOff>402296</xdr:rowOff>
    </xdr:to>
    <xdr:sp macro="" textlink="">
      <xdr:nvSpPr>
        <xdr:cNvPr id="168" name="大かっこ 167">
          <a:extLst>
            <a:ext uri="{FF2B5EF4-FFF2-40B4-BE49-F238E27FC236}">
              <a16:creationId xmlns:a16="http://schemas.microsoft.com/office/drawing/2014/main" id="{9FB473B9-4012-4F17-B13D-F6972CC9201D}"/>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2080</xdr:row>
      <xdr:rowOff>156880</xdr:rowOff>
    </xdr:from>
    <xdr:to>
      <xdr:col>13</xdr:col>
      <xdr:colOff>642468</xdr:colOff>
      <xdr:row>2080</xdr:row>
      <xdr:rowOff>402296</xdr:rowOff>
    </xdr:to>
    <xdr:sp macro="" textlink="">
      <xdr:nvSpPr>
        <xdr:cNvPr id="169" name="大かっこ 168">
          <a:extLst>
            <a:ext uri="{FF2B5EF4-FFF2-40B4-BE49-F238E27FC236}">
              <a16:creationId xmlns:a16="http://schemas.microsoft.com/office/drawing/2014/main" id="{EA69EB89-0DDE-4625-ADD6-DD2AE83AD5DA}"/>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2080</xdr:row>
      <xdr:rowOff>156880</xdr:rowOff>
    </xdr:from>
    <xdr:to>
      <xdr:col>13</xdr:col>
      <xdr:colOff>642468</xdr:colOff>
      <xdr:row>2080</xdr:row>
      <xdr:rowOff>402296</xdr:rowOff>
    </xdr:to>
    <xdr:sp macro="" textlink="">
      <xdr:nvSpPr>
        <xdr:cNvPr id="170" name="大かっこ 169">
          <a:extLst>
            <a:ext uri="{FF2B5EF4-FFF2-40B4-BE49-F238E27FC236}">
              <a16:creationId xmlns:a16="http://schemas.microsoft.com/office/drawing/2014/main" id="{E39AC68A-D014-448C-BE5F-750B3A5787B7}"/>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2196</xdr:row>
      <xdr:rowOff>156880</xdr:rowOff>
    </xdr:from>
    <xdr:to>
      <xdr:col>13</xdr:col>
      <xdr:colOff>642468</xdr:colOff>
      <xdr:row>2196</xdr:row>
      <xdr:rowOff>402296</xdr:rowOff>
    </xdr:to>
    <xdr:sp macro="" textlink="">
      <xdr:nvSpPr>
        <xdr:cNvPr id="171" name="大かっこ 170">
          <a:extLst>
            <a:ext uri="{FF2B5EF4-FFF2-40B4-BE49-F238E27FC236}">
              <a16:creationId xmlns:a16="http://schemas.microsoft.com/office/drawing/2014/main" id="{08B8433F-CE4F-46B6-8771-E58A05108410}"/>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2196</xdr:row>
      <xdr:rowOff>156880</xdr:rowOff>
    </xdr:from>
    <xdr:to>
      <xdr:col>13</xdr:col>
      <xdr:colOff>642468</xdr:colOff>
      <xdr:row>2196</xdr:row>
      <xdr:rowOff>402296</xdr:rowOff>
    </xdr:to>
    <xdr:sp macro="" textlink="">
      <xdr:nvSpPr>
        <xdr:cNvPr id="172" name="大かっこ 171">
          <a:extLst>
            <a:ext uri="{FF2B5EF4-FFF2-40B4-BE49-F238E27FC236}">
              <a16:creationId xmlns:a16="http://schemas.microsoft.com/office/drawing/2014/main" id="{E88D8F95-BA9F-4651-AD8D-12F9ECDC6A7C}"/>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2312</xdr:row>
      <xdr:rowOff>156880</xdr:rowOff>
    </xdr:from>
    <xdr:to>
      <xdr:col>13</xdr:col>
      <xdr:colOff>642468</xdr:colOff>
      <xdr:row>2312</xdr:row>
      <xdr:rowOff>402296</xdr:rowOff>
    </xdr:to>
    <xdr:sp macro="" textlink="">
      <xdr:nvSpPr>
        <xdr:cNvPr id="173" name="大かっこ 172">
          <a:extLst>
            <a:ext uri="{FF2B5EF4-FFF2-40B4-BE49-F238E27FC236}">
              <a16:creationId xmlns:a16="http://schemas.microsoft.com/office/drawing/2014/main" id="{3C8F79B2-68A3-4992-A518-88788CACF34A}"/>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2312</xdr:row>
      <xdr:rowOff>156880</xdr:rowOff>
    </xdr:from>
    <xdr:to>
      <xdr:col>13</xdr:col>
      <xdr:colOff>642468</xdr:colOff>
      <xdr:row>2312</xdr:row>
      <xdr:rowOff>402296</xdr:rowOff>
    </xdr:to>
    <xdr:sp macro="" textlink="">
      <xdr:nvSpPr>
        <xdr:cNvPr id="174" name="大かっこ 173">
          <a:extLst>
            <a:ext uri="{FF2B5EF4-FFF2-40B4-BE49-F238E27FC236}">
              <a16:creationId xmlns:a16="http://schemas.microsoft.com/office/drawing/2014/main" id="{4FA4A5DF-4348-451E-938A-0F78E588AB3C}"/>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44823</xdr:colOff>
      <xdr:row>108</xdr:row>
      <xdr:rowOff>156880</xdr:rowOff>
    </xdr:from>
    <xdr:to>
      <xdr:col>13</xdr:col>
      <xdr:colOff>642468</xdr:colOff>
      <xdr:row>108</xdr:row>
      <xdr:rowOff>402296</xdr:rowOff>
    </xdr:to>
    <xdr:sp macro="" textlink="">
      <xdr:nvSpPr>
        <xdr:cNvPr id="2" name="大かっこ 1">
          <a:extLst>
            <a:ext uri="{FF2B5EF4-FFF2-40B4-BE49-F238E27FC236}">
              <a16:creationId xmlns:a16="http://schemas.microsoft.com/office/drawing/2014/main" id="{CD6CEE10-AB1F-45A6-9009-4EEDD3591317}"/>
            </a:ext>
          </a:extLst>
        </xdr:cNvPr>
        <xdr:cNvSpPr/>
      </xdr:nvSpPr>
      <xdr:spPr>
        <a:xfrm>
          <a:off x="3816723" y="2272160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224</xdr:row>
      <xdr:rowOff>156880</xdr:rowOff>
    </xdr:from>
    <xdr:to>
      <xdr:col>13</xdr:col>
      <xdr:colOff>642468</xdr:colOff>
      <xdr:row>224</xdr:row>
      <xdr:rowOff>402296</xdr:rowOff>
    </xdr:to>
    <xdr:sp macro="" textlink="">
      <xdr:nvSpPr>
        <xdr:cNvPr id="3" name="大かっこ 2">
          <a:extLst>
            <a:ext uri="{FF2B5EF4-FFF2-40B4-BE49-F238E27FC236}">
              <a16:creationId xmlns:a16="http://schemas.microsoft.com/office/drawing/2014/main" id="{D7600E4D-10A7-4966-80D4-E938B275D97C}"/>
            </a:ext>
          </a:extLst>
        </xdr:cNvPr>
        <xdr:cNvSpPr/>
      </xdr:nvSpPr>
      <xdr:spPr>
        <a:xfrm>
          <a:off x="3816723" y="2222630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340</xdr:row>
      <xdr:rowOff>156880</xdr:rowOff>
    </xdr:from>
    <xdr:to>
      <xdr:col>13</xdr:col>
      <xdr:colOff>642468</xdr:colOff>
      <xdr:row>340</xdr:row>
      <xdr:rowOff>402296</xdr:rowOff>
    </xdr:to>
    <xdr:sp macro="" textlink="">
      <xdr:nvSpPr>
        <xdr:cNvPr id="4" name="大かっこ 3">
          <a:extLst>
            <a:ext uri="{FF2B5EF4-FFF2-40B4-BE49-F238E27FC236}">
              <a16:creationId xmlns:a16="http://schemas.microsoft.com/office/drawing/2014/main" id="{D0E33AA4-EE89-4EFC-A2BC-5118DA59DD3E}"/>
            </a:ext>
          </a:extLst>
        </xdr:cNvPr>
        <xdr:cNvSpPr/>
      </xdr:nvSpPr>
      <xdr:spPr>
        <a:xfrm>
          <a:off x="3816723" y="2222630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456</xdr:row>
      <xdr:rowOff>156880</xdr:rowOff>
    </xdr:from>
    <xdr:to>
      <xdr:col>13</xdr:col>
      <xdr:colOff>642468</xdr:colOff>
      <xdr:row>456</xdr:row>
      <xdr:rowOff>402296</xdr:rowOff>
    </xdr:to>
    <xdr:sp macro="" textlink="">
      <xdr:nvSpPr>
        <xdr:cNvPr id="5" name="大かっこ 4">
          <a:extLst>
            <a:ext uri="{FF2B5EF4-FFF2-40B4-BE49-F238E27FC236}">
              <a16:creationId xmlns:a16="http://schemas.microsoft.com/office/drawing/2014/main" id="{558DAF3B-E2A7-4272-9E11-646A3A2AA8F9}"/>
            </a:ext>
          </a:extLst>
        </xdr:cNvPr>
        <xdr:cNvSpPr/>
      </xdr:nvSpPr>
      <xdr:spPr>
        <a:xfrm>
          <a:off x="3816723" y="2222630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572</xdr:row>
      <xdr:rowOff>156880</xdr:rowOff>
    </xdr:from>
    <xdr:to>
      <xdr:col>13</xdr:col>
      <xdr:colOff>642468</xdr:colOff>
      <xdr:row>572</xdr:row>
      <xdr:rowOff>402296</xdr:rowOff>
    </xdr:to>
    <xdr:sp macro="" textlink="">
      <xdr:nvSpPr>
        <xdr:cNvPr id="6" name="大かっこ 5">
          <a:extLst>
            <a:ext uri="{FF2B5EF4-FFF2-40B4-BE49-F238E27FC236}">
              <a16:creationId xmlns:a16="http://schemas.microsoft.com/office/drawing/2014/main" id="{4EEA1E54-9243-4B42-94A1-92610D5E236D}"/>
            </a:ext>
          </a:extLst>
        </xdr:cNvPr>
        <xdr:cNvSpPr/>
      </xdr:nvSpPr>
      <xdr:spPr>
        <a:xfrm>
          <a:off x="3816723" y="2222630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688</xdr:row>
      <xdr:rowOff>156880</xdr:rowOff>
    </xdr:from>
    <xdr:to>
      <xdr:col>13</xdr:col>
      <xdr:colOff>642468</xdr:colOff>
      <xdr:row>688</xdr:row>
      <xdr:rowOff>402296</xdr:rowOff>
    </xdr:to>
    <xdr:sp macro="" textlink="">
      <xdr:nvSpPr>
        <xdr:cNvPr id="7" name="大かっこ 6">
          <a:extLst>
            <a:ext uri="{FF2B5EF4-FFF2-40B4-BE49-F238E27FC236}">
              <a16:creationId xmlns:a16="http://schemas.microsoft.com/office/drawing/2014/main" id="{360E2031-5123-409B-8CD6-ED398B904DED}"/>
            </a:ext>
          </a:extLst>
        </xdr:cNvPr>
        <xdr:cNvSpPr/>
      </xdr:nvSpPr>
      <xdr:spPr>
        <a:xfrm>
          <a:off x="3816723" y="2222630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804</xdr:row>
      <xdr:rowOff>156880</xdr:rowOff>
    </xdr:from>
    <xdr:to>
      <xdr:col>13</xdr:col>
      <xdr:colOff>642468</xdr:colOff>
      <xdr:row>804</xdr:row>
      <xdr:rowOff>402296</xdr:rowOff>
    </xdr:to>
    <xdr:sp macro="" textlink="">
      <xdr:nvSpPr>
        <xdr:cNvPr id="8" name="大かっこ 7">
          <a:extLst>
            <a:ext uri="{FF2B5EF4-FFF2-40B4-BE49-F238E27FC236}">
              <a16:creationId xmlns:a16="http://schemas.microsoft.com/office/drawing/2014/main" id="{33D6E082-557E-452D-AFAC-75055FBC7709}"/>
            </a:ext>
          </a:extLst>
        </xdr:cNvPr>
        <xdr:cNvSpPr/>
      </xdr:nvSpPr>
      <xdr:spPr>
        <a:xfrm>
          <a:off x="3816723" y="2222630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920</xdr:row>
      <xdr:rowOff>156880</xdr:rowOff>
    </xdr:from>
    <xdr:to>
      <xdr:col>13</xdr:col>
      <xdr:colOff>642468</xdr:colOff>
      <xdr:row>920</xdr:row>
      <xdr:rowOff>402296</xdr:rowOff>
    </xdr:to>
    <xdr:sp macro="" textlink="">
      <xdr:nvSpPr>
        <xdr:cNvPr id="9" name="大かっこ 8">
          <a:extLst>
            <a:ext uri="{FF2B5EF4-FFF2-40B4-BE49-F238E27FC236}">
              <a16:creationId xmlns:a16="http://schemas.microsoft.com/office/drawing/2014/main" id="{5AD09DBA-8463-4A9E-B9B7-F4C902772D0D}"/>
            </a:ext>
          </a:extLst>
        </xdr:cNvPr>
        <xdr:cNvSpPr/>
      </xdr:nvSpPr>
      <xdr:spPr>
        <a:xfrm>
          <a:off x="3816723" y="2222630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1036</xdr:row>
      <xdr:rowOff>156880</xdr:rowOff>
    </xdr:from>
    <xdr:to>
      <xdr:col>13</xdr:col>
      <xdr:colOff>642468</xdr:colOff>
      <xdr:row>1036</xdr:row>
      <xdr:rowOff>402296</xdr:rowOff>
    </xdr:to>
    <xdr:sp macro="" textlink="">
      <xdr:nvSpPr>
        <xdr:cNvPr id="10" name="大かっこ 9">
          <a:extLst>
            <a:ext uri="{FF2B5EF4-FFF2-40B4-BE49-F238E27FC236}">
              <a16:creationId xmlns:a16="http://schemas.microsoft.com/office/drawing/2014/main" id="{2EF204ED-0D6C-4C48-84FC-9C90C29C1D79}"/>
            </a:ext>
          </a:extLst>
        </xdr:cNvPr>
        <xdr:cNvSpPr/>
      </xdr:nvSpPr>
      <xdr:spPr>
        <a:xfrm>
          <a:off x="3816723" y="2222630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1152</xdr:row>
      <xdr:rowOff>156880</xdr:rowOff>
    </xdr:from>
    <xdr:to>
      <xdr:col>13</xdr:col>
      <xdr:colOff>642468</xdr:colOff>
      <xdr:row>1152</xdr:row>
      <xdr:rowOff>402296</xdr:rowOff>
    </xdr:to>
    <xdr:sp macro="" textlink="">
      <xdr:nvSpPr>
        <xdr:cNvPr id="11" name="大かっこ 10">
          <a:extLst>
            <a:ext uri="{FF2B5EF4-FFF2-40B4-BE49-F238E27FC236}">
              <a16:creationId xmlns:a16="http://schemas.microsoft.com/office/drawing/2014/main" id="{61B72FB1-9351-47AD-9B3B-BC40D9EB0E3C}"/>
            </a:ext>
          </a:extLst>
        </xdr:cNvPr>
        <xdr:cNvSpPr/>
      </xdr:nvSpPr>
      <xdr:spPr>
        <a:xfrm>
          <a:off x="3816723" y="2222630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1268</xdr:row>
      <xdr:rowOff>156880</xdr:rowOff>
    </xdr:from>
    <xdr:to>
      <xdr:col>13</xdr:col>
      <xdr:colOff>642468</xdr:colOff>
      <xdr:row>1268</xdr:row>
      <xdr:rowOff>402296</xdr:rowOff>
    </xdr:to>
    <xdr:sp macro="" textlink="">
      <xdr:nvSpPr>
        <xdr:cNvPr id="12" name="大かっこ 11">
          <a:extLst>
            <a:ext uri="{FF2B5EF4-FFF2-40B4-BE49-F238E27FC236}">
              <a16:creationId xmlns:a16="http://schemas.microsoft.com/office/drawing/2014/main" id="{0A9FF7DC-8C8B-47ED-8642-C929C650BB74}"/>
            </a:ext>
          </a:extLst>
        </xdr:cNvPr>
        <xdr:cNvSpPr/>
      </xdr:nvSpPr>
      <xdr:spPr>
        <a:xfrm>
          <a:off x="3816723" y="2222630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1384</xdr:row>
      <xdr:rowOff>156880</xdr:rowOff>
    </xdr:from>
    <xdr:to>
      <xdr:col>13</xdr:col>
      <xdr:colOff>642468</xdr:colOff>
      <xdr:row>1384</xdr:row>
      <xdr:rowOff>402296</xdr:rowOff>
    </xdr:to>
    <xdr:sp macro="" textlink="">
      <xdr:nvSpPr>
        <xdr:cNvPr id="13" name="大かっこ 12">
          <a:extLst>
            <a:ext uri="{FF2B5EF4-FFF2-40B4-BE49-F238E27FC236}">
              <a16:creationId xmlns:a16="http://schemas.microsoft.com/office/drawing/2014/main" id="{4168DBC3-94C6-47A1-A2A2-E8444A1FD919}"/>
            </a:ext>
          </a:extLst>
        </xdr:cNvPr>
        <xdr:cNvSpPr/>
      </xdr:nvSpPr>
      <xdr:spPr>
        <a:xfrm>
          <a:off x="3816723" y="2222630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1500</xdr:row>
      <xdr:rowOff>156880</xdr:rowOff>
    </xdr:from>
    <xdr:to>
      <xdr:col>13</xdr:col>
      <xdr:colOff>642468</xdr:colOff>
      <xdr:row>1500</xdr:row>
      <xdr:rowOff>402296</xdr:rowOff>
    </xdr:to>
    <xdr:sp macro="" textlink="">
      <xdr:nvSpPr>
        <xdr:cNvPr id="14" name="大かっこ 13">
          <a:extLst>
            <a:ext uri="{FF2B5EF4-FFF2-40B4-BE49-F238E27FC236}">
              <a16:creationId xmlns:a16="http://schemas.microsoft.com/office/drawing/2014/main" id="{366DE6DA-BE46-429E-97C3-2919BF7C97DB}"/>
            </a:ext>
          </a:extLst>
        </xdr:cNvPr>
        <xdr:cNvSpPr/>
      </xdr:nvSpPr>
      <xdr:spPr>
        <a:xfrm>
          <a:off x="3816723" y="2222630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1616</xdr:row>
      <xdr:rowOff>156880</xdr:rowOff>
    </xdr:from>
    <xdr:to>
      <xdr:col>13</xdr:col>
      <xdr:colOff>642468</xdr:colOff>
      <xdr:row>1616</xdr:row>
      <xdr:rowOff>402296</xdr:rowOff>
    </xdr:to>
    <xdr:sp macro="" textlink="">
      <xdr:nvSpPr>
        <xdr:cNvPr id="15" name="大かっこ 14">
          <a:extLst>
            <a:ext uri="{FF2B5EF4-FFF2-40B4-BE49-F238E27FC236}">
              <a16:creationId xmlns:a16="http://schemas.microsoft.com/office/drawing/2014/main" id="{7B20B5C4-2CE5-4FA9-BC75-1716F7128072}"/>
            </a:ext>
          </a:extLst>
        </xdr:cNvPr>
        <xdr:cNvSpPr/>
      </xdr:nvSpPr>
      <xdr:spPr>
        <a:xfrm>
          <a:off x="3816723" y="2222630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1732</xdr:row>
      <xdr:rowOff>156880</xdr:rowOff>
    </xdr:from>
    <xdr:to>
      <xdr:col>13</xdr:col>
      <xdr:colOff>642468</xdr:colOff>
      <xdr:row>1732</xdr:row>
      <xdr:rowOff>402296</xdr:rowOff>
    </xdr:to>
    <xdr:sp macro="" textlink="">
      <xdr:nvSpPr>
        <xdr:cNvPr id="16" name="大かっこ 15">
          <a:extLst>
            <a:ext uri="{FF2B5EF4-FFF2-40B4-BE49-F238E27FC236}">
              <a16:creationId xmlns:a16="http://schemas.microsoft.com/office/drawing/2014/main" id="{7E5D2682-2DD2-41F6-B5AF-4BA480205C9E}"/>
            </a:ext>
          </a:extLst>
        </xdr:cNvPr>
        <xdr:cNvSpPr/>
      </xdr:nvSpPr>
      <xdr:spPr>
        <a:xfrm>
          <a:off x="3816723" y="2222630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1848</xdr:row>
      <xdr:rowOff>156880</xdr:rowOff>
    </xdr:from>
    <xdr:to>
      <xdr:col>13</xdr:col>
      <xdr:colOff>642468</xdr:colOff>
      <xdr:row>1848</xdr:row>
      <xdr:rowOff>402296</xdr:rowOff>
    </xdr:to>
    <xdr:sp macro="" textlink="">
      <xdr:nvSpPr>
        <xdr:cNvPr id="17" name="大かっこ 16">
          <a:extLst>
            <a:ext uri="{FF2B5EF4-FFF2-40B4-BE49-F238E27FC236}">
              <a16:creationId xmlns:a16="http://schemas.microsoft.com/office/drawing/2014/main" id="{3AEE2EEE-2236-402D-BA77-53E61E386A7C}"/>
            </a:ext>
          </a:extLst>
        </xdr:cNvPr>
        <xdr:cNvSpPr/>
      </xdr:nvSpPr>
      <xdr:spPr>
        <a:xfrm>
          <a:off x="3816723" y="2222630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1964</xdr:row>
      <xdr:rowOff>156880</xdr:rowOff>
    </xdr:from>
    <xdr:to>
      <xdr:col>13</xdr:col>
      <xdr:colOff>642468</xdr:colOff>
      <xdr:row>1964</xdr:row>
      <xdr:rowOff>402296</xdr:rowOff>
    </xdr:to>
    <xdr:sp macro="" textlink="">
      <xdr:nvSpPr>
        <xdr:cNvPr id="18" name="大かっこ 17">
          <a:extLst>
            <a:ext uri="{FF2B5EF4-FFF2-40B4-BE49-F238E27FC236}">
              <a16:creationId xmlns:a16="http://schemas.microsoft.com/office/drawing/2014/main" id="{9DB63B70-A583-45EB-BAF8-D067EC7C603B}"/>
            </a:ext>
          </a:extLst>
        </xdr:cNvPr>
        <xdr:cNvSpPr/>
      </xdr:nvSpPr>
      <xdr:spPr>
        <a:xfrm>
          <a:off x="3816723" y="2222630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2080</xdr:row>
      <xdr:rowOff>156880</xdr:rowOff>
    </xdr:from>
    <xdr:to>
      <xdr:col>13</xdr:col>
      <xdr:colOff>642468</xdr:colOff>
      <xdr:row>2080</xdr:row>
      <xdr:rowOff>402296</xdr:rowOff>
    </xdr:to>
    <xdr:sp macro="" textlink="">
      <xdr:nvSpPr>
        <xdr:cNvPr id="19" name="大かっこ 18">
          <a:extLst>
            <a:ext uri="{FF2B5EF4-FFF2-40B4-BE49-F238E27FC236}">
              <a16:creationId xmlns:a16="http://schemas.microsoft.com/office/drawing/2014/main" id="{3557F178-7C61-410A-A83F-A9D6F3AA88B7}"/>
            </a:ext>
          </a:extLst>
        </xdr:cNvPr>
        <xdr:cNvSpPr/>
      </xdr:nvSpPr>
      <xdr:spPr>
        <a:xfrm>
          <a:off x="3816723" y="2222630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2196</xdr:row>
      <xdr:rowOff>156880</xdr:rowOff>
    </xdr:from>
    <xdr:to>
      <xdr:col>13</xdr:col>
      <xdr:colOff>642468</xdr:colOff>
      <xdr:row>2196</xdr:row>
      <xdr:rowOff>402296</xdr:rowOff>
    </xdr:to>
    <xdr:sp macro="" textlink="">
      <xdr:nvSpPr>
        <xdr:cNvPr id="20" name="大かっこ 19">
          <a:extLst>
            <a:ext uri="{FF2B5EF4-FFF2-40B4-BE49-F238E27FC236}">
              <a16:creationId xmlns:a16="http://schemas.microsoft.com/office/drawing/2014/main" id="{6CEDA6B1-D2B5-4E87-A4E5-0D7561A9FCBA}"/>
            </a:ext>
          </a:extLst>
        </xdr:cNvPr>
        <xdr:cNvSpPr/>
      </xdr:nvSpPr>
      <xdr:spPr>
        <a:xfrm>
          <a:off x="3816723" y="2222630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2312</xdr:row>
      <xdr:rowOff>156880</xdr:rowOff>
    </xdr:from>
    <xdr:to>
      <xdr:col>13</xdr:col>
      <xdr:colOff>642468</xdr:colOff>
      <xdr:row>2312</xdr:row>
      <xdr:rowOff>402296</xdr:rowOff>
    </xdr:to>
    <xdr:sp macro="" textlink="">
      <xdr:nvSpPr>
        <xdr:cNvPr id="21" name="大かっこ 20">
          <a:extLst>
            <a:ext uri="{FF2B5EF4-FFF2-40B4-BE49-F238E27FC236}">
              <a16:creationId xmlns:a16="http://schemas.microsoft.com/office/drawing/2014/main" id="{F7978393-0CE8-4B32-A9E8-5E91FC73509E}"/>
            </a:ext>
          </a:extLst>
        </xdr:cNvPr>
        <xdr:cNvSpPr/>
      </xdr:nvSpPr>
      <xdr:spPr>
        <a:xfrm>
          <a:off x="3816723" y="2222630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108</xdr:row>
      <xdr:rowOff>156880</xdr:rowOff>
    </xdr:from>
    <xdr:to>
      <xdr:col>13</xdr:col>
      <xdr:colOff>642468</xdr:colOff>
      <xdr:row>108</xdr:row>
      <xdr:rowOff>402296</xdr:rowOff>
    </xdr:to>
    <xdr:sp macro="" textlink="">
      <xdr:nvSpPr>
        <xdr:cNvPr id="22" name="大かっこ 21">
          <a:extLst>
            <a:ext uri="{FF2B5EF4-FFF2-40B4-BE49-F238E27FC236}">
              <a16:creationId xmlns:a16="http://schemas.microsoft.com/office/drawing/2014/main" id="{56CAA5D6-928D-410C-A26D-045415210FE5}"/>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108</xdr:row>
      <xdr:rowOff>156880</xdr:rowOff>
    </xdr:from>
    <xdr:to>
      <xdr:col>13</xdr:col>
      <xdr:colOff>642468</xdr:colOff>
      <xdr:row>108</xdr:row>
      <xdr:rowOff>402296</xdr:rowOff>
    </xdr:to>
    <xdr:sp macro="" textlink="">
      <xdr:nvSpPr>
        <xdr:cNvPr id="23" name="大かっこ 22">
          <a:extLst>
            <a:ext uri="{FF2B5EF4-FFF2-40B4-BE49-F238E27FC236}">
              <a16:creationId xmlns:a16="http://schemas.microsoft.com/office/drawing/2014/main" id="{682E7AC5-F96A-426C-B1E9-126D11FD6BB4}"/>
            </a:ext>
          </a:extLst>
        </xdr:cNvPr>
        <xdr:cNvSpPr/>
      </xdr:nvSpPr>
      <xdr:spPr>
        <a:xfrm>
          <a:off x="3816723" y="229787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224</xdr:row>
      <xdr:rowOff>156880</xdr:rowOff>
    </xdr:from>
    <xdr:to>
      <xdr:col>13</xdr:col>
      <xdr:colOff>642468</xdr:colOff>
      <xdr:row>224</xdr:row>
      <xdr:rowOff>402296</xdr:rowOff>
    </xdr:to>
    <xdr:sp macro="" textlink="">
      <xdr:nvSpPr>
        <xdr:cNvPr id="24" name="大かっこ 23">
          <a:extLst>
            <a:ext uri="{FF2B5EF4-FFF2-40B4-BE49-F238E27FC236}">
              <a16:creationId xmlns:a16="http://schemas.microsoft.com/office/drawing/2014/main" id="{F23ED17C-A036-4A9F-A984-8FC199713F6B}"/>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224</xdr:row>
      <xdr:rowOff>156880</xdr:rowOff>
    </xdr:from>
    <xdr:to>
      <xdr:col>13</xdr:col>
      <xdr:colOff>642468</xdr:colOff>
      <xdr:row>224</xdr:row>
      <xdr:rowOff>402296</xdr:rowOff>
    </xdr:to>
    <xdr:sp macro="" textlink="">
      <xdr:nvSpPr>
        <xdr:cNvPr id="25" name="大かっこ 24">
          <a:extLst>
            <a:ext uri="{FF2B5EF4-FFF2-40B4-BE49-F238E27FC236}">
              <a16:creationId xmlns:a16="http://schemas.microsoft.com/office/drawing/2014/main" id="{C20A0773-85E3-4E25-9AD5-FFB47AC90AD6}"/>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224</xdr:row>
      <xdr:rowOff>156880</xdr:rowOff>
    </xdr:from>
    <xdr:to>
      <xdr:col>13</xdr:col>
      <xdr:colOff>642468</xdr:colOff>
      <xdr:row>224</xdr:row>
      <xdr:rowOff>402296</xdr:rowOff>
    </xdr:to>
    <xdr:sp macro="" textlink="">
      <xdr:nvSpPr>
        <xdr:cNvPr id="26" name="大かっこ 25">
          <a:extLst>
            <a:ext uri="{FF2B5EF4-FFF2-40B4-BE49-F238E27FC236}">
              <a16:creationId xmlns:a16="http://schemas.microsoft.com/office/drawing/2014/main" id="{242ED955-9D9D-4FBA-9D2D-72D72147F1D3}"/>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340</xdr:row>
      <xdr:rowOff>156880</xdr:rowOff>
    </xdr:from>
    <xdr:to>
      <xdr:col>13</xdr:col>
      <xdr:colOff>642468</xdr:colOff>
      <xdr:row>340</xdr:row>
      <xdr:rowOff>402296</xdr:rowOff>
    </xdr:to>
    <xdr:sp macro="" textlink="">
      <xdr:nvSpPr>
        <xdr:cNvPr id="27" name="大かっこ 26">
          <a:extLst>
            <a:ext uri="{FF2B5EF4-FFF2-40B4-BE49-F238E27FC236}">
              <a16:creationId xmlns:a16="http://schemas.microsoft.com/office/drawing/2014/main" id="{BD9CE7F5-F773-4B0F-B4AE-706D04AB0F30}"/>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340</xdr:row>
      <xdr:rowOff>156880</xdr:rowOff>
    </xdr:from>
    <xdr:to>
      <xdr:col>13</xdr:col>
      <xdr:colOff>642468</xdr:colOff>
      <xdr:row>340</xdr:row>
      <xdr:rowOff>402296</xdr:rowOff>
    </xdr:to>
    <xdr:sp macro="" textlink="">
      <xdr:nvSpPr>
        <xdr:cNvPr id="28" name="大かっこ 27">
          <a:extLst>
            <a:ext uri="{FF2B5EF4-FFF2-40B4-BE49-F238E27FC236}">
              <a16:creationId xmlns:a16="http://schemas.microsoft.com/office/drawing/2014/main" id="{1E894000-F4E0-41B7-95DC-461264BCFFF2}"/>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340</xdr:row>
      <xdr:rowOff>156880</xdr:rowOff>
    </xdr:from>
    <xdr:to>
      <xdr:col>13</xdr:col>
      <xdr:colOff>642468</xdr:colOff>
      <xdr:row>340</xdr:row>
      <xdr:rowOff>402296</xdr:rowOff>
    </xdr:to>
    <xdr:sp macro="" textlink="">
      <xdr:nvSpPr>
        <xdr:cNvPr id="29" name="大かっこ 28">
          <a:extLst>
            <a:ext uri="{FF2B5EF4-FFF2-40B4-BE49-F238E27FC236}">
              <a16:creationId xmlns:a16="http://schemas.microsoft.com/office/drawing/2014/main" id="{D57E965D-8705-4E62-A747-DFB60D32A506}"/>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456</xdr:row>
      <xdr:rowOff>156880</xdr:rowOff>
    </xdr:from>
    <xdr:to>
      <xdr:col>13</xdr:col>
      <xdr:colOff>642468</xdr:colOff>
      <xdr:row>456</xdr:row>
      <xdr:rowOff>402296</xdr:rowOff>
    </xdr:to>
    <xdr:sp macro="" textlink="">
      <xdr:nvSpPr>
        <xdr:cNvPr id="30" name="大かっこ 29">
          <a:extLst>
            <a:ext uri="{FF2B5EF4-FFF2-40B4-BE49-F238E27FC236}">
              <a16:creationId xmlns:a16="http://schemas.microsoft.com/office/drawing/2014/main" id="{128120D7-A386-42CB-94FC-2D2D6AF2FBF0}"/>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456</xdr:row>
      <xdr:rowOff>156880</xdr:rowOff>
    </xdr:from>
    <xdr:to>
      <xdr:col>13</xdr:col>
      <xdr:colOff>642468</xdr:colOff>
      <xdr:row>456</xdr:row>
      <xdr:rowOff>402296</xdr:rowOff>
    </xdr:to>
    <xdr:sp macro="" textlink="">
      <xdr:nvSpPr>
        <xdr:cNvPr id="31" name="大かっこ 30">
          <a:extLst>
            <a:ext uri="{FF2B5EF4-FFF2-40B4-BE49-F238E27FC236}">
              <a16:creationId xmlns:a16="http://schemas.microsoft.com/office/drawing/2014/main" id="{74A22405-8095-4BC6-8E53-29D95EB61D5C}"/>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456</xdr:row>
      <xdr:rowOff>156880</xdr:rowOff>
    </xdr:from>
    <xdr:to>
      <xdr:col>13</xdr:col>
      <xdr:colOff>642468</xdr:colOff>
      <xdr:row>456</xdr:row>
      <xdr:rowOff>402296</xdr:rowOff>
    </xdr:to>
    <xdr:sp macro="" textlink="">
      <xdr:nvSpPr>
        <xdr:cNvPr id="32" name="大かっこ 31">
          <a:extLst>
            <a:ext uri="{FF2B5EF4-FFF2-40B4-BE49-F238E27FC236}">
              <a16:creationId xmlns:a16="http://schemas.microsoft.com/office/drawing/2014/main" id="{BCE6BA3C-384D-4B96-8458-D5BE1D3D4D87}"/>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572</xdr:row>
      <xdr:rowOff>156880</xdr:rowOff>
    </xdr:from>
    <xdr:to>
      <xdr:col>13</xdr:col>
      <xdr:colOff>642468</xdr:colOff>
      <xdr:row>572</xdr:row>
      <xdr:rowOff>402296</xdr:rowOff>
    </xdr:to>
    <xdr:sp macro="" textlink="">
      <xdr:nvSpPr>
        <xdr:cNvPr id="33" name="大かっこ 32">
          <a:extLst>
            <a:ext uri="{FF2B5EF4-FFF2-40B4-BE49-F238E27FC236}">
              <a16:creationId xmlns:a16="http://schemas.microsoft.com/office/drawing/2014/main" id="{E394DB61-453D-4CFE-B25A-FD486E461BF2}"/>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572</xdr:row>
      <xdr:rowOff>156880</xdr:rowOff>
    </xdr:from>
    <xdr:to>
      <xdr:col>13</xdr:col>
      <xdr:colOff>642468</xdr:colOff>
      <xdr:row>572</xdr:row>
      <xdr:rowOff>402296</xdr:rowOff>
    </xdr:to>
    <xdr:sp macro="" textlink="">
      <xdr:nvSpPr>
        <xdr:cNvPr id="34" name="大かっこ 33">
          <a:extLst>
            <a:ext uri="{FF2B5EF4-FFF2-40B4-BE49-F238E27FC236}">
              <a16:creationId xmlns:a16="http://schemas.microsoft.com/office/drawing/2014/main" id="{20D14B58-DE69-47B4-9739-7F4C6F3160A1}"/>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572</xdr:row>
      <xdr:rowOff>156880</xdr:rowOff>
    </xdr:from>
    <xdr:to>
      <xdr:col>13</xdr:col>
      <xdr:colOff>642468</xdr:colOff>
      <xdr:row>572</xdr:row>
      <xdr:rowOff>402296</xdr:rowOff>
    </xdr:to>
    <xdr:sp macro="" textlink="">
      <xdr:nvSpPr>
        <xdr:cNvPr id="35" name="大かっこ 34">
          <a:extLst>
            <a:ext uri="{FF2B5EF4-FFF2-40B4-BE49-F238E27FC236}">
              <a16:creationId xmlns:a16="http://schemas.microsoft.com/office/drawing/2014/main" id="{230125F1-91B0-4C56-976C-CBF75CAF46BB}"/>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688</xdr:row>
      <xdr:rowOff>156880</xdr:rowOff>
    </xdr:from>
    <xdr:to>
      <xdr:col>13</xdr:col>
      <xdr:colOff>642468</xdr:colOff>
      <xdr:row>688</xdr:row>
      <xdr:rowOff>402296</xdr:rowOff>
    </xdr:to>
    <xdr:sp macro="" textlink="">
      <xdr:nvSpPr>
        <xdr:cNvPr id="36" name="大かっこ 35">
          <a:extLst>
            <a:ext uri="{FF2B5EF4-FFF2-40B4-BE49-F238E27FC236}">
              <a16:creationId xmlns:a16="http://schemas.microsoft.com/office/drawing/2014/main" id="{99FE1821-8076-4E69-9B0F-B0FC0B79DD35}"/>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688</xdr:row>
      <xdr:rowOff>156880</xdr:rowOff>
    </xdr:from>
    <xdr:to>
      <xdr:col>13</xdr:col>
      <xdr:colOff>642468</xdr:colOff>
      <xdr:row>688</xdr:row>
      <xdr:rowOff>402296</xdr:rowOff>
    </xdr:to>
    <xdr:sp macro="" textlink="">
      <xdr:nvSpPr>
        <xdr:cNvPr id="37" name="大かっこ 36">
          <a:extLst>
            <a:ext uri="{FF2B5EF4-FFF2-40B4-BE49-F238E27FC236}">
              <a16:creationId xmlns:a16="http://schemas.microsoft.com/office/drawing/2014/main" id="{02612AD2-FCA2-4B29-AFF3-26E675BCFFFF}"/>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688</xdr:row>
      <xdr:rowOff>156880</xdr:rowOff>
    </xdr:from>
    <xdr:to>
      <xdr:col>13</xdr:col>
      <xdr:colOff>642468</xdr:colOff>
      <xdr:row>688</xdr:row>
      <xdr:rowOff>402296</xdr:rowOff>
    </xdr:to>
    <xdr:sp macro="" textlink="">
      <xdr:nvSpPr>
        <xdr:cNvPr id="38" name="大かっこ 37">
          <a:extLst>
            <a:ext uri="{FF2B5EF4-FFF2-40B4-BE49-F238E27FC236}">
              <a16:creationId xmlns:a16="http://schemas.microsoft.com/office/drawing/2014/main" id="{6B4FA2D3-538F-4AE2-8347-7C4144C3C12A}"/>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804</xdr:row>
      <xdr:rowOff>156880</xdr:rowOff>
    </xdr:from>
    <xdr:to>
      <xdr:col>13</xdr:col>
      <xdr:colOff>642468</xdr:colOff>
      <xdr:row>804</xdr:row>
      <xdr:rowOff>402296</xdr:rowOff>
    </xdr:to>
    <xdr:sp macro="" textlink="">
      <xdr:nvSpPr>
        <xdr:cNvPr id="39" name="大かっこ 38">
          <a:extLst>
            <a:ext uri="{FF2B5EF4-FFF2-40B4-BE49-F238E27FC236}">
              <a16:creationId xmlns:a16="http://schemas.microsoft.com/office/drawing/2014/main" id="{E783E157-6ADD-4487-A4E1-27DD8651361D}"/>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804</xdr:row>
      <xdr:rowOff>156880</xdr:rowOff>
    </xdr:from>
    <xdr:to>
      <xdr:col>13</xdr:col>
      <xdr:colOff>642468</xdr:colOff>
      <xdr:row>804</xdr:row>
      <xdr:rowOff>402296</xdr:rowOff>
    </xdr:to>
    <xdr:sp macro="" textlink="">
      <xdr:nvSpPr>
        <xdr:cNvPr id="40" name="大かっこ 39">
          <a:extLst>
            <a:ext uri="{FF2B5EF4-FFF2-40B4-BE49-F238E27FC236}">
              <a16:creationId xmlns:a16="http://schemas.microsoft.com/office/drawing/2014/main" id="{990E9A58-D20D-45B5-822C-B628184E27D9}"/>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804</xdr:row>
      <xdr:rowOff>156880</xdr:rowOff>
    </xdr:from>
    <xdr:to>
      <xdr:col>13</xdr:col>
      <xdr:colOff>642468</xdr:colOff>
      <xdr:row>804</xdr:row>
      <xdr:rowOff>402296</xdr:rowOff>
    </xdr:to>
    <xdr:sp macro="" textlink="">
      <xdr:nvSpPr>
        <xdr:cNvPr id="41" name="大かっこ 40">
          <a:extLst>
            <a:ext uri="{FF2B5EF4-FFF2-40B4-BE49-F238E27FC236}">
              <a16:creationId xmlns:a16="http://schemas.microsoft.com/office/drawing/2014/main" id="{01F9F8C3-2A65-48BE-B695-214B55094205}"/>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920</xdr:row>
      <xdr:rowOff>156880</xdr:rowOff>
    </xdr:from>
    <xdr:to>
      <xdr:col>13</xdr:col>
      <xdr:colOff>642468</xdr:colOff>
      <xdr:row>920</xdr:row>
      <xdr:rowOff>402296</xdr:rowOff>
    </xdr:to>
    <xdr:sp macro="" textlink="">
      <xdr:nvSpPr>
        <xdr:cNvPr id="42" name="大かっこ 41">
          <a:extLst>
            <a:ext uri="{FF2B5EF4-FFF2-40B4-BE49-F238E27FC236}">
              <a16:creationId xmlns:a16="http://schemas.microsoft.com/office/drawing/2014/main" id="{202F6F56-DBC5-4B36-B7E4-99F78733B861}"/>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920</xdr:row>
      <xdr:rowOff>156880</xdr:rowOff>
    </xdr:from>
    <xdr:to>
      <xdr:col>13</xdr:col>
      <xdr:colOff>642468</xdr:colOff>
      <xdr:row>920</xdr:row>
      <xdr:rowOff>402296</xdr:rowOff>
    </xdr:to>
    <xdr:sp macro="" textlink="">
      <xdr:nvSpPr>
        <xdr:cNvPr id="43" name="大かっこ 42">
          <a:extLst>
            <a:ext uri="{FF2B5EF4-FFF2-40B4-BE49-F238E27FC236}">
              <a16:creationId xmlns:a16="http://schemas.microsoft.com/office/drawing/2014/main" id="{7ACF44A2-E9BA-4210-A177-E4D3D2323757}"/>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920</xdr:row>
      <xdr:rowOff>156880</xdr:rowOff>
    </xdr:from>
    <xdr:to>
      <xdr:col>13</xdr:col>
      <xdr:colOff>642468</xdr:colOff>
      <xdr:row>920</xdr:row>
      <xdr:rowOff>402296</xdr:rowOff>
    </xdr:to>
    <xdr:sp macro="" textlink="">
      <xdr:nvSpPr>
        <xdr:cNvPr id="44" name="大かっこ 43">
          <a:extLst>
            <a:ext uri="{FF2B5EF4-FFF2-40B4-BE49-F238E27FC236}">
              <a16:creationId xmlns:a16="http://schemas.microsoft.com/office/drawing/2014/main" id="{CCB9B05B-9B41-4F08-8FF2-A2AF58267AA5}"/>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1036</xdr:row>
      <xdr:rowOff>156880</xdr:rowOff>
    </xdr:from>
    <xdr:to>
      <xdr:col>13</xdr:col>
      <xdr:colOff>642468</xdr:colOff>
      <xdr:row>1036</xdr:row>
      <xdr:rowOff>402296</xdr:rowOff>
    </xdr:to>
    <xdr:sp macro="" textlink="">
      <xdr:nvSpPr>
        <xdr:cNvPr id="45" name="大かっこ 44">
          <a:extLst>
            <a:ext uri="{FF2B5EF4-FFF2-40B4-BE49-F238E27FC236}">
              <a16:creationId xmlns:a16="http://schemas.microsoft.com/office/drawing/2014/main" id="{7C535A25-0C1B-4446-A618-BAADCFCA5037}"/>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1036</xdr:row>
      <xdr:rowOff>156880</xdr:rowOff>
    </xdr:from>
    <xdr:to>
      <xdr:col>13</xdr:col>
      <xdr:colOff>642468</xdr:colOff>
      <xdr:row>1036</xdr:row>
      <xdr:rowOff>402296</xdr:rowOff>
    </xdr:to>
    <xdr:sp macro="" textlink="">
      <xdr:nvSpPr>
        <xdr:cNvPr id="46" name="大かっこ 45">
          <a:extLst>
            <a:ext uri="{FF2B5EF4-FFF2-40B4-BE49-F238E27FC236}">
              <a16:creationId xmlns:a16="http://schemas.microsoft.com/office/drawing/2014/main" id="{DC1F90AE-7236-4165-B5C1-4ED591579C7F}"/>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1036</xdr:row>
      <xdr:rowOff>156880</xdr:rowOff>
    </xdr:from>
    <xdr:to>
      <xdr:col>13</xdr:col>
      <xdr:colOff>642468</xdr:colOff>
      <xdr:row>1036</xdr:row>
      <xdr:rowOff>402296</xdr:rowOff>
    </xdr:to>
    <xdr:sp macro="" textlink="">
      <xdr:nvSpPr>
        <xdr:cNvPr id="47" name="大かっこ 46">
          <a:extLst>
            <a:ext uri="{FF2B5EF4-FFF2-40B4-BE49-F238E27FC236}">
              <a16:creationId xmlns:a16="http://schemas.microsoft.com/office/drawing/2014/main" id="{35C342DF-8192-4A21-9295-94608F5E92EB}"/>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1152</xdr:row>
      <xdr:rowOff>156880</xdr:rowOff>
    </xdr:from>
    <xdr:to>
      <xdr:col>13</xdr:col>
      <xdr:colOff>642468</xdr:colOff>
      <xdr:row>1152</xdr:row>
      <xdr:rowOff>402296</xdr:rowOff>
    </xdr:to>
    <xdr:sp macro="" textlink="">
      <xdr:nvSpPr>
        <xdr:cNvPr id="48" name="大かっこ 47">
          <a:extLst>
            <a:ext uri="{FF2B5EF4-FFF2-40B4-BE49-F238E27FC236}">
              <a16:creationId xmlns:a16="http://schemas.microsoft.com/office/drawing/2014/main" id="{E548AEA5-D221-4E89-AEBB-D9D2F8AFEAF0}"/>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1152</xdr:row>
      <xdr:rowOff>156880</xdr:rowOff>
    </xdr:from>
    <xdr:to>
      <xdr:col>13</xdr:col>
      <xdr:colOff>642468</xdr:colOff>
      <xdr:row>1152</xdr:row>
      <xdr:rowOff>402296</xdr:rowOff>
    </xdr:to>
    <xdr:sp macro="" textlink="">
      <xdr:nvSpPr>
        <xdr:cNvPr id="49" name="大かっこ 48">
          <a:extLst>
            <a:ext uri="{FF2B5EF4-FFF2-40B4-BE49-F238E27FC236}">
              <a16:creationId xmlns:a16="http://schemas.microsoft.com/office/drawing/2014/main" id="{6C7C1B3D-CA0D-43DD-A898-4CACF6EEC5DB}"/>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1152</xdr:row>
      <xdr:rowOff>156880</xdr:rowOff>
    </xdr:from>
    <xdr:to>
      <xdr:col>13</xdr:col>
      <xdr:colOff>642468</xdr:colOff>
      <xdr:row>1152</xdr:row>
      <xdr:rowOff>402296</xdr:rowOff>
    </xdr:to>
    <xdr:sp macro="" textlink="">
      <xdr:nvSpPr>
        <xdr:cNvPr id="50" name="大かっこ 49">
          <a:extLst>
            <a:ext uri="{FF2B5EF4-FFF2-40B4-BE49-F238E27FC236}">
              <a16:creationId xmlns:a16="http://schemas.microsoft.com/office/drawing/2014/main" id="{D3781557-9728-44E5-B8E6-E05ADC26125C}"/>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1268</xdr:row>
      <xdr:rowOff>156880</xdr:rowOff>
    </xdr:from>
    <xdr:to>
      <xdr:col>13</xdr:col>
      <xdr:colOff>642468</xdr:colOff>
      <xdr:row>1268</xdr:row>
      <xdr:rowOff>402296</xdr:rowOff>
    </xdr:to>
    <xdr:sp macro="" textlink="">
      <xdr:nvSpPr>
        <xdr:cNvPr id="51" name="大かっこ 50">
          <a:extLst>
            <a:ext uri="{FF2B5EF4-FFF2-40B4-BE49-F238E27FC236}">
              <a16:creationId xmlns:a16="http://schemas.microsoft.com/office/drawing/2014/main" id="{37A1465D-9CF4-4479-926E-D2B82E8BB2D3}"/>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1268</xdr:row>
      <xdr:rowOff>156880</xdr:rowOff>
    </xdr:from>
    <xdr:to>
      <xdr:col>13</xdr:col>
      <xdr:colOff>642468</xdr:colOff>
      <xdr:row>1268</xdr:row>
      <xdr:rowOff>402296</xdr:rowOff>
    </xdr:to>
    <xdr:sp macro="" textlink="">
      <xdr:nvSpPr>
        <xdr:cNvPr id="52" name="大かっこ 51">
          <a:extLst>
            <a:ext uri="{FF2B5EF4-FFF2-40B4-BE49-F238E27FC236}">
              <a16:creationId xmlns:a16="http://schemas.microsoft.com/office/drawing/2014/main" id="{F85FB67F-D75A-402A-B96E-8A1CA1284DE2}"/>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1268</xdr:row>
      <xdr:rowOff>156880</xdr:rowOff>
    </xdr:from>
    <xdr:to>
      <xdr:col>13</xdr:col>
      <xdr:colOff>642468</xdr:colOff>
      <xdr:row>1268</xdr:row>
      <xdr:rowOff>402296</xdr:rowOff>
    </xdr:to>
    <xdr:sp macro="" textlink="">
      <xdr:nvSpPr>
        <xdr:cNvPr id="53" name="大かっこ 52">
          <a:extLst>
            <a:ext uri="{FF2B5EF4-FFF2-40B4-BE49-F238E27FC236}">
              <a16:creationId xmlns:a16="http://schemas.microsoft.com/office/drawing/2014/main" id="{BCCE8221-4E17-445E-BF62-C8B32631AFC2}"/>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1384</xdr:row>
      <xdr:rowOff>156880</xdr:rowOff>
    </xdr:from>
    <xdr:to>
      <xdr:col>13</xdr:col>
      <xdr:colOff>642468</xdr:colOff>
      <xdr:row>1384</xdr:row>
      <xdr:rowOff>402296</xdr:rowOff>
    </xdr:to>
    <xdr:sp macro="" textlink="">
      <xdr:nvSpPr>
        <xdr:cNvPr id="54" name="大かっこ 53">
          <a:extLst>
            <a:ext uri="{FF2B5EF4-FFF2-40B4-BE49-F238E27FC236}">
              <a16:creationId xmlns:a16="http://schemas.microsoft.com/office/drawing/2014/main" id="{CBCA16CD-4149-458F-A3D2-6CDD3956CADC}"/>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1384</xdr:row>
      <xdr:rowOff>156880</xdr:rowOff>
    </xdr:from>
    <xdr:to>
      <xdr:col>13</xdr:col>
      <xdr:colOff>642468</xdr:colOff>
      <xdr:row>1384</xdr:row>
      <xdr:rowOff>402296</xdr:rowOff>
    </xdr:to>
    <xdr:sp macro="" textlink="">
      <xdr:nvSpPr>
        <xdr:cNvPr id="55" name="大かっこ 54">
          <a:extLst>
            <a:ext uri="{FF2B5EF4-FFF2-40B4-BE49-F238E27FC236}">
              <a16:creationId xmlns:a16="http://schemas.microsoft.com/office/drawing/2014/main" id="{F0C53559-E6CA-45F9-AAD7-A8A6A0C908D4}"/>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1384</xdr:row>
      <xdr:rowOff>156880</xdr:rowOff>
    </xdr:from>
    <xdr:to>
      <xdr:col>13</xdr:col>
      <xdr:colOff>642468</xdr:colOff>
      <xdr:row>1384</xdr:row>
      <xdr:rowOff>402296</xdr:rowOff>
    </xdr:to>
    <xdr:sp macro="" textlink="">
      <xdr:nvSpPr>
        <xdr:cNvPr id="56" name="大かっこ 55">
          <a:extLst>
            <a:ext uri="{FF2B5EF4-FFF2-40B4-BE49-F238E27FC236}">
              <a16:creationId xmlns:a16="http://schemas.microsoft.com/office/drawing/2014/main" id="{E3E7AEF6-34D0-4550-B4B0-53C4874621DF}"/>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1500</xdr:row>
      <xdr:rowOff>156880</xdr:rowOff>
    </xdr:from>
    <xdr:to>
      <xdr:col>13</xdr:col>
      <xdr:colOff>642468</xdr:colOff>
      <xdr:row>1500</xdr:row>
      <xdr:rowOff>402296</xdr:rowOff>
    </xdr:to>
    <xdr:sp macro="" textlink="">
      <xdr:nvSpPr>
        <xdr:cNvPr id="57" name="大かっこ 56">
          <a:extLst>
            <a:ext uri="{FF2B5EF4-FFF2-40B4-BE49-F238E27FC236}">
              <a16:creationId xmlns:a16="http://schemas.microsoft.com/office/drawing/2014/main" id="{55081E27-076C-49A1-A246-31FCE080E665}"/>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1500</xdr:row>
      <xdr:rowOff>156880</xdr:rowOff>
    </xdr:from>
    <xdr:to>
      <xdr:col>13</xdr:col>
      <xdr:colOff>642468</xdr:colOff>
      <xdr:row>1500</xdr:row>
      <xdr:rowOff>402296</xdr:rowOff>
    </xdr:to>
    <xdr:sp macro="" textlink="">
      <xdr:nvSpPr>
        <xdr:cNvPr id="58" name="大かっこ 57">
          <a:extLst>
            <a:ext uri="{FF2B5EF4-FFF2-40B4-BE49-F238E27FC236}">
              <a16:creationId xmlns:a16="http://schemas.microsoft.com/office/drawing/2014/main" id="{346A3878-8DFF-4FA6-9A90-6CF20138B6EB}"/>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1500</xdr:row>
      <xdr:rowOff>156880</xdr:rowOff>
    </xdr:from>
    <xdr:to>
      <xdr:col>13</xdr:col>
      <xdr:colOff>642468</xdr:colOff>
      <xdr:row>1500</xdr:row>
      <xdr:rowOff>402296</xdr:rowOff>
    </xdr:to>
    <xdr:sp macro="" textlink="">
      <xdr:nvSpPr>
        <xdr:cNvPr id="59" name="大かっこ 58">
          <a:extLst>
            <a:ext uri="{FF2B5EF4-FFF2-40B4-BE49-F238E27FC236}">
              <a16:creationId xmlns:a16="http://schemas.microsoft.com/office/drawing/2014/main" id="{63B92F54-019B-4CDC-B888-F9C16DE5031C}"/>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1616</xdr:row>
      <xdr:rowOff>156880</xdr:rowOff>
    </xdr:from>
    <xdr:to>
      <xdr:col>13</xdr:col>
      <xdr:colOff>642468</xdr:colOff>
      <xdr:row>1616</xdr:row>
      <xdr:rowOff>402296</xdr:rowOff>
    </xdr:to>
    <xdr:sp macro="" textlink="">
      <xdr:nvSpPr>
        <xdr:cNvPr id="60" name="大かっこ 59">
          <a:extLst>
            <a:ext uri="{FF2B5EF4-FFF2-40B4-BE49-F238E27FC236}">
              <a16:creationId xmlns:a16="http://schemas.microsoft.com/office/drawing/2014/main" id="{6F333A3B-4C6C-4239-8D81-1B29C7FB3C70}"/>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1616</xdr:row>
      <xdr:rowOff>156880</xdr:rowOff>
    </xdr:from>
    <xdr:to>
      <xdr:col>13</xdr:col>
      <xdr:colOff>642468</xdr:colOff>
      <xdr:row>1616</xdr:row>
      <xdr:rowOff>402296</xdr:rowOff>
    </xdr:to>
    <xdr:sp macro="" textlink="">
      <xdr:nvSpPr>
        <xdr:cNvPr id="61" name="大かっこ 60">
          <a:extLst>
            <a:ext uri="{FF2B5EF4-FFF2-40B4-BE49-F238E27FC236}">
              <a16:creationId xmlns:a16="http://schemas.microsoft.com/office/drawing/2014/main" id="{B573028D-36F8-4234-88BC-5E22660F9B1D}"/>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1616</xdr:row>
      <xdr:rowOff>156880</xdr:rowOff>
    </xdr:from>
    <xdr:to>
      <xdr:col>13</xdr:col>
      <xdr:colOff>642468</xdr:colOff>
      <xdr:row>1616</xdr:row>
      <xdr:rowOff>402296</xdr:rowOff>
    </xdr:to>
    <xdr:sp macro="" textlink="">
      <xdr:nvSpPr>
        <xdr:cNvPr id="62" name="大かっこ 61">
          <a:extLst>
            <a:ext uri="{FF2B5EF4-FFF2-40B4-BE49-F238E27FC236}">
              <a16:creationId xmlns:a16="http://schemas.microsoft.com/office/drawing/2014/main" id="{6ABF70C3-20EF-41BA-9190-698D83E36D48}"/>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1732</xdr:row>
      <xdr:rowOff>156880</xdr:rowOff>
    </xdr:from>
    <xdr:to>
      <xdr:col>13</xdr:col>
      <xdr:colOff>642468</xdr:colOff>
      <xdr:row>1732</xdr:row>
      <xdr:rowOff>402296</xdr:rowOff>
    </xdr:to>
    <xdr:sp macro="" textlink="">
      <xdr:nvSpPr>
        <xdr:cNvPr id="63" name="大かっこ 62">
          <a:extLst>
            <a:ext uri="{FF2B5EF4-FFF2-40B4-BE49-F238E27FC236}">
              <a16:creationId xmlns:a16="http://schemas.microsoft.com/office/drawing/2014/main" id="{B659E19B-00A3-480A-9648-4F01AD4F1D19}"/>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1732</xdr:row>
      <xdr:rowOff>156880</xdr:rowOff>
    </xdr:from>
    <xdr:to>
      <xdr:col>13</xdr:col>
      <xdr:colOff>642468</xdr:colOff>
      <xdr:row>1732</xdr:row>
      <xdr:rowOff>402296</xdr:rowOff>
    </xdr:to>
    <xdr:sp macro="" textlink="">
      <xdr:nvSpPr>
        <xdr:cNvPr id="64" name="大かっこ 63">
          <a:extLst>
            <a:ext uri="{FF2B5EF4-FFF2-40B4-BE49-F238E27FC236}">
              <a16:creationId xmlns:a16="http://schemas.microsoft.com/office/drawing/2014/main" id="{B04A5C7C-89C3-4282-A40D-8E26AE844F47}"/>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1732</xdr:row>
      <xdr:rowOff>156880</xdr:rowOff>
    </xdr:from>
    <xdr:to>
      <xdr:col>13</xdr:col>
      <xdr:colOff>642468</xdr:colOff>
      <xdr:row>1732</xdr:row>
      <xdr:rowOff>402296</xdr:rowOff>
    </xdr:to>
    <xdr:sp macro="" textlink="">
      <xdr:nvSpPr>
        <xdr:cNvPr id="65" name="大かっこ 64">
          <a:extLst>
            <a:ext uri="{FF2B5EF4-FFF2-40B4-BE49-F238E27FC236}">
              <a16:creationId xmlns:a16="http://schemas.microsoft.com/office/drawing/2014/main" id="{B86D56AD-C90F-4732-8900-EA544F6BAF49}"/>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1848</xdr:row>
      <xdr:rowOff>156880</xdr:rowOff>
    </xdr:from>
    <xdr:to>
      <xdr:col>13</xdr:col>
      <xdr:colOff>642468</xdr:colOff>
      <xdr:row>1848</xdr:row>
      <xdr:rowOff>402296</xdr:rowOff>
    </xdr:to>
    <xdr:sp macro="" textlink="">
      <xdr:nvSpPr>
        <xdr:cNvPr id="66" name="大かっこ 65">
          <a:extLst>
            <a:ext uri="{FF2B5EF4-FFF2-40B4-BE49-F238E27FC236}">
              <a16:creationId xmlns:a16="http://schemas.microsoft.com/office/drawing/2014/main" id="{2666A8C4-FB65-46E6-A72D-10B0D1874D08}"/>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1848</xdr:row>
      <xdr:rowOff>156880</xdr:rowOff>
    </xdr:from>
    <xdr:to>
      <xdr:col>13</xdr:col>
      <xdr:colOff>642468</xdr:colOff>
      <xdr:row>1848</xdr:row>
      <xdr:rowOff>402296</xdr:rowOff>
    </xdr:to>
    <xdr:sp macro="" textlink="">
      <xdr:nvSpPr>
        <xdr:cNvPr id="67" name="大かっこ 66">
          <a:extLst>
            <a:ext uri="{FF2B5EF4-FFF2-40B4-BE49-F238E27FC236}">
              <a16:creationId xmlns:a16="http://schemas.microsoft.com/office/drawing/2014/main" id="{4D81CAF2-9ED3-4199-8640-8EAFB3C72B05}"/>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1848</xdr:row>
      <xdr:rowOff>156880</xdr:rowOff>
    </xdr:from>
    <xdr:to>
      <xdr:col>13</xdr:col>
      <xdr:colOff>642468</xdr:colOff>
      <xdr:row>1848</xdr:row>
      <xdr:rowOff>402296</xdr:rowOff>
    </xdr:to>
    <xdr:sp macro="" textlink="">
      <xdr:nvSpPr>
        <xdr:cNvPr id="68" name="大かっこ 67">
          <a:extLst>
            <a:ext uri="{FF2B5EF4-FFF2-40B4-BE49-F238E27FC236}">
              <a16:creationId xmlns:a16="http://schemas.microsoft.com/office/drawing/2014/main" id="{F4537B0C-CB1A-4E15-90E8-88E5244A5C5B}"/>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1964</xdr:row>
      <xdr:rowOff>156880</xdr:rowOff>
    </xdr:from>
    <xdr:to>
      <xdr:col>13</xdr:col>
      <xdr:colOff>642468</xdr:colOff>
      <xdr:row>1964</xdr:row>
      <xdr:rowOff>402296</xdr:rowOff>
    </xdr:to>
    <xdr:sp macro="" textlink="">
      <xdr:nvSpPr>
        <xdr:cNvPr id="69" name="大かっこ 68">
          <a:extLst>
            <a:ext uri="{FF2B5EF4-FFF2-40B4-BE49-F238E27FC236}">
              <a16:creationId xmlns:a16="http://schemas.microsoft.com/office/drawing/2014/main" id="{BC92B03E-122A-4CE1-A249-A5294F42C507}"/>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1964</xdr:row>
      <xdr:rowOff>156880</xdr:rowOff>
    </xdr:from>
    <xdr:to>
      <xdr:col>13</xdr:col>
      <xdr:colOff>642468</xdr:colOff>
      <xdr:row>1964</xdr:row>
      <xdr:rowOff>402296</xdr:rowOff>
    </xdr:to>
    <xdr:sp macro="" textlink="">
      <xdr:nvSpPr>
        <xdr:cNvPr id="70" name="大かっこ 69">
          <a:extLst>
            <a:ext uri="{FF2B5EF4-FFF2-40B4-BE49-F238E27FC236}">
              <a16:creationId xmlns:a16="http://schemas.microsoft.com/office/drawing/2014/main" id="{BDC17D44-0FD7-4627-BF60-DB3F19932A5D}"/>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1964</xdr:row>
      <xdr:rowOff>156880</xdr:rowOff>
    </xdr:from>
    <xdr:to>
      <xdr:col>13</xdr:col>
      <xdr:colOff>642468</xdr:colOff>
      <xdr:row>1964</xdr:row>
      <xdr:rowOff>402296</xdr:rowOff>
    </xdr:to>
    <xdr:sp macro="" textlink="">
      <xdr:nvSpPr>
        <xdr:cNvPr id="71" name="大かっこ 70">
          <a:extLst>
            <a:ext uri="{FF2B5EF4-FFF2-40B4-BE49-F238E27FC236}">
              <a16:creationId xmlns:a16="http://schemas.microsoft.com/office/drawing/2014/main" id="{BD3FCE2C-D77F-4171-BBE0-1D5E3D2588E0}"/>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2080</xdr:row>
      <xdr:rowOff>156880</xdr:rowOff>
    </xdr:from>
    <xdr:to>
      <xdr:col>13</xdr:col>
      <xdr:colOff>642468</xdr:colOff>
      <xdr:row>2080</xdr:row>
      <xdr:rowOff>402296</xdr:rowOff>
    </xdr:to>
    <xdr:sp macro="" textlink="">
      <xdr:nvSpPr>
        <xdr:cNvPr id="72" name="大かっこ 71">
          <a:extLst>
            <a:ext uri="{FF2B5EF4-FFF2-40B4-BE49-F238E27FC236}">
              <a16:creationId xmlns:a16="http://schemas.microsoft.com/office/drawing/2014/main" id="{92A998D8-49F2-46D1-A72D-7FA1FA0EC0BB}"/>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2080</xdr:row>
      <xdr:rowOff>156880</xdr:rowOff>
    </xdr:from>
    <xdr:to>
      <xdr:col>13</xdr:col>
      <xdr:colOff>642468</xdr:colOff>
      <xdr:row>2080</xdr:row>
      <xdr:rowOff>402296</xdr:rowOff>
    </xdr:to>
    <xdr:sp macro="" textlink="">
      <xdr:nvSpPr>
        <xdr:cNvPr id="73" name="大かっこ 72">
          <a:extLst>
            <a:ext uri="{FF2B5EF4-FFF2-40B4-BE49-F238E27FC236}">
              <a16:creationId xmlns:a16="http://schemas.microsoft.com/office/drawing/2014/main" id="{5A5D431B-C7B5-47C8-AE5C-738352129E5A}"/>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2080</xdr:row>
      <xdr:rowOff>156880</xdr:rowOff>
    </xdr:from>
    <xdr:to>
      <xdr:col>13</xdr:col>
      <xdr:colOff>642468</xdr:colOff>
      <xdr:row>2080</xdr:row>
      <xdr:rowOff>402296</xdr:rowOff>
    </xdr:to>
    <xdr:sp macro="" textlink="">
      <xdr:nvSpPr>
        <xdr:cNvPr id="74" name="大かっこ 73">
          <a:extLst>
            <a:ext uri="{FF2B5EF4-FFF2-40B4-BE49-F238E27FC236}">
              <a16:creationId xmlns:a16="http://schemas.microsoft.com/office/drawing/2014/main" id="{F8EAE022-89E5-431C-8424-2D977346A184}"/>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2196</xdr:row>
      <xdr:rowOff>156880</xdr:rowOff>
    </xdr:from>
    <xdr:to>
      <xdr:col>13</xdr:col>
      <xdr:colOff>642468</xdr:colOff>
      <xdr:row>2196</xdr:row>
      <xdr:rowOff>402296</xdr:rowOff>
    </xdr:to>
    <xdr:sp macro="" textlink="">
      <xdr:nvSpPr>
        <xdr:cNvPr id="75" name="大かっこ 74">
          <a:extLst>
            <a:ext uri="{FF2B5EF4-FFF2-40B4-BE49-F238E27FC236}">
              <a16:creationId xmlns:a16="http://schemas.microsoft.com/office/drawing/2014/main" id="{7F5E20A3-2767-432E-AD17-1EACC0AA58EF}"/>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2196</xdr:row>
      <xdr:rowOff>156880</xdr:rowOff>
    </xdr:from>
    <xdr:to>
      <xdr:col>13</xdr:col>
      <xdr:colOff>642468</xdr:colOff>
      <xdr:row>2196</xdr:row>
      <xdr:rowOff>402296</xdr:rowOff>
    </xdr:to>
    <xdr:sp macro="" textlink="">
      <xdr:nvSpPr>
        <xdr:cNvPr id="76" name="大かっこ 75">
          <a:extLst>
            <a:ext uri="{FF2B5EF4-FFF2-40B4-BE49-F238E27FC236}">
              <a16:creationId xmlns:a16="http://schemas.microsoft.com/office/drawing/2014/main" id="{1B0DC094-A318-4C59-9E31-9A06C6672781}"/>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2196</xdr:row>
      <xdr:rowOff>156880</xdr:rowOff>
    </xdr:from>
    <xdr:to>
      <xdr:col>13</xdr:col>
      <xdr:colOff>642468</xdr:colOff>
      <xdr:row>2196</xdr:row>
      <xdr:rowOff>402296</xdr:rowOff>
    </xdr:to>
    <xdr:sp macro="" textlink="">
      <xdr:nvSpPr>
        <xdr:cNvPr id="77" name="大かっこ 76">
          <a:extLst>
            <a:ext uri="{FF2B5EF4-FFF2-40B4-BE49-F238E27FC236}">
              <a16:creationId xmlns:a16="http://schemas.microsoft.com/office/drawing/2014/main" id="{C8729262-5B76-45CC-AC82-6E1D90286FDD}"/>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2312</xdr:row>
      <xdr:rowOff>156880</xdr:rowOff>
    </xdr:from>
    <xdr:to>
      <xdr:col>13</xdr:col>
      <xdr:colOff>642468</xdr:colOff>
      <xdr:row>2312</xdr:row>
      <xdr:rowOff>402296</xdr:rowOff>
    </xdr:to>
    <xdr:sp macro="" textlink="">
      <xdr:nvSpPr>
        <xdr:cNvPr id="78" name="大かっこ 77">
          <a:extLst>
            <a:ext uri="{FF2B5EF4-FFF2-40B4-BE49-F238E27FC236}">
              <a16:creationId xmlns:a16="http://schemas.microsoft.com/office/drawing/2014/main" id="{A4A08CE6-0832-4A61-B5D1-CD801E28FD80}"/>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2312</xdr:row>
      <xdr:rowOff>156880</xdr:rowOff>
    </xdr:from>
    <xdr:to>
      <xdr:col>13</xdr:col>
      <xdr:colOff>642468</xdr:colOff>
      <xdr:row>2312</xdr:row>
      <xdr:rowOff>402296</xdr:rowOff>
    </xdr:to>
    <xdr:sp macro="" textlink="">
      <xdr:nvSpPr>
        <xdr:cNvPr id="79" name="大かっこ 78">
          <a:extLst>
            <a:ext uri="{FF2B5EF4-FFF2-40B4-BE49-F238E27FC236}">
              <a16:creationId xmlns:a16="http://schemas.microsoft.com/office/drawing/2014/main" id="{F42CA760-0A83-47AA-BE61-830687A6985E}"/>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2312</xdr:row>
      <xdr:rowOff>156880</xdr:rowOff>
    </xdr:from>
    <xdr:to>
      <xdr:col>13</xdr:col>
      <xdr:colOff>642468</xdr:colOff>
      <xdr:row>2312</xdr:row>
      <xdr:rowOff>402296</xdr:rowOff>
    </xdr:to>
    <xdr:sp macro="" textlink="">
      <xdr:nvSpPr>
        <xdr:cNvPr id="80" name="大かっこ 79">
          <a:extLst>
            <a:ext uri="{FF2B5EF4-FFF2-40B4-BE49-F238E27FC236}">
              <a16:creationId xmlns:a16="http://schemas.microsoft.com/office/drawing/2014/main" id="{B2E651E2-3C1C-4B1C-A992-49D51E0D0AA8}"/>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224</xdr:row>
      <xdr:rowOff>156880</xdr:rowOff>
    </xdr:from>
    <xdr:to>
      <xdr:col>13</xdr:col>
      <xdr:colOff>642468</xdr:colOff>
      <xdr:row>224</xdr:row>
      <xdr:rowOff>402296</xdr:rowOff>
    </xdr:to>
    <xdr:sp macro="" textlink="">
      <xdr:nvSpPr>
        <xdr:cNvPr id="81" name="大かっこ 80">
          <a:extLst>
            <a:ext uri="{FF2B5EF4-FFF2-40B4-BE49-F238E27FC236}">
              <a16:creationId xmlns:a16="http://schemas.microsoft.com/office/drawing/2014/main" id="{79916289-0902-4ED0-B150-DE96D210FAEB}"/>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224</xdr:row>
      <xdr:rowOff>156880</xdr:rowOff>
    </xdr:from>
    <xdr:to>
      <xdr:col>13</xdr:col>
      <xdr:colOff>642468</xdr:colOff>
      <xdr:row>224</xdr:row>
      <xdr:rowOff>402296</xdr:rowOff>
    </xdr:to>
    <xdr:sp macro="" textlink="">
      <xdr:nvSpPr>
        <xdr:cNvPr id="82" name="大かっこ 81">
          <a:extLst>
            <a:ext uri="{FF2B5EF4-FFF2-40B4-BE49-F238E27FC236}">
              <a16:creationId xmlns:a16="http://schemas.microsoft.com/office/drawing/2014/main" id="{4EB56971-599F-4FA3-839A-F35F3B932AD7}"/>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224</xdr:row>
      <xdr:rowOff>156880</xdr:rowOff>
    </xdr:from>
    <xdr:to>
      <xdr:col>13</xdr:col>
      <xdr:colOff>642468</xdr:colOff>
      <xdr:row>224</xdr:row>
      <xdr:rowOff>402296</xdr:rowOff>
    </xdr:to>
    <xdr:sp macro="" textlink="">
      <xdr:nvSpPr>
        <xdr:cNvPr id="83" name="大かっこ 82">
          <a:extLst>
            <a:ext uri="{FF2B5EF4-FFF2-40B4-BE49-F238E27FC236}">
              <a16:creationId xmlns:a16="http://schemas.microsoft.com/office/drawing/2014/main" id="{EFD786C5-F22E-44F6-BEF0-D3ABF9F312D6}"/>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340</xdr:row>
      <xdr:rowOff>156880</xdr:rowOff>
    </xdr:from>
    <xdr:to>
      <xdr:col>13</xdr:col>
      <xdr:colOff>642468</xdr:colOff>
      <xdr:row>340</xdr:row>
      <xdr:rowOff>402296</xdr:rowOff>
    </xdr:to>
    <xdr:sp macro="" textlink="">
      <xdr:nvSpPr>
        <xdr:cNvPr id="84" name="大かっこ 83">
          <a:extLst>
            <a:ext uri="{FF2B5EF4-FFF2-40B4-BE49-F238E27FC236}">
              <a16:creationId xmlns:a16="http://schemas.microsoft.com/office/drawing/2014/main" id="{0F23F0F9-A427-41A7-BF7E-B5B85778918E}"/>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340</xdr:row>
      <xdr:rowOff>156880</xdr:rowOff>
    </xdr:from>
    <xdr:to>
      <xdr:col>13</xdr:col>
      <xdr:colOff>642468</xdr:colOff>
      <xdr:row>340</xdr:row>
      <xdr:rowOff>402296</xdr:rowOff>
    </xdr:to>
    <xdr:sp macro="" textlink="">
      <xdr:nvSpPr>
        <xdr:cNvPr id="85" name="大かっこ 84">
          <a:extLst>
            <a:ext uri="{FF2B5EF4-FFF2-40B4-BE49-F238E27FC236}">
              <a16:creationId xmlns:a16="http://schemas.microsoft.com/office/drawing/2014/main" id="{E18BD2B3-70FD-4EE2-9B44-A23A4F93F295}"/>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340</xdr:row>
      <xdr:rowOff>156880</xdr:rowOff>
    </xdr:from>
    <xdr:to>
      <xdr:col>13</xdr:col>
      <xdr:colOff>642468</xdr:colOff>
      <xdr:row>340</xdr:row>
      <xdr:rowOff>402296</xdr:rowOff>
    </xdr:to>
    <xdr:sp macro="" textlink="">
      <xdr:nvSpPr>
        <xdr:cNvPr id="86" name="大かっこ 85">
          <a:extLst>
            <a:ext uri="{FF2B5EF4-FFF2-40B4-BE49-F238E27FC236}">
              <a16:creationId xmlns:a16="http://schemas.microsoft.com/office/drawing/2014/main" id="{7885C784-AC74-49E3-9301-A3C2A6B0D9A8}"/>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456</xdr:row>
      <xdr:rowOff>156880</xdr:rowOff>
    </xdr:from>
    <xdr:to>
      <xdr:col>13</xdr:col>
      <xdr:colOff>642468</xdr:colOff>
      <xdr:row>456</xdr:row>
      <xdr:rowOff>402296</xdr:rowOff>
    </xdr:to>
    <xdr:sp macro="" textlink="">
      <xdr:nvSpPr>
        <xdr:cNvPr id="87" name="大かっこ 86">
          <a:extLst>
            <a:ext uri="{FF2B5EF4-FFF2-40B4-BE49-F238E27FC236}">
              <a16:creationId xmlns:a16="http://schemas.microsoft.com/office/drawing/2014/main" id="{DABFD4E2-FE12-4B8D-81B8-3DFBA5AD7EF0}"/>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456</xdr:row>
      <xdr:rowOff>156880</xdr:rowOff>
    </xdr:from>
    <xdr:to>
      <xdr:col>13</xdr:col>
      <xdr:colOff>642468</xdr:colOff>
      <xdr:row>456</xdr:row>
      <xdr:rowOff>402296</xdr:rowOff>
    </xdr:to>
    <xdr:sp macro="" textlink="">
      <xdr:nvSpPr>
        <xdr:cNvPr id="88" name="大かっこ 87">
          <a:extLst>
            <a:ext uri="{FF2B5EF4-FFF2-40B4-BE49-F238E27FC236}">
              <a16:creationId xmlns:a16="http://schemas.microsoft.com/office/drawing/2014/main" id="{43BF477B-BA46-4145-999C-423F3C842A09}"/>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456</xdr:row>
      <xdr:rowOff>156880</xdr:rowOff>
    </xdr:from>
    <xdr:to>
      <xdr:col>13</xdr:col>
      <xdr:colOff>642468</xdr:colOff>
      <xdr:row>456</xdr:row>
      <xdr:rowOff>402296</xdr:rowOff>
    </xdr:to>
    <xdr:sp macro="" textlink="">
      <xdr:nvSpPr>
        <xdr:cNvPr id="89" name="大かっこ 88">
          <a:extLst>
            <a:ext uri="{FF2B5EF4-FFF2-40B4-BE49-F238E27FC236}">
              <a16:creationId xmlns:a16="http://schemas.microsoft.com/office/drawing/2014/main" id="{A1B2165B-4BDB-460E-A8C1-A0A2BF58F6FE}"/>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572</xdr:row>
      <xdr:rowOff>156880</xdr:rowOff>
    </xdr:from>
    <xdr:to>
      <xdr:col>13</xdr:col>
      <xdr:colOff>642468</xdr:colOff>
      <xdr:row>572</xdr:row>
      <xdr:rowOff>402296</xdr:rowOff>
    </xdr:to>
    <xdr:sp macro="" textlink="">
      <xdr:nvSpPr>
        <xdr:cNvPr id="90" name="大かっこ 89">
          <a:extLst>
            <a:ext uri="{FF2B5EF4-FFF2-40B4-BE49-F238E27FC236}">
              <a16:creationId xmlns:a16="http://schemas.microsoft.com/office/drawing/2014/main" id="{B5C714AC-DED3-4661-9BE2-B421C9BF06E0}"/>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572</xdr:row>
      <xdr:rowOff>156880</xdr:rowOff>
    </xdr:from>
    <xdr:to>
      <xdr:col>13</xdr:col>
      <xdr:colOff>642468</xdr:colOff>
      <xdr:row>572</xdr:row>
      <xdr:rowOff>402296</xdr:rowOff>
    </xdr:to>
    <xdr:sp macro="" textlink="">
      <xdr:nvSpPr>
        <xdr:cNvPr id="91" name="大かっこ 90">
          <a:extLst>
            <a:ext uri="{FF2B5EF4-FFF2-40B4-BE49-F238E27FC236}">
              <a16:creationId xmlns:a16="http://schemas.microsoft.com/office/drawing/2014/main" id="{57F40CCB-EF6B-4A6B-95AA-15E7076EF303}"/>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572</xdr:row>
      <xdr:rowOff>156880</xdr:rowOff>
    </xdr:from>
    <xdr:to>
      <xdr:col>13</xdr:col>
      <xdr:colOff>642468</xdr:colOff>
      <xdr:row>572</xdr:row>
      <xdr:rowOff>402296</xdr:rowOff>
    </xdr:to>
    <xdr:sp macro="" textlink="">
      <xdr:nvSpPr>
        <xdr:cNvPr id="92" name="大かっこ 91">
          <a:extLst>
            <a:ext uri="{FF2B5EF4-FFF2-40B4-BE49-F238E27FC236}">
              <a16:creationId xmlns:a16="http://schemas.microsoft.com/office/drawing/2014/main" id="{81EF3644-51AE-4894-8E1D-331870F09A47}"/>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688</xdr:row>
      <xdr:rowOff>156880</xdr:rowOff>
    </xdr:from>
    <xdr:to>
      <xdr:col>13</xdr:col>
      <xdr:colOff>642468</xdr:colOff>
      <xdr:row>688</xdr:row>
      <xdr:rowOff>402296</xdr:rowOff>
    </xdr:to>
    <xdr:sp macro="" textlink="">
      <xdr:nvSpPr>
        <xdr:cNvPr id="93" name="大かっこ 92">
          <a:extLst>
            <a:ext uri="{FF2B5EF4-FFF2-40B4-BE49-F238E27FC236}">
              <a16:creationId xmlns:a16="http://schemas.microsoft.com/office/drawing/2014/main" id="{C25742A8-A6AD-4726-98AC-B4286CCD1A30}"/>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688</xdr:row>
      <xdr:rowOff>156880</xdr:rowOff>
    </xdr:from>
    <xdr:to>
      <xdr:col>13</xdr:col>
      <xdr:colOff>642468</xdr:colOff>
      <xdr:row>688</xdr:row>
      <xdr:rowOff>402296</xdr:rowOff>
    </xdr:to>
    <xdr:sp macro="" textlink="">
      <xdr:nvSpPr>
        <xdr:cNvPr id="94" name="大かっこ 93">
          <a:extLst>
            <a:ext uri="{FF2B5EF4-FFF2-40B4-BE49-F238E27FC236}">
              <a16:creationId xmlns:a16="http://schemas.microsoft.com/office/drawing/2014/main" id="{B4B30C82-4F70-4851-8BA2-4F4484BA8C24}"/>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688</xdr:row>
      <xdr:rowOff>156880</xdr:rowOff>
    </xdr:from>
    <xdr:to>
      <xdr:col>13</xdr:col>
      <xdr:colOff>642468</xdr:colOff>
      <xdr:row>688</xdr:row>
      <xdr:rowOff>402296</xdr:rowOff>
    </xdr:to>
    <xdr:sp macro="" textlink="">
      <xdr:nvSpPr>
        <xdr:cNvPr id="95" name="大かっこ 94">
          <a:extLst>
            <a:ext uri="{FF2B5EF4-FFF2-40B4-BE49-F238E27FC236}">
              <a16:creationId xmlns:a16="http://schemas.microsoft.com/office/drawing/2014/main" id="{57F7FB72-6C31-4E06-95B8-B24EF4FCE448}"/>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804</xdr:row>
      <xdr:rowOff>156880</xdr:rowOff>
    </xdr:from>
    <xdr:to>
      <xdr:col>13</xdr:col>
      <xdr:colOff>642468</xdr:colOff>
      <xdr:row>804</xdr:row>
      <xdr:rowOff>402296</xdr:rowOff>
    </xdr:to>
    <xdr:sp macro="" textlink="">
      <xdr:nvSpPr>
        <xdr:cNvPr id="96" name="大かっこ 95">
          <a:extLst>
            <a:ext uri="{FF2B5EF4-FFF2-40B4-BE49-F238E27FC236}">
              <a16:creationId xmlns:a16="http://schemas.microsoft.com/office/drawing/2014/main" id="{5ECEDF06-AF86-44E7-8618-C0AE13C810AE}"/>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804</xdr:row>
      <xdr:rowOff>156880</xdr:rowOff>
    </xdr:from>
    <xdr:to>
      <xdr:col>13</xdr:col>
      <xdr:colOff>642468</xdr:colOff>
      <xdr:row>804</xdr:row>
      <xdr:rowOff>402296</xdr:rowOff>
    </xdr:to>
    <xdr:sp macro="" textlink="">
      <xdr:nvSpPr>
        <xdr:cNvPr id="97" name="大かっこ 96">
          <a:extLst>
            <a:ext uri="{FF2B5EF4-FFF2-40B4-BE49-F238E27FC236}">
              <a16:creationId xmlns:a16="http://schemas.microsoft.com/office/drawing/2014/main" id="{27DC6C97-986C-416A-9733-905249AA160D}"/>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804</xdr:row>
      <xdr:rowOff>156880</xdr:rowOff>
    </xdr:from>
    <xdr:to>
      <xdr:col>13</xdr:col>
      <xdr:colOff>642468</xdr:colOff>
      <xdr:row>804</xdr:row>
      <xdr:rowOff>402296</xdr:rowOff>
    </xdr:to>
    <xdr:sp macro="" textlink="">
      <xdr:nvSpPr>
        <xdr:cNvPr id="98" name="大かっこ 97">
          <a:extLst>
            <a:ext uri="{FF2B5EF4-FFF2-40B4-BE49-F238E27FC236}">
              <a16:creationId xmlns:a16="http://schemas.microsoft.com/office/drawing/2014/main" id="{3F83EE38-96EB-463E-943F-A24240213C35}"/>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920</xdr:row>
      <xdr:rowOff>156880</xdr:rowOff>
    </xdr:from>
    <xdr:to>
      <xdr:col>13</xdr:col>
      <xdr:colOff>642468</xdr:colOff>
      <xdr:row>920</xdr:row>
      <xdr:rowOff>402296</xdr:rowOff>
    </xdr:to>
    <xdr:sp macro="" textlink="">
      <xdr:nvSpPr>
        <xdr:cNvPr id="99" name="大かっこ 98">
          <a:extLst>
            <a:ext uri="{FF2B5EF4-FFF2-40B4-BE49-F238E27FC236}">
              <a16:creationId xmlns:a16="http://schemas.microsoft.com/office/drawing/2014/main" id="{3EA0C229-1EC8-44F7-9D70-3EF098397E05}"/>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920</xdr:row>
      <xdr:rowOff>156880</xdr:rowOff>
    </xdr:from>
    <xdr:to>
      <xdr:col>13</xdr:col>
      <xdr:colOff>642468</xdr:colOff>
      <xdr:row>920</xdr:row>
      <xdr:rowOff>402296</xdr:rowOff>
    </xdr:to>
    <xdr:sp macro="" textlink="">
      <xdr:nvSpPr>
        <xdr:cNvPr id="100" name="大かっこ 99">
          <a:extLst>
            <a:ext uri="{FF2B5EF4-FFF2-40B4-BE49-F238E27FC236}">
              <a16:creationId xmlns:a16="http://schemas.microsoft.com/office/drawing/2014/main" id="{BEC2DE57-42CF-4375-987F-0C4DAFEA4EC0}"/>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920</xdr:row>
      <xdr:rowOff>156880</xdr:rowOff>
    </xdr:from>
    <xdr:to>
      <xdr:col>13</xdr:col>
      <xdr:colOff>642468</xdr:colOff>
      <xdr:row>920</xdr:row>
      <xdr:rowOff>402296</xdr:rowOff>
    </xdr:to>
    <xdr:sp macro="" textlink="">
      <xdr:nvSpPr>
        <xdr:cNvPr id="101" name="大かっこ 100">
          <a:extLst>
            <a:ext uri="{FF2B5EF4-FFF2-40B4-BE49-F238E27FC236}">
              <a16:creationId xmlns:a16="http://schemas.microsoft.com/office/drawing/2014/main" id="{95F550A2-86D6-4FDF-8C09-3D752690379B}"/>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1036</xdr:row>
      <xdr:rowOff>156880</xdr:rowOff>
    </xdr:from>
    <xdr:to>
      <xdr:col>13</xdr:col>
      <xdr:colOff>642468</xdr:colOff>
      <xdr:row>1036</xdr:row>
      <xdr:rowOff>402296</xdr:rowOff>
    </xdr:to>
    <xdr:sp macro="" textlink="">
      <xdr:nvSpPr>
        <xdr:cNvPr id="102" name="大かっこ 101">
          <a:extLst>
            <a:ext uri="{FF2B5EF4-FFF2-40B4-BE49-F238E27FC236}">
              <a16:creationId xmlns:a16="http://schemas.microsoft.com/office/drawing/2014/main" id="{E558CAE3-0733-45B0-9351-B4E0376E91A1}"/>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1036</xdr:row>
      <xdr:rowOff>156880</xdr:rowOff>
    </xdr:from>
    <xdr:to>
      <xdr:col>13</xdr:col>
      <xdr:colOff>642468</xdr:colOff>
      <xdr:row>1036</xdr:row>
      <xdr:rowOff>402296</xdr:rowOff>
    </xdr:to>
    <xdr:sp macro="" textlink="">
      <xdr:nvSpPr>
        <xdr:cNvPr id="103" name="大かっこ 102">
          <a:extLst>
            <a:ext uri="{FF2B5EF4-FFF2-40B4-BE49-F238E27FC236}">
              <a16:creationId xmlns:a16="http://schemas.microsoft.com/office/drawing/2014/main" id="{1534C134-D361-4DDC-B1FA-C225A9E7BEB2}"/>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1036</xdr:row>
      <xdr:rowOff>156880</xdr:rowOff>
    </xdr:from>
    <xdr:to>
      <xdr:col>13</xdr:col>
      <xdr:colOff>642468</xdr:colOff>
      <xdr:row>1036</xdr:row>
      <xdr:rowOff>402296</xdr:rowOff>
    </xdr:to>
    <xdr:sp macro="" textlink="">
      <xdr:nvSpPr>
        <xdr:cNvPr id="104" name="大かっこ 103">
          <a:extLst>
            <a:ext uri="{FF2B5EF4-FFF2-40B4-BE49-F238E27FC236}">
              <a16:creationId xmlns:a16="http://schemas.microsoft.com/office/drawing/2014/main" id="{E876E9AC-7444-462D-A6F6-1090745D7D98}"/>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1152</xdr:row>
      <xdr:rowOff>156880</xdr:rowOff>
    </xdr:from>
    <xdr:to>
      <xdr:col>13</xdr:col>
      <xdr:colOff>642468</xdr:colOff>
      <xdr:row>1152</xdr:row>
      <xdr:rowOff>402296</xdr:rowOff>
    </xdr:to>
    <xdr:sp macro="" textlink="">
      <xdr:nvSpPr>
        <xdr:cNvPr id="105" name="大かっこ 104">
          <a:extLst>
            <a:ext uri="{FF2B5EF4-FFF2-40B4-BE49-F238E27FC236}">
              <a16:creationId xmlns:a16="http://schemas.microsoft.com/office/drawing/2014/main" id="{53BC4E64-04DA-483C-BDDB-719D36B5BF3E}"/>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1152</xdr:row>
      <xdr:rowOff>156880</xdr:rowOff>
    </xdr:from>
    <xdr:to>
      <xdr:col>13</xdr:col>
      <xdr:colOff>642468</xdr:colOff>
      <xdr:row>1152</xdr:row>
      <xdr:rowOff>402296</xdr:rowOff>
    </xdr:to>
    <xdr:sp macro="" textlink="">
      <xdr:nvSpPr>
        <xdr:cNvPr id="106" name="大かっこ 105">
          <a:extLst>
            <a:ext uri="{FF2B5EF4-FFF2-40B4-BE49-F238E27FC236}">
              <a16:creationId xmlns:a16="http://schemas.microsoft.com/office/drawing/2014/main" id="{195EFA16-7359-4643-99B3-E9AE5C77B72E}"/>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1152</xdr:row>
      <xdr:rowOff>156880</xdr:rowOff>
    </xdr:from>
    <xdr:to>
      <xdr:col>13</xdr:col>
      <xdr:colOff>642468</xdr:colOff>
      <xdr:row>1152</xdr:row>
      <xdr:rowOff>402296</xdr:rowOff>
    </xdr:to>
    <xdr:sp macro="" textlink="">
      <xdr:nvSpPr>
        <xdr:cNvPr id="107" name="大かっこ 106">
          <a:extLst>
            <a:ext uri="{FF2B5EF4-FFF2-40B4-BE49-F238E27FC236}">
              <a16:creationId xmlns:a16="http://schemas.microsoft.com/office/drawing/2014/main" id="{8755B788-72EA-44FD-A62A-D39B350D674A}"/>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1268</xdr:row>
      <xdr:rowOff>156880</xdr:rowOff>
    </xdr:from>
    <xdr:to>
      <xdr:col>13</xdr:col>
      <xdr:colOff>642468</xdr:colOff>
      <xdr:row>1268</xdr:row>
      <xdr:rowOff>402296</xdr:rowOff>
    </xdr:to>
    <xdr:sp macro="" textlink="">
      <xdr:nvSpPr>
        <xdr:cNvPr id="108" name="大かっこ 107">
          <a:extLst>
            <a:ext uri="{FF2B5EF4-FFF2-40B4-BE49-F238E27FC236}">
              <a16:creationId xmlns:a16="http://schemas.microsoft.com/office/drawing/2014/main" id="{E9DF667A-84AE-4445-9E98-789934BB0D7B}"/>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1268</xdr:row>
      <xdr:rowOff>156880</xdr:rowOff>
    </xdr:from>
    <xdr:to>
      <xdr:col>13</xdr:col>
      <xdr:colOff>642468</xdr:colOff>
      <xdr:row>1268</xdr:row>
      <xdr:rowOff>402296</xdr:rowOff>
    </xdr:to>
    <xdr:sp macro="" textlink="">
      <xdr:nvSpPr>
        <xdr:cNvPr id="109" name="大かっこ 108">
          <a:extLst>
            <a:ext uri="{FF2B5EF4-FFF2-40B4-BE49-F238E27FC236}">
              <a16:creationId xmlns:a16="http://schemas.microsoft.com/office/drawing/2014/main" id="{80F8580A-6BD1-4CC7-AAD8-FAE6DFF22E1D}"/>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1268</xdr:row>
      <xdr:rowOff>156880</xdr:rowOff>
    </xdr:from>
    <xdr:to>
      <xdr:col>13</xdr:col>
      <xdr:colOff>642468</xdr:colOff>
      <xdr:row>1268</xdr:row>
      <xdr:rowOff>402296</xdr:rowOff>
    </xdr:to>
    <xdr:sp macro="" textlink="">
      <xdr:nvSpPr>
        <xdr:cNvPr id="110" name="大かっこ 109">
          <a:extLst>
            <a:ext uri="{FF2B5EF4-FFF2-40B4-BE49-F238E27FC236}">
              <a16:creationId xmlns:a16="http://schemas.microsoft.com/office/drawing/2014/main" id="{9455A351-FADF-4656-8A49-6EC5A491C195}"/>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1384</xdr:row>
      <xdr:rowOff>156880</xdr:rowOff>
    </xdr:from>
    <xdr:to>
      <xdr:col>13</xdr:col>
      <xdr:colOff>642468</xdr:colOff>
      <xdr:row>1384</xdr:row>
      <xdr:rowOff>402296</xdr:rowOff>
    </xdr:to>
    <xdr:sp macro="" textlink="">
      <xdr:nvSpPr>
        <xdr:cNvPr id="111" name="大かっこ 110">
          <a:extLst>
            <a:ext uri="{FF2B5EF4-FFF2-40B4-BE49-F238E27FC236}">
              <a16:creationId xmlns:a16="http://schemas.microsoft.com/office/drawing/2014/main" id="{CF6A9A51-6BAE-405E-8C05-836987E9E658}"/>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1384</xdr:row>
      <xdr:rowOff>156880</xdr:rowOff>
    </xdr:from>
    <xdr:to>
      <xdr:col>13</xdr:col>
      <xdr:colOff>642468</xdr:colOff>
      <xdr:row>1384</xdr:row>
      <xdr:rowOff>402296</xdr:rowOff>
    </xdr:to>
    <xdr:sp macro="" textlink="">
      <xdr:nvSpPr>
        <xdr:cNvPr id="112" name="大かっこ 111">
          <a:extLst>
            <a:ext uri="{FF2B5EF4-FFF2-40B4-BE49-F238E27FC236}">
              <a16:creationId xmlns:a16="http://schemas.microsoft.com/office/drawing/2014/main" id="{35AB1AED-5099-493F-A336-AAF73F4C0753}"/>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1384</xdr:row>
      <xdr:rowOff>156880</xdr:rowOff>
    </xdr:from>
    <xdr:to>
      <xdr:col>13</xdr:col>
      <xdr:colOff>642468</xdr:colOff>
      <xdr:row>1384</xdr:row>
      <xdr:rowOff>402296</xdr:rowOff>
    </xdr:to>
    <xdr:sp macro="" textlink="">
      <xdr:nvSpPr>
        <xdr:cNvPr id="113" name="大かっこ 112">
          <a:extLst>
            <a:ext uri="{FF2B5EF4-FFF2-40B4-BE49-F238E27FC236}">
              <a16:creationId xmlns:a16="http://schemas.microsoft.com/office/drawing/2014/main" id="{4FCE812F-1AC6-47C4-9B0A-103E61309124}"/>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1500</xdr:row>
      <xdr:rowOff>156880</xdr:rowOff>
    </xdr:from>
    <xdr:to>
      <xdr:col>13</xdr:col>
      <xdr:colOff>642468</xdr:colOff>
      <xdr:row>1500</xdr:row>
      <xdr:rowOff>402296</xdr:rowOff>
    </xdr:to>
    <xdr:sp macro="" textlink="">
      <xdr:nvSpPr>
        <xdr:cNvPr id="114" name="大かっこ 113">
          <a:extLst>
            <a:ext uri="{FF2B5EF4-FFF2-40B4-BE49-F238E27FC236}">
              <a16:creationId xmlns:a16="http://schemas.microsoft.com/office/drawing/2014/main" id="{A5F1CF2C-ADB7-4C24-9B4A-3D406A60A747}"/>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1500</xdr:row>
      <xdr:rowOff>156880</xdr:rowOff>
    </xdr:from>
    <xdr:to>
      <xdr:col>13</xdr:col>
      <xdr:colOff>642468</xdr:colOff>
      <xdr:row>1500</xdr:row>
      <xdr:rowOff>402296</xdr:rowOff>
    </xdr:to>
    <xdr:sp macro="" textlink="">
      <xdr:nvSpPr>
        <xdr:cNvPr id="115" name="大かっこ 114">
          <a:extLst>
            <a:ext uri="{FF2B5EF4-FFF2-40B4-BE49-F238E27FC236}">
              <a16:creationId xmlns:a16="http://schemas.microsoft.com/office/drawing/2014/main" id="{FA6D4D24-D242-420E-B4F4-54AB8709D47A}"/>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1500</xdr:row>
      <xdr:rowOff>156880</xdr:rowOff>
    </xdr:from>
    <xdr:to>
      <xdr:col>13</xdr:col>
      <xdr:colOff>642468</xdr:colOff>
      <xdr:row>1500</xdr:row>
      <xdr:rowOff>402296</xdr:rowOff>
    </xdr:to>
    <xdr:sp macro="" textlink="">
      <xdr:nvSpPr>
        <xdr:cNvPr id="116" name="大かっこ 115">
          <a:extLst>
            <a:ext uri="{FF2B5EF4-FFF2-40B4-BE49-F238E27FC236}">
              <a16:creationId xmlns:a16="http://schemas.microsoft.com/office/drawing/2014/main" id="{445E81D3-5F43-4212-8B18-5619D076A9A7}"/>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1616</xdr:row>
      <xdr:rowOff>156880</xdr:rowOff>
    </xdr:from>
    <xdr:to>
      <xdr:col>13</xdr:col>
      <xdr:colOff>642468</xdr:colOff>
      <xdr:row>1616</xdr:row>
      <xdr:rowOff>402296</xdr:rowOff>
    </xdr:to>
    <xdr:sp macro="" textlink="">
      <xdr:nvSpPr>
        <xdr:cNvPr id="117" name="大かっこ 116">
          <a:extLst>
            <a:ext uri="{FF2B5EF4-FFF2-40B4-BE49-F238E27FC236}">
              <a16:creationId xmlns:a16="http://schemas.microsoft.com/office/drawing/2014/main" id="{5CBDF654-4D42-49CC-8B83-8C2BD63BCF2E}"/>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1616</xdr:row>
      <xdr:rowOff>156880</xdr:rowOff>
    </xdr:from>
    <xdr:to>
      <xdr:col>13</xdr:col>
      <xdr:colOff>642468</xdr:colOff>
      <xdr:row>1616</xdr:row>
      <xdr:rowOff>402296</xdr:rowOff>
    </xdr:to>
    <xdr:sp macro="" textlink="">
      <xdr:nvSpPr>
        <xdr:cNvPr id="118" name="大かっこ 117">
          <a:extLst>
            <a:ext uri="{FF2B5EF4-FFF2-40B4-BE49-F238E27FC236}">
              <a16:creationId xmlns:a16="http://schemas.microsoft.com/office/drawing/2014/main" id="{2FCEBE81-D051-434B-8EEE-AC43294C828D}"/>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1616</xdr:row>
      <xdr:rowOff>156880</xdr:rowOff>
    </xdr:from>
    <xdr:to>
      <xdr:col>13</xdr:col>
      <xdr:colOff>642468</xdr:colOff>
      <xdr:row>1616</xdr:row>
      <xdr:rowOff>402296</xdr:rowOff>
    </xdr:to>
    <xdr:sp macro="" textlink="">
      <xdr:nvSpPr>
        <xdr:cNvPr id="119" name="大かっこ 118">
          <a:extLst>
            <a:ext uri="{FF2B5EF4-FFF2-40B4-BE49-F238E27FC236}">
              <a16:creationId xmlns:a16="http://schemas.microsoft.com/office/drawing/2014/main" id="{BD12C6D6-F85E-4AD4-A203-3486B738441D}"/>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1732</xdr:row>
      <xdr:rowOff>156880</xdr:rowOff>
    </xdr:from>
    <xdr:to>
      <xdr:col>13</xdr:col>
      <xdr:colOff>642468</xdr:colOff>
      <xdr:row>1732</xdr:row>
      <xdr:rowOff>402296</xdr:rowOff>
    </xdr:to>
    <xdr:sp macro="" textlink="">
      <xdr:nvSpPr>
        <xdr:cNvPr id="120" name="大かっこ 119">
          <a:extLst>
            <a:ext uri="{FF2B5EF4-FFF2-40B4-BE49-F238E27FC236}">
              <a16:creationId xmlns:a16="http://schemas.microsoft.com/office/drawing/2014/main" id="{4330EEF1-D202-468B-B830-A2E67780CD2B}"/>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1732</xdr:row>
      <xdr:rowOff>156880</xdr:rowOff>
    </xdr:from>
    <xdr:to>
      <xdr:col>13</xdr:col>
      <xdr:colOff>642468</xdr:colOff>
      <xdr:row>1732</xdr:row>
      <xdr:rowOff>402296</xdr:rowOff>
    </xdr:to>
    <xdr:sp macro="" textlink="">
      <xdr:nvSpPr>
        <xdr:cNvPr id="121" name="大かっこ 120">
          <a:extLst>
            <a:ext uri="{FF2B5EF4-FFF2-40B4-BE49-F238E27FC236}">
              <a16:creationId xmlns:a16="http://schemas.microsoft.com/office/drawing/2014/main" id="{F470F567-9901-4B63-8C85-134EC8519EF6}"/>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1732</xdr:row>
      <xdr:rowOff>156880</xdr:rowOff>
    </xdr:from>
    <xdr:to>
      <xdr:col>13</xdr:col>
      <xdr:colOff>642468</xdr:colOff>
      <xdr:row>1732</xdr:row>
      <xdr:rowOff>402296</xdr:rowOff>
    </xdr:to>
    <xdr:sp macro="" textlink="">
      <xdr:nvSpPr>
        <xdr:cNvPr id="122" name="大かっこ 121">
          <a:extLst>
            <a:ext uri="{FF2B5EF4-FFF2-40B4-BE49-F238E27FC236}">
              <a16:creationId xmlns:a16="http://schemas.microsoft.com/office/drawing/2014/main" id="{661178F2-8A8A-4437-A98A-77F47904FF25}"/>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1848</xdr:row>
      <xdr:rowOff>156880</xdr:rowOff>
    </xdr:from>
    <xdr:to>
      <xdr:col>13</xdr:col>
      <xdr:colOff>642468</xdr:colOff>
      <xdr:row>1848</xdr:row>
      <xdr:rowOff>402296</xdr:rowOff>
    </xdr:to>
    <xdr:sp macro="" textlink="">
      <xdr:nvSpPr>
        <xdr:cNvPr id="123" name="大かっこ 122">
          <a:extLst>
            <a:ext uri="{FF2B5EF4-FFF2-40B4-BE49-F238E27FC236}">
              <a16:creationId xmlns:a16="http://schemas.microsoft.com/office/drawing/2014/main" id="{A224E0E9-201E-4BEC-A0C7-9AE407145471}"/>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1848</xdr:row>
      <xdr:rowOff>156880</xdr:rowOff>
    </xdr:from>
    <xdr:to>
      <xdr:col>13</xdr:col>
      <xdr:colOff>642468</xdr:colOff>
      <xdr:row>1848</xdr:row>
      <xdr:rowOff>402296</xdr:rowOff>
    </xdr:to>
    <xdr:sp macro="" textlink="">
      <xdr:nvSpPr>
        <xdr:cNvPr id="124" name="大かっこ 123">
          <a:extLst>
            <a:ext uri="{FF2B5EF4-FFF2-40B4-BE49-F238E27FC236}">
              <a16:creationId xmlns:a16="http://schemas.microsoft.com/office/drawing/2014/main" id="{EFE05783-D1CC-4087-86BA-18F7A3390FAB}"/>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1848</xdr:row>
      <xdr:rowOff>156880</xdr:rowOff>
    </xdr:from>
    <xdr:to>
      <xdr:col>13</xdr:col>
      <xdr:colOff>642468</xdr:colOff>
      <xdr:row>1848</xdr:row>
      <xdr:rowOff>402296</xdr:rowOff>
    </xdr:to>
    <xdr:sp macro="" textlink="">
      <xdr:nvSpPr>
        <xdr:cNvPr id="125" name="大かっこ 124">
          <a:extLst>
            <a:ext uri="{FF2B5EF4-FFF2-40B4-BE49-F238E27FC236}">
              <a16:creationId xmlns:a16="http://schemas.microsoft.com/office/drawing/2014/main" id="{BC397103-A8B7-4A8A-BB26-FA3B02E56180}"/>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1964</xdr:row>
      <xdr:rowOff>156880</xdr:rowOff>
    </xdr:from>
    <xdr:to>
      <xdr:col>13</xdr:col>
      <xdr:colOff>642468</xdr:colOff>
      <xdr:row>1964</xdr:row>
      <xdr:rowOff>402296</xdr:rowOff>
    </xdr:to>
    <xdr:sp macro="" textlink="">
      <xdr:nvSpPr>
        <xdr:cNvPr id="126" name="大かっこ 125">
          <a:extLst>
            <a:ext uri="{FF2B5EF4-FFF2-40B4-BE49-F238E27FC236}">
              <a16:creationId xmlns:a16="http://schemas.microsoft.com/office/drawing/2014/main" id="{A853D2C7-68A1-40A6-ACB2-4BCF9878B9F1}"/>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1964</xdr:row>
      <xdr:rowOff>156880</xdr:rowOff>
    </xdr:from>
    <xdr:to>
      <xdr:col>13</xdr:col>
      <xdr:colOff>642468</xdr:colOff>
      <xdr:row>1964</xdr:row>
      <xdr:rowOff>402296</xdr:rowOff>
    </xdr:to>
    <xdr:sp macro="" textlink="">
      <xdr:nvSpPr>
        <xdr:cNvPr id="127" name="大かっこ 126">
          <a:extLst>
            <a:ext uri="{FF2B5EF4-FFF2-40B4-BE49-F238E27FC236}">
              <a16:creationId xmlns:a16="http://schemas.microsoft.com/office/drawing/2014/main" id="{65EB9328-1FE9-49FB-B8A0-B4972E31B65F}"/>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1964</xdr:row>
      <xdr:rowOff>156880</xdr:rowOff>
    </xdr:from>
    <xdr:to>
      <xdr:col>13</xdr:col>
      <xdr:colOff>642468</xdr:colOff>
      <xdr:row>1964</xdr:row>
      <xdr:rowOff>402296</xdr:rowOff>
    </xdr:to>
    <xdr:sp macro="" textlink="">
      <xdr:nvSpPr>
        <xdr:cNvPr id="128" name="大かっこ 127">
          <a:extLst>
            <a:ext uri="{FF2B5EF4-FFF2-40B4-BE49-F238E27FC236}">
              <a16:creationId xmlns:a16="http://schemas.microsoft.com/office/drawing/2014/main" id="{79DFEAC6-943F-499B-9D07-EFD41517DC05}"/>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2080</xdr:row>
      <xdr:rowOff>156880</xdr:rowOff>
    </xdr:from>
    <xdr:to>
      <xdr:col>13</xdr:col>
      <xdr:colOff>642468</xdr:colOff>
      <xdr:row>2080</xdr:row>
      <xdr:rowOff>402296</xdr:rowOff>
    </xdr:to>
    <xdr:sp macro="" textlink="">
      <xdr:nvSpPr>
        <xdr:cNvPr id="129" name="大かっこ 128">
          <a:extLst>
            <a:ext uri="{FF2B5EF4-FFF2-40B4-BE49-F238E27FC236}">
              <a16:creationId xmlns:a16="http://schemas.microsoft.com/office/drawing/2014/main" id="{AA21A3F1-A652-47EC-B871-5A1A49D0CD9D}"/>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2080</xdr:row>
      <xdr:rowOff>156880</xdr:rowOff>
    </xdr:from>
    <xdr:to>
      <xdr:col>13</xdr:col>
      <xdr:colOff>642468</xdr:colOff>
      <xdr:row>2080</xdr:row>
      <xdr:rowOff>402296</xdr:rowOff>
    </xdr:to>
    <xdr:sp macro="" textlink="">
      <xdr:nvSpPr>
        <xdr:cNvPr id="130" name="大かっこ 129">
          <a:extLst>
            <a:ext uri="{FF2B5EF4-FFF2-40B4-BE49-F238E27FC236}">
              <a16:creationId xmlns:a16="http://schemas.microsoft.com/office/drawing/2014/main" id="{86139B07-B385-4870-94B1-8D8DA1239379}"/>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2080</xdr:row>
      <xdr:rowOff>156880</xdr:rowOff>
    </xdr:from>
    <xdr:to>
      <xdr:col>13</xdr:col>
      <xdr:colOff>642468</xdr:colOff>
      <xdr:row>2080</xdr:row>
      <xdr:rowOff>402296</xdr:rowOff>
    </xdr:to>
    <xdr:sp macro="" textlink="">
      <xdr:nvSpPr>
        <xdr:cNvPr id="131" name="大かっこ 130">
          <a:extLst>
            <a:ext uri="{FF2B5EF4-FFF2-40B4-BE49-F238E27FC236}">
              <a16:creationId xmlns:a16="http://schemas.microsoft.com/office/drawing/2014/main" id="{BD1A3A9B-5BFB-4674-A080-8AB6C459A145}"/>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2196</xdr:row>
      <xdr:rowOff>156880</xdr:rowOff>
    </xdr:from>
    <xdr:to>
      <xdr:col>13</xdr:col>
      <xdr:colOff>642468</xdr:colOff>
      <xdr:row>2196</xdr:row>
      <xdr:rowOff>402296</xdr:rowOff>
    </xdr:to>
    <xdr:sp macro="" textlink="">
      <xdr:nvSpPr>
        <xdr:cNvPr id="132" name="大かっこ 131">
          <a:extLst>
            <a:ext uri="{FF2B5EF4-FFF2-40B4-BE49-F238E27FC236}">
              <a16:creationId xmlns:a16="http://schemas.microsoft.com/office/drawing/2014/main" id="{22338251-FFC1-4B37-B3CD-DBA41C5D57AA}"/>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2196</xdr:row>
      <xdr:rowOff>156880</xdr:rowOff>
    </xdr:from>
    <xdr:to>
      <xdr:col>13</xdr:col>
      <xdr:colOff>642468</xdr:colOff>
      <xdr:row>2196</xdr:row>
      <xdr:rowOff>402296</xdr:rowOff>
    </xdr:to>
    <xdr:sp macro="" textlink="">
      <xdr:nvSpPr>
        <xdr:cNvPr id="133" name="大かっこ 132">
          <a:extLst>
            <a:ext uri="{FF2B5EF4-FFF2-40B4-BE49-F238E27FC236}">
              <a16:creationId xmlns:a16="http://schemas.microsoft.com/office/drawing/2014/main" id="{B1BCDE36-90D6-4131-916C-DC0601532CA9}"/>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2196</xdr:row>
      <xdr:rowOff>156880</xdr:rowOff>
    </xdr:from>
    <xdr:to>
      <xdr:col>13</xdr:col>
      <xdr:colOff>642468</xdr:colOff>
      <xdr:row>2196</xdr:row>
      <xdr:rowOff>402296</xdr:rowOff>
    </xdr:to>
    <xdr:sp macro="" textlink="">
      <xdr:nvSpPr>
        <xdr:cNvPr id="134" name="大かっこ 133">
          <a:extLst>
            <a:ext uri="{FF2B5EF4-FFF2-40B4-BE49-F238E27FC236}">
              <a16:creationId xmlns:a16="http://schemas.microsoft.com/office/drawing/2014/main" id="{20039203-F21D-43A9-A8A1-C04C593F8131}"/>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2312</xdr:row>
      <xdr:rowOff>156880</xdr:rowOff>
    </xdr:from>
    <xdr:to>
      <xdr:col>13</xdr:col>
      <xdr:colOff>642468</xdr:colOff>
      <xdr:row>2312</xdr:row>
      <xdr:rowOff>402296</xdr:rowOff>
    </xdr:to>
    <xdr:sp macro="" textlink="">
      <xdr:nvSpPr>
        <xdr:cNvPr id="135" name="大かっこ 134">
          <a:extLst>
            <a:ext uri="{FF2B5EF4-FFF2-40B4-BE49-F238E27FC236}">
              <a16:creationId xmlns:a16="http://schemas.microsoft.com/office/drawing/2014/main" id="{C2C25C52-6FB2-413E-AC3B-688D8E850034}"/>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2312</xdr:row>
      <xdr:rowOff>156880</xdr:rowOff>
    </xdr:from>
    <xdr:to>
      <xdr:col>13</xdr:col>
      <xdr:colOff>642468</xdr:colOff>
      <xdr:row>2312</xdr:row>
      <xdr:rowOff>402296</xdr:rowOff>
    </xdr:to>
    <xdr:sp macro="" textlink="">
      <xdr:nvSpPr>
        <xdr:cNvPr id="136" name="大かっこ 135">
          <a:extLst>
            <a:ext uri="{FF2B5EF4-FFF2-40B4-BE49-F238E27FC236}">
              <a16:creationId xmlns:a16="http://schemas.microsoft.com/office/drawing/2014/main" id="{D4F67AFE-219C-48BA-8EC1-A43238129FF7}"/>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2312</xdr:row>
      <xdr:rowOff>156880</xdr:rowOff>
    </xdr:from>
    <xdr:to>
      <xdr:col>13</xdr:col>
      <xdr:colOff>642468</xdr:colOff>
      <xdr:row>2312</xdr:row>
      <xdr:rowOff>402296</xdr:rowOff>
    </xdr:to>
    <xdr:sp macro="" textlink="">
      <xdr:nvSpPr>
        <xdr:cNvPr id="137" name="大かっこ 136">
          <a:extLst>
            <a:ext uri="{FF2B5EF4-FFF2-40B4-BE49-F238E27FC236}">
              <a16:creationId xmlns:a16="http://schemas.microsoft.com/office/drawing/2014/main" id="{247E989C-9C9E-4643-AD0A-20C3466C82D6}"/>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224</xdr:row>
      <xdr:rowOff>156880</xdr:rowOff>
    </xdr:from>
    <xdr:to>
      <xdr:col>13</xdr:col>
      <xdr:colOff>642468</xdr:colOff>
      <xdr:row>224</xdr:row>
      <xdr:rowOff>402296</xdr:rowOff>
    </xdr:to>
    <xdr:sp macro="" textlink="">
      <xdr:nvSpPr>
        <xdr:cNvPr id="138" name="大かっこ 137">
          <a:extLst>
            <a:ext uri="{FF2B5EF4-FFF2-40B4-BE49-F238E27FC236}">
              <a16:creationId xmlns:a16="http://schemas.microsoft.com/office/drawing/2014/main" id="{378E6894-06F3-4F9D-8987-D8514715472F}"/>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224</xdr:row>
      <xdr:rowOff>156880</xdr:rowOff>
    </xdr:from>
    <xdr:to>
      <xdr:col>13</xdr:col>
      <xdr:colOff>642468</xdr:colOff>
      <xdr:row>224</xdr:row>
      <xdr:rowOff>402296</xdr:rowOff>
    </xdr:to>
    <xdr:sp macro="" textlink="">
      <xdr:nvSpPr>
        <xdr:cNvPr id="139" name="大かっこ 138">
          <a:extLst>
            <a:ext uri="{FF2B5EF4-FFF2-40B4-BE49-F238E27FC236}">
              <a16:creationId xmlns:a16="http://schemas.microsoft.com/office/drawing/2014/main" id="{2D4FC538-A39E-4917-8039-6AD952C75CD4}"/>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224</xdr:row>
      <xdr:rowOff>156880</xdr:rowOff>
    </xdr:from>
    <xdr:to>
      <xdr:col>13</xdr:col>
      <xdr:colOff>642468</xdr:colOff>
      <xdr:row>224</xdr:row>
      <xdr:rowOff>402296</xdr:rowOff>
    </xdr:to>
    <xdr:sp macro="" textlink="">
      <xdr:nvSpPr>
        <xdr:cNvPr id="140" name="大かっこ 139">
          <a:extLst>
            <a:ext uri="{FF2B5EF4-FFF2-40B4-BE49-F238E27FC236}">
              <a16:creationId xmlns:a16="http://schemas.microsoft.com/office/drawing/2014/main" id="{48C82F57-32E0-4CC8-8C3E-2DEA697BC306}"/>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340</xdr:row>
      <xdr:rowOff>156880</xdr:rowOff>
    </xdr:from>
    <xdr:to>
      <xdr:col>13</xdr:col>
      <xdr:colOff>642468</xdr:colOff>
      <xdr:row>340</xdr:row>
      <xdr:rowOff>402296</xdr:rowOff>
    </xdr:to>
    <xdr:sp macro="" textlink="">
      <xdr:nvSpPr>
        <xdr:cNvPr id="141" name="大かっこ 140">
          <a:extLst>
            <a:ext uri="{FF2B5EF4-FFF2-40B4-BE49-F238E27FC236}">
              <a16:creationId xmlns:a16="http://schemas.microsoft.com/office/drawing/2014/main" id="{B9C535A6-13EF-4272-B36D-5A427B7E290F}"/>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340</xdr:row>
      <xdr:rowOff>156880</xdr:rowOff>
    </xdr:from>
    <xdr:to>
      <xdr:col>13</xdr:col>
      <xdr:colOff>642468</xdr:colOff>
      <xdr:row>340</xdr:row>
      <xdr:rowOff>402296</xdr:rowOff>
    </xdr:to>
    <xdr:sp macro="" textlink="">
      <xdr:nvSpPr>
        <xdr:cNvPr id="142" name="大かっこ 141">
          <a:extLst>
            <a:ext uri="{FF2B5EF4-FFF2-40B4-BE49-F238E27FC236}">
              <a16:creationId xmlns:a16="http://schemas.microsoft.com/office/drawing/2014/main" id="{27FFCF69-35DA-46EF-AE61-D1F94DCEE379}"/>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340</xdr:row>
      <xdr:rowOff>156880</xdr:rowOff>
    </xdr:from>
    <xdr:to>
      <xdr:col>13</xdr:col>
      <xdr:colOff>642468</xdr:colOff>
      <xdr:row>340</xdr:row>
      <xdr:rowOff>402296</xdr:rowOff>
    </xdr:to>
    <xdr:sp macro="" textlink="">
      <xdr:nvSpPr>
        <xdr:cNvPr id="143" name="大かっこ 142">
          <a:extLst>
            <a:ext uri="{FF2B5EF4-FFF2-40B4-BE49-F238E27FC236}">
              <a16:creationId xmlns:a16="http://schemas.microsoft.com/office/drawing/2014/main" id="{239D2553-B861-478C-8F45-FD60B0E6395C}"/>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456</xdr:row>
      <xdr:rowOff>156880</xdr:rowOff>
    </xdr:from>
    <xdr:to>
      <xdr:col>13</xdr:col>
      <xdr:colOff>642468</xdr:colOff>
      <xdr:row>456</xdr:row>
      <xdr:rowOff>402296</xdr:rowOff>
    </xdr:to>
    <xdr:sp macro="" textlink="">
      <xdr:nvSpPr>
        <xdr:cNvPr id="144" name="大かっこ 143">
          <a:extLst>
            <a:ext uri="{FF2B5EF4-FFF2-40B4-BE49-F238E27FC236}">
              <a16:creationId xmlns:a16="http://schemas.microsoft.com/office/drawing/2014/main" id="{EF6EA048-8090-45DF-A258-717F4D0448DF}"/>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456</xdr:row>
      <xdr:rowOff>156880</xdr:rowOff>
    </xdr:from>
    <xdr:to>
      <xdr:col>13</xdr:col>
      <xdr:colOff>642468</xdr:colOff>
      <xdr:row>456</xdr:row>
      <xdr:rowOff>402296</xdr:rowOff>
    </xdr:to>
    <xdr:sp macro="" textlink="">
      <xdr:nvSpPr>
        <xdr:cNvPr id="145" name="大かっこ 144">
          <a:extLst>
            <a:ext uri="{FF2B5EF4-FFF2-40B4-BE49-F238E27FC236}">
              <a16:creationId xmlns:a16="http://schemas.microsoft.com/office/drawing/2014/main" id="{71AB8C72-4809-458F-AFF9-C8B7CE5F14C4}"/>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456</xdr:row>
      <xdr:rowOff>156880</xdr:rowOff>
    </xdr:from>
    <xdr:to>
      <xdr:col>13</xdr:col>
      <xdr:colOff>642468</xdr:colOff>
      <xdr:row>456</xdr:row>
      <xdr:rowOff>402296</xdr:rowOff>
    </xdr:to>
    <xdr:sp macro="" textlink="">
      <xdr:nvSpPr>
        <xdr:cNvPr id="146" name="大かっこ 145">
          <a:extLst>
            <a:ext uri="{FF2B5EF4-FFF2-40B4-BE49-F238E27FC236}">
              <a16:creationId xmlns:a16="http://schemas.microsoft.com/office/drawing/2014/main" id="{600B7B5B-EDBD-4F5E-A958-CF8FA3DCC14F}"/>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572</xdr:row>
      <xdr:rowOff>156880</xdr:rowOff>
    </xdr:from>
    <xdr:to>
      <xdr:col>13</xdr:col>
      <xdr:colOff>642468</xdr:colOff>
      <xdr:row>572</xdr:row>
      <xdr:rowOff>402296</xdr:rowOff>
    </xdr:to>
    <xdr:sp macro="" textlink="">
      <xdr:nvSpPr>
        <xdr:cNvPr id="147" name="大かっこ 146">
          <a:extLst>
            <a:ext uri="{FF2B5EF4-FFF2-40B4-BE49-F238E27FC236}">
              <a16:creationId xmlns:a16="http://schemas.microsoft.com/office/drawing/2014/main" id="{CBCE2D7D-B62B-4C09-ABD6-14DB0F63EBEE}"/>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572</xdr:row>
      <xdr:rowOff>156880</xdr:rowOff>
    </xdr:from>
    <xdr:to>
      <xdr:col>13</xdr:col>
      <xdr:colOff>642468</xdr:colOff>
      <xdr:row>572</xdr:row>
      <xdr:rowOff>402296</xdr:rowOff>
    </xdr:to>
    <xdr:sp macro="" textlink="">
      <xdr:nvSpPr>
        <xdr:cNvPr id="148" name="大かっこ 147">
          <a:extLst>
            <a:ext uri="{FF2B5EF4-FFF2-40B4-BE49-F238E27FC236}">
              <a16:creationId xmlns:a16="http://schemas.microsoft.com/office/drawing/2014/main" id="{D983C186-6D50-460F-B025-88FCC0851055}"/>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572</xdr:row>
      <xdr:rowOff>156880</xdr:rowOff>
    </xdr:from>
    <xdr:to>
      <xdr:col>13</xdr:col>
      <xdr:colOff>642468</xdr:colOff>
      <xdr:row>572</xdr:row>
      <xdr:rowOff>402296</xdr:rowOff>
    </xdr:to>
    <xdr:sp macro="" textlink="">
      <xdr:nvSpPr>
        <xdr:cNvPr id="149" name="大かっこ 148">
          <a:extLst>
            <a:ext uri="{FF2B5EF4-FFF2-40B4-BE49-F238E27FC236}">
              <a16:creationId xmlns:a16="http://schemas.microsoft.com/office/drawing/2014/main" id="{F5504490-69AE-40D6-93CE-17DC2E87A9CB}"/>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688</xdr:row>
      <xdr:rowOff>156880</xdr:rowOff>
    </xdr:from>
    <xdr:to>
      <xdr:col>13</xdr:col>
      <xdr:colOff>642468</xdr:colOff>
      <xdr:row>688</xdr:row>
      <xdr:rowOff>402296</xdr:rowOff>
    </xdr:to>
    <xdr:sp macro="" textlink="">
      <xdr:nvSpPr>
        <xdr:cNvPr id="150" name="大かっこ 149">
          <a:extLst>
            <a:ext uri="{FF2B5EF4-FFF2-40B4-BE49-F238E27FC236}">
              <a16:creationId xmlns:a16="http://schemas.microsoft.com/office/drawing/2014/main" id="{63F4F064-7BAB-4CC1-9A02-877E6452FEAF}"/>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688</xdr:row>
      <xdr:rowOff>156880</xdr:rowOff>
    </xdr:from>
    <xdr:to>
      <xdr:col>13</xdr:col>
      <xdr:colOff>642468</xdr:colOff>
      <xdr:row>688</xdr:row>
      <xdr:rowOff>402296</xdr:rowOff>
    </xdr:to>
    <xdr:sp macro="" textlink="">
      <xdr:nvSpPr>
        <xdr:cNvPr id="151" name="大かっこ 150">
          <a:extLst>
            <a:ext uri="{FF2B5EF4-FFF2-40B4-BE49-F238E27FC236}">
              <a16:creationId xmlns:a16="http://schemas.microsoft.com/office/drawing/2014/main" id="{56E51829-347A-4529-9789-745C38C5AC1F}"/>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688</xdr:row>
      <xdr:rowOff>156880</xdr:rowOff>
    </xdr:from>
    <xdr:to>
      <xdr:col>13</xdr:col>
      <xdr:colOff>642468</xdr:colOff>
      <xdr:row>688</xdr:row>
      <xdr:rowOff>402296</xdr:rowOff>
    </xdr:to>
    <xdr:sp macro="" textlink="">
      <xdr:nvSpPr>
        <xdr:cNvPr id="152" name="大かっこ 151">
          <a:extLst>
            <a:ext uri="{FF2B5EF4-FFF2-40B4-BE49-F238E27FC236}">
              <a16:creationId xmlns:a16="http://schemas.microsoft.com/office/drawing/2014/main" id="{5F7B9A57-E1CC-4111-94AF-CBE62B9B9323}"/>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804</xdr:row>
      <xdr:rowOff>156880</xdr:rowOff>
    </xdr:from>
    <xdr:to>
      <xdr:col>13</xdr:col>
      <xdr:colOff>642468</xdr:colOff>
      <xdr:row>804</xdr:row>
      <xdr:rowOff>402296</xdr:rowOff>
    </xdr:to>
    <xdr:sp macro="" textlink="">
      <xdr:nvSpPr>
        <xdr:cNvPr id="153" name="大かっこ 152">
          <a:extLst>
            <a:ext uri="{FF2B5EF4-FFF2-40B4-BE49-F238E27FC236}">
              <a16:creationId xmlns:a16="http://schemas.microsoft.com/office/drawing/2014/main" id="{85813A8D-443D-4963-AB26-1C396E7BE19E}"/>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804</xdr:row>
      <xdr:rowOff>156880</xdr:rowOff>
    </xdr:from>
    <xdr:to>
      <xdr:col>13</xdr:col>
      <xdr:colOff>642468</xdr:colOff>
      <xdr:row>804</xdr:row>
      <xdr:rowOff>402296</xdr:rowOff>
    </xdr:to>
    <xdr:sp macro="" textlink="">
      <xdr:nvSpPr>
        <xdr:cNvPr id="154" name="大かっこ 153">
          <a:extLst>
            <a:ext uri="{FF2B5EF4-FFF2-40B4-BE49-F238E27FC236}">
              <a16:creationId xmlns:a16="http://schemas.microsoft.com/office/drawing/2014/main" id="{3CE5F082-170B-418C-8255-8C069D4C772D}"/>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804</xdr:row>
      <xdr:rowOff>156880</xdr:rowOff>
    </xdr:from>
    <xdr:to>
      <xdr:col>13</xdr:col>
      <xdr:colOff>642468</xdr:colOff>
      <xdr:row>804</xdr:row>
      <xdr:rowOff>402296</xdr:rowOff>
    </xdr:to>
    <xdr:sp macro="" textlink="">
      <xdr:nvSpPr>
        <xdr:cNvPr id="155" name="大かっこ 154">
          <a:extLst>
            <a:ext uri="{FF2B5EF4-FFF2-40B4-BE49-F238E27FC236}">
              <a16:creationId xmlns:a16="http://schemas.microsoft.com/office/drawing/2014/main" id="{34530078-37DE-463E-84B1-4B7E1A2A04ED}"/>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920</xdr:row>
      <xdr:rowOff>156880</xdr:rowOff>
    </xdr:from>
    <xdr:to>
      <xdr:col>13</xdr:col>
      <xdr:colOff>642468</xdr:colOff>
      <xdr:row>920</xdr:row>
      <xdr:rowOff>402296</xdr:rowOff>
    </xdr:to>
    <xdr:sp macro="" textlink="">
      <xdr:nvSpPr>
        <xdr:cNvPr id="156" name="大かっこ 155">
          <a:extLst>
            <a:ext uri="{FF2B5EF4-FFF2-40B4-BE49-F238E27FC236}">
              <a16:creationId xmlns:a16="http://schemas.microsoft.com/office/drawing/2014/main" id="{74E40943-4264-4E88-A07C-F42E88ADA5F7}"/>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920</xdr:row>
      <xdr:rowOff>156880</xdr:rowOff>
    </xdr:from>
    <xdr:to>
      <xdr:col>13</xdr:col>
      <xdr:colOff>642468</xdr:colOff>
      <xdr:row>920</xdr:row>
      <xdr:rowOff>402296</xdr:rowOff>
    </xdr:to>
    <xdr:sp macro="" textlink="">
      <xdr:nvSpPr>
        <xdr:cNvPr id="157" name="大かっこ 156">
          <a:extLst>
            <a:ext uri="{FF2B5EF4-FFF2-40B4-BE49-F238E27FC236}">
              <a16:creationId xmlns:a16="http://schemas.microsoft.com/office/drawing/2014/main" id="{64741DB9-5D37-43DF-A576-600B060C0202}"/>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920</xdr:row>
      <xdr:rowOff>156880</xdr:rowOff>
    </xdr:from>
    <xdr:to>
      <xdr:col>13</xdr:col>
      <xdr:colOff>642468</xdr:colOff>
      <xdr:row>920</xdr:row>
      <xdr:rowOff>402296</xdr:rowOff>
    </xdr:to>
    <xdr:sp macro="" textlink="">
      <xdr:nvSpPr>
        <xdr:cNvPr id="158" name="大かっこ 157">
          <a:extLst>
            <a:ext uri="{FF2B5EF4-FFF2-40B4-BE49-F238E27FC236}">
              <a16:creationId xmlns:a16="http://schemas.microsoft.com/office/drawing/2014/main" id="{B2007EB9-6CA4-460C-9D6A-15E1D88B4D01}"/>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1036</xdr:row>
      <xdr:rowOff>156880</xdr:rowOff>
    </xdr:from>
    <xdr:to>
      <xdr:col>13</xdr:col>
      <xdr:colOff>642468</xdr:colOff>
      <xdr:row>1036</xdr:row>
      <xdr:rowOff>402296</xdr:rowOff>
    </xdr:to>
    <xdr:sp macro="" textlink="">
      <xdr:nvSpPr>
        <xdr:cNvPr id="159" name="大かっこ 158">
          <a:extLst>
            <a:ext uri="{FF2B5EF4-FFF2-40B4-BE49-F238E27FC236}">
              <a16:creationId xmlns:a16="http://schemas.microsoft.com/office/drawing/2014/main" id="{776D1908-C948-4998-9694-D21DCFC879EE}"/>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1036</xdr:row>
      <xdr:rowOff>156880</xdr:rowOff>
    </xdr:from>
    <xdr:to>
      <xdr:col>13</xdr:col>
      <xdr:colOff>642468</xdr:colOff>
      <xdr:row>1036</xdr:row>
      <xdr:rowOff>402296</xdr:rowOff>
    </xdr:to>
    <xdr:sp macro="" textlink="">
      <xdr:nvSpPr>
        <xdr:cNvPr id="160" name="大かっこ 159">
          <a:extLst>
            <a:ext uri="{FF2B5EF4-FFF2-40B4-BE49-F238E27FC236}">
              <a16:creationId xmlns:a16="http://schemas.microsoft.com/office/drawing/2014/main" id="{2D0ECBE0-D50A-46B2-BEBB-DBF48642F1F3}"/>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1036</xdr:row>
      <xdr:rowOff>156880</xdr:rowOff>
    </xdr:from>
    <xdr:to>
      <xdr:col>13</xdr:col>
      <xdr:colOff>642468</xdr:colOff>
      <xdr:row>1036</xdr:row>
      <xdr:rowOff>402296</xdr:rowOff>
    </xdr:to>
    <xdr:sp macro="" textlink="">
      <xdr:nvSpPr>
        <xdr:cNvPr id="161" name="大かっこ 160">
          <a:extLst>
            <a:ext uri="{FF2B5EF4-FFF2-40B4-BE49-F238E27FC236}">
              <a16:creationId xmlns:a16="http://schemas.microsoft.com/office/drawing/2014/main" id="{2FF5BFAC-3002-4989-8374-BB216C806EED}"/>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1152</xdr:row>
      <xdr:rowOff>156880</xdr:rowOff>
    </xdr:from>
    <xdr:to>
      <xdr:col>13</xdr:col>
      <xdr:colOff>642468</xdr:colOff>
      <xdr:row>1152</xdr:row>
      <xdr:rowOff>402296</xdr:rowOff>
    </xdr:to>
    <xdr:sp macro="" textlink="">
      <xdr:nvSpPr>
        <xdr:cNvPr id="162" name="大かっこ 161">
          <a:extLst>
            <a:ext uri="{FF2B5EF4-FFF2-40B4-BE49-F238E27FC236}">
              <a16:creationId xmlns:a16="http://schemas.microsoft.com/office/drawing/2014/main" id="{D1918667-2668-4D15-A9BD-455BC19E0E12}"/>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1152</xdr:row>
      <xdr:rowOff>156880</xdr:rowOff>
    </xdr:from>
    <xdr:to>
      <xdr:col>13</xdr:col>
      <xdr:colOff>642468</xdr:colOff>
      <xdr:row>1152</xdr:row>
      <xdr:rowOff>402296</xdr:rowOff>
    </xdr:to>
    <xdr:sp macro="" textlink="">
      <xdr:nvSpPr>
        <xdr:cNvPr id="163" name="大かっこ 162">
          <a:extLst>
            <a:ext uri="{FF2B5EF4-FFF2-40B4-BE49-F238E27FC236}">
              <a16:creationId xmlns:a16="http://schemas.microsoft.com/office/drawing/2014/main" id="{EF3AA96D-98E1-4424-826E-038B84D7F4C8}"/>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1152</xdr:row>
      <xdr:rowOff>156880</xdr:rowOff>
    </xdr:from>
    <xdr:to>
      <xdr:col>13</xdr:col>
      <xdr:colOff>642468</xdr:colOff>
      <xdr:row>1152</xdr:row>
      <xdr:rowOff>402296</xdr:rowOff>
    </xdr:to>
    <xdr:sp macro="" textlink="">
      <xdr:nvSpPr>
        <xdr:cNvPr id="164" name="大かっこ 163">
          <a:extLst>
            <a:ext uri="{FF2B5EF4-FFF2-40B4-BE49-F238E27FC236}">
              <a16:creationId xmlns:a16="http://schemas.microsoft.com/office/drawing/2014/main" id="{820D8F28-CE99-467E-9F68-98E2AEE2B15A}"/>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1268</xdr:row>
      <xdr:rowOff>156880</xdr:rowOff>
    </xdr:from>
    <xdr:to>
      <xdr:col>13</xdr:col>
      <xdr:colOff>642468</xdr:colOff>
      <xdr:row>1268</xdr:row>
      <xdr:rowOff>402296</xdr:rowOff>
    </xdr:to>
    <xdr:sp macro="" textlink="">
      <xdr:nvSpPr>
        <xdr:cNvPr id="165" name="大かっこ 164">
          <a:extLst>
            <a:ext uri="{FF2B5EF4-FFF2-40B4-BE49-F238E27FC236}">
              <a16:creationId xmlns:a16="http://schemas.microsoft.com/office/drawing/2014/main" id="{8CDB956B-0D0D-47F6-A57F-7EADEE0CC257}"/>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1268</xdr:row>
      <xdr:rowOff>156880</xdr:rowOff>
    </xdr:from>
    <xdr:to>
      <xdr:col>13</xdr:col>
      <xdr:colOff>642468</xdr:colOff>
      <xdr:row>1268</xdr:row>
      <xdr:rowOff>402296</xdr:rowOff>
    </xdr:to>
    <xdr:sp macro="" textlink="">
      <xdr:nvSpPr>
        <xdr:cNvPr id="166" name="大かっこ 165">
          <a:extLst>
            <a:ext uri="{FF2B5EF4-FFF2-40B4-BE49-F238E27FC236}">
              <a16:creationId xmlns:a16="http://schemas.microsoft.com/office/drawing/2014/main" id="{06B16D16-EF87-4166-87F5-EDA55B8B1186}"/>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1268</xdr:row>
      <xdr:rowOff>156880</xdr:rowOff>
    </xdr:from>
    <xdr:to>
      <xdr:col>13</xdr:col>
      <xdr:colOff>642468</xdr:colOff>
      <xdr:row>1268</xdr:row>
      <xdr:rowOff>402296</xdr:rowOff>
    </xdr:to>
    <xdr:sp macro="" textlink="">
      <xdr:nvSpPr>
        <xdr:cNvPr id="167" name="大かっこ 166">
          <a:extLst>
            <a:ext uri="{FF2B5EF4-FFF2-40B4-BE49-F238E27FC236}">
              <a16:creationId xmlns:a16="http://schemas.microsoft.com/office/drawing/2014/main" id="{D23DB1BA-CF3E-4CAE-BF5B-28B2D5CC6CCD}"/>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1384</xdr:row>
      <xdr:rowOff>156880</xdr:rowOff>
    </xdr:from>
    <xdr:to>
      <xdr:col>13</xdr:col>
      <xdr:colOff>642468</xdr:colOff>
      <xdr:row>1384</xdr:row>
      <xdr:rowOff>402296</xdr:rowOff>
    </xdr:to>
    <xdr:sp macro="" textlink="">
      <xdr:nvSpPr>
        <xdr:cNvPr id="168" name="大かっこ 167">
          <a:extLst>
            <a:ext uri="{FF2B5EF4-FFF2-40B4-BE49-F238E27FC236}">
              <a16:creationId xmlns:a16="http://schemas.microsoft.com/office/drawing/2014/main" id="{E5CFA8B9-2E61-42FA-8418-26443BF7302E}"/>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1384</xdr:row>
      <xdr:rowOff>156880</xdr:rowOff>
    </xdr:from>
    <xdr:to>
      <xdr:col>13</xdr:col>
      <xdr:colOff>642468</xdr:colOff>
      <xdr:row>1384</xdr:row>
      <xdr:rowOff>402296</xdr:rowOff>
    </xdr:to>
    <xdr:sp macro="" textlink="">
      <xdr:nvSpPr>
        <xdr:cNvPr id="169" name="大かっこ 168">
          <a:extLst>
            <a:ext uri="{FF2B5EF4-FFF2-40B4-BE49-F238E27FC236}">
              <a16:creationId xmlns:a16="http://schemas.microsoft.com/office/drawing/2014/main" id="{8AD751D5-BDB4-4CBC-912C-8CA4F865BABF}"/>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1384</xdr:row>
      <xdr:rowOff>156880</xdr:rowOff>
    </xdr:from>
    <xdr:to>
      <xdr:col>13</xdr:col>
      <xdr:colOff>642468</xdr:colOff>
      <xdr:row>1384</xdr:row>
      <xdr:rowOff>402296</xdr:rowOff>
    </xdr:to>
    <xdr:sp macro="" textlink="">
      <xdr:nvSpPr>
        <xdr:cNvPr id="170" name="大かっこ 169">
          <a:extLst>
            <a:ext uri="{FF2B5EF4-FFF2-40B4-BE49-F238E27FC236}">
              <a16:creationId xmlns:a16="http://schemas.microsoft.com/office/drawing/2014/main" id="{24B9F4A0-2BA6-4F77-B1E7-EAD773F482CE}"/>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1500</xdr:row>
      <xdr:rowOff>156880</xdr:rowOff>
    </xdr:from>
    <xdr:to>
      <xdr:col>13</xdr:col>
      <xdr:colOff>642468</xdr:colOff>
      <xdr:row>1500</xdr:row>
      <xdr:rowOff>402296</xdr:rowOff>
    </xdr:to>
    <xdr:sp macro="" textlink="">
      <xdr:nvSpPr>
        <xdr:cNvPr id="171" name="大かっこ 170">
          <a:extLst>
            <a:ext uri="{FF2B5EF4-FFF2-40B4-BE49-F238E27FC236}">
              <a16:creationId xmlns:a16="http://schemas.microsoft.com/office/drawing/2014/main" id="{182B2DB0-402E-48BA-BC2E-A404F5C521EC}"/>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1500</xdr:row>
      <xdr:rowOff>156880</xdr:rowOff>
    </xdr:from>
    <xdr:to>
      <xdr:col>13</xdr:col>
      <xdr:colOff>642468</xdr:colOff>
      <xdr:row>1500</xdr:row>
      <xdr:rowOff>402296</xdr:rowOff>
    </xdr:to>
    <xdr:sp macro="" textlink="">
      <xdr:nvSpPr>
        <xdr:cNvPr id="172" name="大かっこ 171">
          <a:extLst>
            <a:ext uri="{FF2B5EF4-FFF2-40B4-BE49-F238E27FC236}">
              <a16:creationId xmlns:a16="http://schemas.microsoft.com/office/drawing/2014/main" id="{E2B8691C-14CF-4EA0-8B54-4A2BA064C1F1}"/>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1500</xdr:row>
      <xdr:rowOff>156880</xdr:rowOff>
    </xdr:from>
    <xdr:to>
      <xdr:col>13</xdr:col>
      <xdr:colOff>642468</xdr:colOff>
      <xdr:row>1500</xdr:row>
      <xdr:rowOff>402296</xdr:rowOff>
    </xdr:to>
    <xdr:sp macro="" textlink="">
      <xdr:nvSpPr>
        <xdr:cNvPr id="173" name="大かっこ 172">
          <a:extLst>
            <a:ext uri="{FF2B5EF4-FFF2-40B4-BE49-F238E27FC236}">
              <a16:creationId xmlns:a16="http://schemas.microsoft.com/office/drawing/2014/main" id="{33CA53D7-6A80-4017-BD17-580A4F9FD390}"/>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1616</xdr:row>
      <xdr:rowOff>156880</xdr:rowOff>
    </xdr:from>
    <xdr:to>
      <xdr:col>13</xdr:col>
      <xdr:colOff>642468</xdr:colOff>
      <xdr:row>1616</xdr:row>
      <xdr:rowOff>402296</xdr:rowOff>
    </xdr:to>
    <xdr:sp macro="" textlink="">
      <xdr:nvSpPr>
        <xdr:cNvPr id="174" name="大かっこ 173">
          <a:extLst>
            <a:ext uri="{FF2B5EF4-FFF2-40B4-BE49-F238E27FC236}">
              <a16:creationId xmlns:a16="http://schemas.microsoft.com/office/drawing/2014/main" id="{5026C893-06D3-4F3F-A3A1-9E02F986C35B}"/>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1616</xdr:row>
      <xdr:rowOff>156880</xdr:rowOff>
    </xdr:from>
    <xdr:to>
      <xdr:col>13</xdr:col>
      <xdr:colOff>642468</xdr:colOff>
      <xdr:row>1616</xdr:row>
      <xdr:rowOff>402296</xdr:rowOff>
    </xdr:to>
    <xdr:sp macro="" textlink="">
      <xdr:nvSpPr>
        <xdr:cNvPr id="175" name="大かっこ 174">
          <a:extLst>
            <a:ext uri="{FF2B5EF4-FFF2-40B4-BE49-F238E27FC236}">
              <a16:creationId xmlns:a16="http://schemas.microsoft.com/office/drawing/2014/main" id="{7DB1EAFA-F776-4A90-8BA5-1C156F3E4623}"/>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1616</xdr:row>
      <xdr:rowOff>156880</xdr:rowOff>
    </xdr:from>
    <xdr:to>
      <xdr:col>13</xdr:col>
      <xdr:colOff>642468</xdr:colOff>
      <xdr:row>1616</xdr:row>
      <xdr:rowOff>402296</xdr:rowOff>
    </xdr:to>
    <xdr:sp macro="" textlink="">
      <xdr:nvSpPr>
        <xdr:cNvPr id="176" name="大かっこ 175">
          <a:extLst>
            <a:ext uri="{FF2B5EF4-FFF2-40B4-BE49-F238E27FC236}">
              <a16:creationId xmlns:a16="http://schemas.microsoft.com/office/drawing/2014/main" id="{D4DE0CDB-8DCD-4D90-ADB9-B8541B915D0F}"/>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1732</xdr:row>
      <xdr:rowOff>156880</xdr:rowOff>
    </xdr:from>
    <xdr:to>
      <xdr:col>13</xdr:col>
      <xdr:colOff>642468</xdr:colOff>
      <xdr:row>1732</xdr:row>
      <xdr:rowOff>402296</xdr:rowOff>
    </xdr:to>
    <xdr:sp macro="" textlink="">
      <xdr:nvSpPr>
        <xdr:cNvPr id="177" name="大かっこ 176">
          <a:extLst>
            <a:ext uri="{FF2B5EF4-FFF2-40B4-BE49-F238E27FC236}">
              <a16:creationId xmlns:a16="http://schemas.microsoft.com/office/drawing/2014/main" id="{D1572C44-65B4-4260-A17B-737F2E49F532}"/>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1732</xdr:row>
      <xdr:rowOff>156880</xdr:rowOff>
    </xdr:from>
    <xdr:to>
      <xdr:col>13</xdr:col>
      <xdr:colOff>642468</xdr:colOff>
      <xdr:row>1732</xdr:row>
      <xdr:rowOff>402296</xdr:rowOff>
    </xdr:to>
    <xdr:sp macro="" textlink="">
      <xdr:nvSpPr>
        <xdr:cNvPr id="178" name="大かっこ 177">
          <a:extLst>
            <a:ext uri="{FF2B5EF4-FFF2-40B4-BE49-F238E27FC236}">
              <a16:creationId xmlns:a16="http://schemas.microsoft.com/office/drawing/2014/main" id="{14C062EC-FD5C-4CC3-A597-1CD16D52CEFD}"/>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1732</xdr:row>
      <xdr:rowOff>156880</xdr:rowOff>
    </xdr:from>
    <xdr:to>
      <xdr:col>13</xdr:col>
      <xdr:colOff>642468</xdr:colOff>
      <xdr:row>1732</xdr:row>
      <xdr:rowOff>402296</xdr:rowOff>
    </xdr:to>
    <xdr:sp macro="" textlink="">
      <xdr:nvSpPr>
        <xdr:cNvPr id="179" name="大かっこ 178">
          <a:extLst>
            <a:ext uri="{FF2B5EF4-FFF2-40B4-BE49-F238E27FC236}">
              <a16:creationId xmlns:a16="http://schemas.microsoft.com/office/drawing/2014/main" id="{D9A7F570-3353-4A7C-89DB-C50738D62AF0}"/>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1848</xdr:row>
      <xdr:rowOff>156880</xdr:rowOff>
    </xdr:from>
    <xdr:to>
      <xdr:col>13</xdr:col>
      <xdr:colOff>642468</xdr:colOff>
      <xdr:row>1848</xdr:row>
      <xdr:rowOff>402296</xdr:rowOff>
    </xdr:to>
    <xdr:sp macro="" textlink="">
      <xdr:nvSpPr>
        <xdr:cNvPr id="180" name="大かっこ 179">
          <a:extLst>
            <a:ext uri="{FF2B5EF4-FFF2-40B4-BE49-F238E27FC236}">
              <a16:creationId xmlns:a16="http://schemas.microsoft.com/office/drawing/2014/main" id="{D9747B8B-6B0C-4DDD-97F4-2411B244967E}"/>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1848</xdr:row>
      <xdr:rowOff>156880</xdr:rowOff>
    </xdr:from>
    <xdr:to>
      <xdr:col>13</xdr:col>
      <xdr:colOff>642468</xdr:colOff>
      <xdr:row>1848</xdr:row>
      <xdr:rowOff>402296</xdr:rowOff>
    </xdr:to>
    <xdr:sp macro="" textlink="">
      <xdr:nvSpPr>
        <xdr:cNvPr id="181" name="大かっこ 180">
          <a:extLst>
            <a:ext uri="{FF2B5EF4-FFF2-40B4-BE49-F238E27FC236}">
              <a16:creationId xmlns:a16="http://schemas.microsoft.com/office/drawing/2014/main" id="{F0662C90-33B4-4418-8816-AC83D03AF396}"/>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1848</xdr:row>
      <xdr:rowOff>156880</xdr:rowOff>
    </xdr:from>
    <xdr:to>
      <xdr:col>13</xdr:col>
      <xdr:colOff>642468</xdr:colOff>
      <xdr:row>1848</xdr:row>
      <xdr:rowOff>402296</xdr:rowOff>
    </xdr:to>
    <xdr:sp macro="" textlink="">
      <xdr:nvSpPr>
        <xdr:cNvPr id="182" name="大かっこ 181">
          <a:extLst>
            <a:ext uri="{FF2B5EF4-FFF2-40B4-BE49-F238E27FC236}">
              <a16:creationId xmlns:a16="http://schemas.microsoft.com/office/drawing/2014/main" id="{693E7A2D-8454-4E9C-89D4-509BC9A60C92}"/>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1964</xdr:row>
      <xdr:rowOff>156880</xdr:rowOff>
    </xdr:from>
    <xdr:to>
      <xdr:col>13</xdr:col>
      <xdr:colOff>642468</xdr:colOff>
      <xdr:row>1964</xdr:row>
      <xdr:rowOff>402296</xdr:rowOff>
    </xdr:to>
    <xdr:sp macro="" textlink="">
      <xdr:nvSpPr>
        <xdr:cNvPr id="183" name="大かっこ 182">
          <a:extLst>
            <a:ext uri="{FF2B5EF4-FFF2-40B4-BE49-F238E27FC236}">
              <a16:creationId xmlns:a16="http://schemas.microsoft.com/office/drawing/2014/main" id="{331B2991-938F-4354-B7AD-D81744354949}"/>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1964</xdr:row>
      <xdr:rowOff>156880</xdr:rowOff>
    </xdr:from>
    <xdr:to>
      <xdr:col>13</xdr:col>
      <xdr:colOff>642468</xdr:colOff>
      <xdr:row>1964</xdr:row>
      <xdr:rowOff>402296</xdr:rowOff>
    </xdr:to>
    <xdr:sp macro="" textlink="">
      <xdr:nvSpPr>
        <xdr:cNvPr id="184" name="大かっこ 183">
          <a:extLst>
            <a:ext uri="{FF2B5EF4-FFF2-40B4-BE49-F238E27FC236}">
              <a16:creationId xmlns:a16="http://schemas.microsoft.com/office/drawing/2014/main" id="{EF5B25AD-38ED-4231-96E8-29110D97A261}"/>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1964</xdr:row>
      <xdr:rowOff>156880</xdr:rowOff>
    </xdr:from>
    <xdr:to>
      <xdr:col>13</xdr:col>
      <xdr:colOff>642468</xdr:colOff>
      <xdr:row>1964</xdr:row>
      <xdr:rowOff>402296</xdr:rowOff>
    </xdr:to>
    <xdr:sp macro="" textlink="">
      <xdr:nvSpPr>
        <xdr:cNvPr id="185" name="大かっこ 184">
          <a:extLst>
            <a:ext uri="{FF2B5EF4-FFF2-40B4-BE49-F238E27FC236}">
              <a16:creationId xmlns:a16="http://schemas.microsoft.com/office/drawing/2014/main" id="{F5D3FF9B-AF6D-47A3-89BC-7A975D94828B}"/>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2080</xdr:row>
      <xdr:rowOff>156880</xdr:rowOff>
    </xdr:from>
    <xdr:to>
      <xdr:col>13</xdr:col>
      <xdr:colOff>642468</xdr:colOff>
      <xdr:row>2080</xdr:row>
      <xdr:rowOff>402296</xdr:rowOff>
    </xdr:to>
    <xdr:sp macro="" textlink="">
      <xdr:nvSpPr>
        <xdr:cNvPr id="186" name="大かっこ 185">
          <a:extLst>
            <a:ext uri="{FF2B5EF4-FFF2-40B4-BE49-F238E27FC236}">
              <a16:creationId xmlns:a16="http://schemas.microsoft.com/office/drawing/2014/main" id="{CACF4616-D19C-4757-B7D2-62C4C018DFC2}"/>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2080</xdr:row>
      <xdr:rowOff>156880</xdr:rowOff>
    </xdr:from>
    <xdr:to>
      <xdr:col>13</xdr:col>
      <xdr:colOff>642468</xdr:colOff>
      <xdr:row>2080</xdr:row>
      <xdr:rowOff>402296</xdr:rowOff>
    </xdr:to>
    <xdr:sp macro="" textlink="">
      <xdr:nvSpPr>
        <xdr:cNvPr id="187" name="大かっこ 186">
          <a:extLst>
            <a:ext uri="{FF2B5EF4-FFF2-40B4-BE49-F238E27FC236}">
              <a16:creationId xmlns:a16="http://schemas.microsoft.com/office/drawing/2014/main" id="{90CAA33B-7A55-45E0-9C52-3F19F925BD1E}"/>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2080</xdr:row>
      <xdr:rowOff>156880</xdr:rowOff>
    </xdr:from>
    <xdr:to>
      <xdr:col>13</xdr:col>
      <xdr:colOff>642468</xdr:colOff>
      <xdr:row>2080</xdr:row>
      <xdr:rowOff>402296</xdr:rowOff>
    </xdr:to>
    <xdr:sp macro="" textlink="">
      <xdr:nvSpPr>
        <xdr:cNvPr id="188" name="大かっこ 187">
          <a:extLst>
            <a:ext uri="{FF2B5EF4-FFF2-40B4-BE49-F238E27FC236}">
              <a16:creationId xmlns:a16="http://schemas.microsoft.com/office/drawing/2014/main" id="{EC06AAF9-690C-4D67-8A52-0AD93B9E5721}"/>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2196</xdr:row>
      <xdr:rowOff>156880</xdr:rowOff>
    </xdr:from>
    <xdr:to>
      <xdr:col>13</xdr:col>
      <xdr:colOff>642468</xdr:colOff>
      <xdr:row>2196</xdr:row>
      <xdr:rowOff>402296</xdr:rowOff>
    </xdr:to>
    <xdr:sp macro="" textlink="">
      <xdr:nvSpPr>
        <xdr:cNvPr id="189" name="大かっこ 188">
          <a:extLst>
            <a:ext uri="{FF2B5EF4-FFF2-40B4-BE49-F238E27FC236}">
              <a16:creationId xmlns:a16="http://schemas.microsoft.com/office/drawing/2014/main" id="{0CAE7D77-8596-4D1D-AAF3-2211D5131682}"/>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2196</xdr:row>
      <xdr:rowOff>156880</xdr:rowOff>
    </xdr:from>
    <xdr:to>
      <xdr:col>13</xdr:col>
      <xdr:colOff>642468</xdr:colOff>
      <xdr:row>2196</xdr:row>
      <xdr:rowOff>402296</xdr:rowOff>
    </xdr:to>
    <xdr:sp macro="" textlink="">
      <xdr:nvSpPr>
        <xdr:cNvPr id="190" name="大かっこ 189">
          <a:extLst>
            <a:ext uri="{FF2B5EF4-FFF2-40B4-BE49-F238E27FC236}">
              <a16:creationId xmlns:a16="http://schemas.microsoft.com/office/drawing/2014/main" id="{40CB61C9-DC8C-4E9B-98C0-C85FE0A208D0}"/>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2196</xdr:row>
      <xdr:rowOff>156880</xdr:rowOff>
    </xdr:from>
    <xdr:to>
      <xdr:col>13</xdr:col>
      <xdr:colOff>642468</xdr:colOff>
      <xdr:row>2196</xdr:row>
      <xdr:rowOff>402296</xdr:rowOff>
    </xdr:to>
    <xdr:sp macro="" textlink="">
      <xdr:nvSpPr>
        <xdr:cNvPr id="191" name="大かっこ 190">
          <a:extLst>
            <a:ext uri="{FF2B5EF4-FFF2-40B4-BE49-F238E27FC236}">
              <a16:creationId xmlns:a16="http://schemas.microsoft.com/office/drawing/2014/main" id="{89036535-4397-4740-AA3E-B616F3306B60}"/>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2312</xdr:row>
      <xdr:rowOff>156880</xdr:rowOff>
    </xdr:from>
    <xdr:to>
      <xdr:col>13</xdr:col>
      <xdr:colOff>642468</xdr:colOff>
      <xdr:row>2312</xdr:row>
      <xdr:rowOff>402296</xdr:rowOff>
    </xdr:to>
    <xdr:sp macro="" textlink="">
      <xdr:nvSpPr>
        <xdr:cNvPr id="192" name="大かっこ 191">
          <a:extLst>
            <a:ext uri="{FF2B5EF4-FFF2-40B4-BE49-F238E27FC236}">
              <a16:creationId xmlns:a16="http://schemas.microsoft.com/office/drawing/2014/main" id="{D861DC12-0C35-4AC7-AC99-BDEBF650F682}"/>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2312</xdr:row>
      <xdr:rowOff>156880</xdr:rowOff>
    </xdr:from>
    <xdr:to>
      <xdr:col>13</xdr:col>
      <xdr:colOff>642468</xdr:colOff>
      <xdr:row>2312</xdr:row>
      <xdr:rowOff>402296</xdr:rowOff>
    </xdr:to>
    <xdr:sp macro="" textlink="">
      <xdr:nvSpPr>
        <xdr:cNvPr id="193" name="大かっこ 192">
          <a:extLst>
            <a:ext uri="{FF2B5EF4-FFF2-40B4-BE49-F238E27FC236}">
              <a16:creationId xmlns:a16="http://schemas.microsoft.com/office/drawing/2014/main" id="{153C45D2-5564-4F52-A94E-839D3827F258}"/>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2312</xdr:row>
      <xdr:rowOff>156880</xdr:rowOff>
    </xdr:from>
    <xdr:to>
      <xdr:col>13</xdr:col>
      <xdr:colOff>642468</xdr:colOff>
      <xdr:row>2312</xdr:row>
      <xdr:rowOff>402296</xdr:rowOff>
    </xdr:to>
    <xdr:sp macro="" textlink="">
      <xdr:nvSpPr>
        <xdr:cNvPr id="194" name="大かっこ 193">
          <a:extLst>
            <a:ext uri="{FF2B5EF4-FFF2-40B4-BE49-F238E27FC236}">
              <a16:creationId xmlns:a16="http://schemas.microsoft.com/office/drawing/2014/main" id="{057ECCDE-D47D-44D5-9B18-A672893A3B74}"/>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224</xdr:row>
      <xdr:rowOff>156880</xdr:rowOff>
    </xdr:from>
    <xdr:to>
      <xdr:col>13</xdr:col>
      <xdr:colOff>642468</xdr:colOff>
      <xdr:row>224</xdr:row>
      <xdr:rowOff>402296</xdr:rowOff>
    </xdr:to>
    <xdr:sp macro="" textlink="">
      <xdr:nvSpPr>
        <xdr:cNvPr id="195" name="大かっこ 194">
          <a:extLst>
            <a:ext uri="{FF2B5EF4-FFF2-40B4-BE49-F238E27FC236}">
              <a16:creationId xmlns:a16="http://schemas.microsoft.com/office/drawing/2014/main" id="{22F7098A-C05E-47AD-8E94-16A2B88E7BBC}"/>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224</xdr:row>
      <xdr:rowOff>156880</xdr:rowOff>
    </xdr:from>
    <xdr:to>
      <xdr:col>13</xdr:col>
      <xdr:colOff>642468</xdr:colOff>
      <xdr:row>224</xdr:row>
      <xdr:rowOff>402296</xdr:rowOff>
    </xdr:to>
    <xdr:sp macro="" textlink="">
      <xdr:nvSpPr>
        <xdr:cNvPr id="196" name="大かっこ 195">
          <a:extLst>
            <a:ext uri="{FF2B5EF4-FFF2-40B4-BE49-F238E27FC236}">
              <a16:creationId xmlns:a16="http://schemas.microsoft.com/office/drawing/2014/main" id="{D8A40E86-E699-4B05-A757-0ECEDD39E19B}"/>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224</xdr:row>
      <xdr:rowOff>156880</xdr:rowOff>
    </xdr:from>
    <xdr:to>
      <xdr:col>13</xdr:col>
      <xdr:colOff>642468</xdr:colOff>
      <xdr:row>224</xdr:row>
      <xdr:rowOff>402296</xdr:rowOff>
    </xdr:to>
    <xdr:sp macro="" textlink="">
      <xdr:nvSpPr>
        <xdr:cNvPr id="197" name="大かっこ 196">
          <a:extLst>
            <a:ext uri="{FF2B5EF4-FFF2-40B4-BE49-F238E27FC236}">
              <a16:creationId xmlns:a16="http://schemas.microsoft.com/office/drawing/2014/main" id="{A0BDD52C-9A55-432E-B4A8-94A086DF247C}"/>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340</xdr:row>
      <xdr:rowOff>156880</xdr:rowOff>
    </xdr:from>
    <xdr:to>
      <xdr:col>13</xdr:col>
      <xdr:colOff>642468</xdr:colOff>
      <xdr:row>340</xdr:row>
      <xdr:rowOff>402296</xdr:rowOff>
    </xdr:to>
    <xdr:sp macro="" textlink="">
      <xdr:nvSpPr>
        <xdr:cNvPr id="198" name="大かっこ 197">
          <a:extLst>
            <a:ext uri="{FF2B5EF4-FFF2-40B4-BE49-F238E27FC236}">
              <a16:creationId xmlns:a16="http://schemas.microsoft.com/office/drawing/2014/main" id="{2F31B573-65CB-4D9E-8799-7DADB2251806}"/>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340</xdr:row>
      <xdr:rowOff>156880</xdr:rowOff>
    </xdr:from>
    <xdr:to>
      <xdr:col>13</xdr:col>
      <xdr:colOff>642468</xdr:colOff>
      <xdr:row>340</xdr:row>
      <xdr:rowOff>402296</xdr:rowOff>
    </xdr:to>
    <xdr:sp macro="" textlink="">
      <xdr:nvSpPr>
        <xdr:cNvPr id="199" name="大かっこ 198">
          <a:extLst>
            <a:ext uri="{FF2B5EF4-FFF2-40B4-BE49-F238E27FC236}">
              <a16:creationId xmlns:a16="http://schemas.microsoft.com/office/drawing/2014/main" id="{76FEF883-DE18-4B31-A93D-FB7A298BC6ED}"/>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340</xdr:row>
      <xdr:rowOff>156880</xdr:rowOff>
    </xdr:from>
    <xdr:to>
      <xdr:col>13</xdr:col>
      <xdr:colOff>642468</xdr:colOff>
      <xdr:row>340</xdr:row>
      <xdr:rowOff>402296</xdr:rowOff>
    </xdr:to>
    <xdr:sp macro="" textlink="">
      <xdr:nvSpPr>
        <xdr:cNvPr id="200" name="大かっこ 199">
          <a:extLst>
            <a:ext uri="{FF2B5EF4-FFF2-40B4-BE49-F238E27FC236}">
              <a16:creationId xmlns:a16="http://schemas.microsoft.com/office/drawing/2014/main" id="{25485A0C-EC0B-4EC5-B4E0-69CB828EC2D0}"/>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456</xdr:row>
      <xdr:rowOff>156880</xdr:rowOff>
    </xdr:from>
    <xdr:to>
      <xdr:col>13</xdr:col>
      <xdr:colOff>642468</xdr:colOff>
      <xdr:row>456</xdr:row>
      <xdr:rowOff>402296</xdr:rowOff>
    </xdr:to>
    <xdr:sp macro="" textlink="">
      <xdr:nvSpPr>
        <xdr:cNvPr id="201" name="大かっこ 200">
          <a:extLst>
            <a:ext uri="{FF2B5EF4-FFF2-40B4-BE49-F238E27FC236}">
              <a16:creationId xmlns:a16="http://schemas.microsoft.com/office/drawing/2014/main" id="{9060797C-1719-4E1F-972C-CF6F80B03A8C}"/>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456</xdr:row>
      <xdr:rowOff>156880</xdr:rowOff>
    </xdr:from>
    <xdr:to>
      <xdr:col>13</xdr:col>
      <xdr:colOff>642468</xdr:colOff>
      <xdr:row>456</xdr:row>
      <xdr:rowOff>402296</xdr:rowOff>
    </xdr:to>
    <xdr:sp macro="" textlink="">
      <xdr:nvSpPr>
        <xdr:cNvPr id="202" name="大かっこ 201">
          <a:extLst>
            <a:ext uri="{FF2B5EF4-FFF2-40B4-BE49-F238E27FC236}">
              <a16:creationId xmlns:a16="http://schemas.microsoft.com/office/drawing/2014/main" id="{324CC49B-C1D1-4138-9143-488F309389F4}"/>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456</xdr:row>
      <xdr:rowOff>156880</xdr:rowOff>
    </xdr:from>
    <xdr:to>
      <xdr:col>13</xdr:col>
      <xdr:colOff>642468</xdr:colOff>
      <xdr:row>456</xdr:row>
      <xdr:rowOff>402296</xdr:rowOff>
    </xdr:to>
    <xdr:sp macro="" textlink="">
      <xdr:nvSpPr>
        <xdr:cNvPr id="203" name="大かっこ 202">
          <a:extLst>
            <a:ext uri="{FF2B5EF4-FFF2-40B4-BE49-F238E27FC236}">
              <a16:creationId xmlns:a16="http://schemas.microsoft.com/office/drawing/2014/main" id="{CDC9F13B-8D6C-49E5-8BC3-F1617E74AB0B}"/>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572</xdr:row>
      <xdr:rowOff>156880</xdr:rowOff>
    </xdr:from>
    <xdr:to>
      <xdr:col>13</xdr:col>
      <xdr:colOff>642468</xdr:colOff>
      <xdr:row>572</xdr:row>
      <xdr:rowOff>402296</xdr:rowOff>
    </xdr:to>
    <xdr:sp macro="" textlink="">
      <xdr:nvSpPr>
        <xdr:cNvPr id="204" name="大かっこ 203">
          <a:extLst>
            <a:ext uri="{FF2B5EF4-FFF2-40B4-BE49-F238E27FC236}">
              <a16:creationId xmlns:a16="http://schemas.microsoft.com/office/drawing/2014/main" id="{5128FCC1-DE3D-4CCC-9BCA-7A30F6D80778}"/>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572</xdr:row>
      <xdr:rowOff>156880</xdr:rowOff>
    </xdr:from>
    <xdr:to>
      <xdr:col>13</xdr:col>
      <xdr:colOff>642468</xdr:colOff>
      <xdr:row>572</xdr:row>
      <xdr:rowOff>402296</xdr:rowOff>
    </xdr:to>
    <xdr:sp macro="" textlink="">
      <xdr:nvSpPr>
        <xdr:cNvPr id="205" name="大かっこ 204">
          <a:extLst>
            <a:ext uri="{FF2B5EF4-FFF2-40B4-BE49-F238E27FC236}">
              <a16:creationId xmlns:a16="http://schemas.microsoft.com/office/drawing/2014/main" id="{436E48C9-9457-4535-BD00-98E5AE2C6AC5}"/>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572</xdr:row>
      <xdr:rowOff>156880</xdr:rowOff>
    </xdr:from>
    <xdr:to>
      <xdr:col>13</xdr:col>
      <xdr:colOff>642468</xdr:colOff>
      <xdr:row>572</xdr:row>
      <xdr:rowOff>402296</xdr:rowOff>
    </xdr:to>
    <xdr:sp macro="" textlink="">
      <xdr:nvSpPr>
        <xdr:cNvPr id="206" name="大かっこ 205">
          <a:extLst>
            <a:ext uri="{FF2B5EF4-FFF2-40B4-BE49-F238E27FC236}">
              <a16:creationId xmlns:a16="http://schemas.microsoft.com/office/drawing/2014/main" id="{BCBF9BAE-8BB6-4C06-AA22-EAF461CD4B88}"/>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688</xdr:row>
      <xdr:rowOff>156880</xdr:rowOff>
    </xdr:from>
    <xdr:to>
      <xdr:col>13</xdr:col>
      <xdr:colOff>642468</xdr:colOff>
      <xdr:row>688</xdr:row>
      <xdr:rowOff>402296</xdr:rowOff>
    </xdr:to>
    <xdr:sp macro="" textlink="">
      <xdr:nvSpPr>
        <xdr:cNvPr id="207" name="大かっこ 206">
          <a:extLst>
            <a:ext uri="{FF2B5EF4-FFF2-40B4-BE49-F238E27FC236}">
              <a16:creationId xmlns:a16="http://schemas.microsoft.com/office/drawing/2014/main" id="{C3A1715B-D4AD-4314-B0FD-D6B8F7A7A403}"/>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688</xdr:row>
      <xdr:rowOff>156880</xdr:rowOff>
    </xdr:from>
    <xdr:to>
      <xdr:col>13</xdr:col>
      <xdr:colOff>642468</xdr:colOff>
      <xdr:row>688</xdr:row>
      <xdr:rowOff>402296</xdr:rowOff>
    </xdr:to>
    <xdr:sp macro="" textlink="">
      <xdr:nvSpPr>
        <xdr:cNvPr id="208" name="大かっこ 207">
          <a:extLst>
            <a:ext uri="{FF2B5EF4-FFF2-40B4-BE49-F238E27FC236}">
              <a16:creationId xmlns:a16="http://schemas.microsoft.com/office/drawing/2014/main" id="{BA6E3AA1-17DF-443E-8924-5108A93D69E4}"/>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688</xdr:row>
      <xdr:rowOff>156880</xdr:rowOff>
    </xdr:from>
    <xdr:to>
      <xdr:col>13</xdr:col>
      <xdr:colOff>642468</xdr:colOff>
      <xdr:row>688</xdr:row>
      <xdr:rowOff>402296</xdr:rowOff>
    </xdr:to>
    <xdr:sp macro="" textlink="">
      <xdr:nvSpPr>
        <xdr:cNvPr id="209" name="大かっこ 208">
          <a:extLst>
            <a:ext uri="{FF2B5EF4-FFF2-40B4-BE49-F238E27FC236}">
              <a16:creationId xmlns:a16="http://schemas.microsoft.com/office/drawing/2014/main" id="{F1BC748B-FC04-42F8-995E-EBCBEF0C91FC}"/>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804</xdr:row>
      <xdr:rowOff>156880</xdr:rowOff>
    </xdr:from>
    <xdr:to>
      <xdr:col>13</xdr:col>
      <xdr:colOff>642468</xdr:colOff>
      <xdr:row>804</xdr:row>
      <xdr:rowOff>402296</xdr:rowOff>
    </xdr:to>
    <xdr:sp macro="" textlink="">
      <xdr:nvSpPr>
        <xdr:cNvPr id="210" name="大かっこ 209">
          <a:extLst>
            <a:ext uri="{FF2B5EF4-FFF2-40B4-BE49-F238E27FC236}">
              <a16:creationId xmlns:a16="http://schemas.microsoft.com/office/drawing/2014/main" id="{614E28C1-2339-4A08-BB2E-5572F167E80F}"/>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804</xdr:row>
      <xdr:rowOff>156880</xdr:rowOff>
    </xdr:from>
    <xdr:to>
      <xdr:col>13</xdr:col>
      <xdr:colOff>642468</xdr:colOff>
      <xdr:row>804</xdr:row>
      <xdr:rowOff>402296</xdr:rowOff>
    </xdr:to>
    <xdr:sp macro="" textlink="">
      <xdr:nvSpPr>
        <xdr:cNvPr id="211" name="大かっこ 210">
          <a:extLst>
            <a:ext uri="{FF2B5EF4-FFF2-40B4-BE49-F238E27FC236}">
              <a16:creationId xmlns:a16="http://schemas.microsoft.com/office/drawing/2014/main" id="{FEF276F3-8767-44FE-AC2E-150898D6CDEC}"/>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804</xdr:row>
      <xdr:rowOff>156880</xdr:rowOff>
    </xdr:from>
    <xdr:to>
      <xdr:col>13</xdr:col>
      <xdr:colOff>642468</xdr:colOff>
      <xdr:row>804</xdr:row>
      <xdr:rowOff>402296</xdr:rowOff>
    </xdr:to>
    <xdr:sp macro="" textlink="">
      <xdr:nvSpPr>
        <xdr:cNvPr id="212" name="大かっこ 211">
          <a:extLst>
            <a:ext uri="{FF2B5EF4-FFF2-40B4-BE49-F238E27FC236}">
              <a16:creationId xmlns:a16="http://schemas.microsoft.com/office/drawing/2014/main" id="{2A0806C9-D369-40CC-8B47-EB555C83A6F2}"/>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920</xdr:row>
      <xdr:rowOff>156880</xdr:rowOff>
    </xdr:from>
    <xdr:to>
      <xdr:col>13</xdr:col>
      <xdr:colOff>642468</xdr:colOff>
      <xdr:row>920</xdr:row>
      <xdr:rowOff>402296</xdr:rowOff>
    </xdr:to>
    <xdr:sp macro="" textlink="">
      <xdr:nvSpPr>
        <xdr:cNvPr id="213" name="大かっこ 212">
          <a:extLst>
            <a:ext uri="{FF2B5EF4-FFF2-40B4-BE49-F238E27FC236}">
              <a16:creationId xmlns:a16="http://schemas.microsoft.com/office/drawing/2014/main" id="{7CED5A7C-2346-4370-9CAD-E75692FC08B5}"/>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920</xdr:row>
      <xdr:rowOff>156880</xdr:rowOff>
    </xdr:from>
    <xdr:to>
      <xdr:col>13</xdr:col>
      <xdr:colOff>642468</xdr:colOff>
      <xdr:row>920</xdr:row>
      <xdr:rowOff>402296</xdr:rowOff>
    </xdr:to>
    <xdr:sp macro="" textlink="">
      <xdr:nvSpPr>
        <xdr:cNvPr id="214" name="大かっこ 213">
          <a:extLst>
            <a:ext uri="{FF2B5EF4-FFF2-40B4-BE49-F238E27FC236}">
              <a16:creationId xmlns:a16="http://schemas.microsoft.com/office/drawing/2014/main" id="{4932B43C-79B9-42B5-B43C-632F6A126530}"/>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920</xdr:row>
      <xdr:rowOff>156880</xdr:rowOff>
    </xdr:from>
    <xdr:to>
      <xdr:col>13</xdr:col>
      <xdr:colOff>642468</xdr:colOff>
      <xdr:row>920</xdr:row>
      <xdr:rowOff>402296</xdr:rowOff>
    </xdr:to>
    <xdr:sp macro="" textlink="">
      <xdr:nvSpPr>
        <xdr:cNvPr id="215" name="大かっこ 214">
          <a:extLst>
            <a:ext uri="{FF2B5EF4-FFF2-40B4-BE49-F238E27FC236}">
              <a16:creationId xmlns:a16="http://schemas.microsoft.com/office/drawing/2014/main" id="{2F4E784C-B4B4-49C1-B102-E736BE87EDF9}"/>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1036</xdr:row>
      <xdr:rowOff>156880</xdr:rowOff>
    </xdr:from>
    <xdr:to>
      <xdr:col>13</xdr:col>
      <xdr:colOff>642468</xdr:colOff>
      <xdr:row>1036</xdr:row>
      <xdr:rowOff>402296</xdr:rowOff>
    </xdr:to>
    <xdr:sp macro="" textlink="">
      <xdr:nvSpPr>
        <xdr:cNvPr id="216" name="大かっこ 215">
          <a:extLst>
            <a:ext uri="{FF2B5EF4-FFF2-40B4-BE49-F238E27FC236}">
              <a16:creationId xmlns:a16="http://schemas.microsoft.com/office/drawing/2014/main" id="{92FB38B6-A8C2-4C03-B750-5E69CCB1B310}"/>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1036</xdr:row>
      <xdr:rowOff>156880</xdr:rowOff>
    </xdr:from>
    <xdr:to>
      <xdr:col>13</xdr:col>
      <xdr:colOff>642468</xdr:colOff>
      <xdr:row>1036</xdr:row>
      <xdr:rowOff>402296</xdr:rowOff>
    </xdr:to>
    <xdr:sp macro="" textlink="">
      <xdr:nvSpPr>
        <xdr:cNvPr id="217" name="大かっこ 216">
          <a:extLst>
            <a:ext uri="{FF2B5EF4-FFF2-40B4-BE49-F238E27FC236}">
              <a16:creationId xmlns:a16="http://schemas.microsoft.com/office/drawing/2014/main" id="{A4336749-E7AC-46EC-AD12-3F321F357137}"/>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1036</xdr:row>
      <xdr:rowOff>156880</xdr:rowOff>
    </xdr:from>
    <xdr:to>
      <xdr:col>13</xdr:col>
      <xdr:colOff>642468</xdr:colOff>
      <xdr:row>1036</xdr:row>
      <xdr:rowOff>402296</xdr:rowOff>
    </xdr:to>
    <xdr:sp macro="" textlink="">
      <xdr:nvSpPr>
        <xdr:cNvPr id="218" name="大かっこ 217">
          <a:extLst>
            <a:ext uri="{FF2B5EF4-FFF2-40B4-BE49-F238E27FC236}">
              <a16:creationId xmlns:a16="http://schemas.microsoft.com/office/drawing/2014/main" id="{DADB0DF5-D6B6-4027-9C74-54BE7839C49B}"/>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1152</xdr:row>
      <xdr:rowOff>156880</xdr:rowOff>
    </xdr:from>
    <xdr:to>
      <xdr:col>13</xdr:col>
      <xdr:colOff>642468</xdr:colOff>
      <xdr:row>1152</xdr:row>
      <xdr:rowOff>402296</xdr:rowOff>
    </xdr:to>
    <xdr:sp macro="" textlink="">
      <xdr:nvSpPr>
        <xdr:cNvPr id="219" name="大かっこ 218">
          <a:extLst>
            <a:ext uri="{FF2B5EF4-FFF2-40B4-BE49-F238E27FC236}">
              <a16:creationId xmlns:a16="http://schemas.microsoft.com/office/drawing/2014/main" id="{D33F6650-4E86-47F2-82CC-01757BEC7B9A}"/>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1152</xdr:row>
      <xdr:rowOff>156880</xdr:rowOff>
    </xdr:from>
    <xdr:to>
      <xdr:col>13</xdr:col>
      <xdr:colOff>642468</xdr:colOff>
      <xdr:row>1152</xdr:row>
      <xdr:rowOff>402296</xdr:rowOff>
    </xdr:to>
    <xdr:sp macro="" textlink="">
      <xdr:nvSpPr>
        <xdr:cNvPr id="220" name="大かっこ 219">
          <a:extLst>
            <a:ext uri="{FF2B5EF4-FFF2-40B4-BE49-F238E27FC236}">
              <a16:creationId xmlns:a16="http://schemas.microsoft.com/office/drawing/2014/main" id="{1837FBDB-6F81-4050-B18A-13B949F2BB6C}"/>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1152</xdr:row>
      <xdr:rowOff>156880</xdr:rowOff>
    </xdr:from>
    <xdr:to>
      <xdr:col>13</xdr:col>
      <xdr:colOff>642468</xdr:colOff>
      <xdr:row>1152</xdr:row>
      <xdr:rowOff>402296</xdr:rowOff>
    </xdr:to>
    <xdr:sp macro="" textlink="">
      <xdr:nvSpPr>
        <xdr:cNvPr id="221" name="大かっこ 220">
          <a:extLst>
            <a:ext uri="{FF2B5EF4-FFF2-40B4-BE49-F238E27FC236}">
              <a16:creationId xmlns:a16="http://schemas.microsoft.com/office/drawing/2014/main" id="{B8623831-4B4C-47EE-9C9A-601F058589CD}"/>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1268</xdr:row>
      <xdr:rowOff>156880</xdr:rowOff>
    </xdr:from>
    <xdr:to>
      <xdr:col>13</xdr:col>
      <xdr:colOff>642468</xdr:colOff>
      <xdr:row>1268</xdr:row>
      <xdr:rowOff>402296</xdr:rowOff>
    </xdr:to>
    <xdr:sp macro="" textlink="">
      <xdr:nvSpPr>
        <xdr:cNvPr id="222" name="大かっこ 221">
          <a:extLst>
            <a:ext uri="{FF2B5EF4-FFF2-40B4-BE49-F238E27FC236}">
              <a16:creationId xmlns:a16="http://schemas.microsoft.com/office/drawing/2014/main" id="{35B33978-E324-4B90-9B3E-CFA16CDC9E01}"/>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1268</xdr:row>
      <xdr:rowOff>156880</xdr:rowOff>
    </xdr:from>
    <xdr:to>
      <xdr:col>13</xdr:col>
      <xdr:colOff>642468</xdr:colOff>
      <xdr:row>1268</xdr:row>
      <xdr:rowOff>402296</xdr:rowOff>
    </xdr:to>
    <xdr:sp macro="" textlink="">
      <xdr:nvSpPr>
        <xdr:cNvPr id="223" name="大かっこ 222">
          <a:extLst>
            <a:ext uri="{FF2B5EF4-FFF2-40B4-BE49-F238E27FC236}">
              <a16:creationId xmlns:a16="http://schemas.microsoft.com/office/drawing/2014/main" id="{85267519-4C72-456D-B11C-651E56A6F752}"/>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1268</xdr:row>
      <xdr:rowOff>156880</xdr:rowOff>
    </xdr:from>
    <xdr:to>
      <xdr:col>13</xdr:col>
      <xdr:colOff>642468</xdr:colOff>
      <xdr:row>1268</xdr:row>
      <xdr:rowOff>402296</xdr:rowOff>
    </xdr:to>
    <xdr:sp macro="" textlink="">
      <xdr:nvSpPr>
        <xdr:cNvPr id="224" name="大かっこ 223">
          <a:extLst>
            <a:ext uri="{FF2B5EF4-FFF2-40B4-BE49-F238E27FC236}">
              <a16:creationId xmlns:a16="http://schemas.microsoft.com/office/drawing/2014/main" id="{C62917C4-DA34-40AB-9711-2B264BAF7AC5}"/>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1384</xdr:row>
      <xdr:rowOff>156880</xdr:rowOff>
    </xdr:from>
    <xdr:to>
      <xdr:col>13</xdr:col>
      <xdr:colOff>642468</xdr:colOff>
      <xdr:row>1384</xdr:row>
      <xdr:rowOff>402296</xdr:rowOff>
    </xdr:to>
    <xdr:sp macro="" textlink="">
      <xdr:nvSpPr>
        <xdr:cNvPr id="225" name="大かっこ 224">
          <a:extLst>
            <a:ext uri="{FF2B5EF4-FFF2-40B4-BE49-F238E27FC236}">
              <a16:creationId xmlns:a16="http://schemas.microsoft.com/office/drawing/2014/main" id="{444AB6EA-08B8-4125-A8C8-148CDD281F71}"/>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1384</xdr:row>
      <xdr:rowOff>156880</xdr:rowOff>
    </xdr:from>
    <xdr:to>
      <xdr:col>13</xdr:col>
      <xdr:colOff>642468</xdr:colOff>
      <xdr:row>1384</xdr:row>
      <xdr:rowOff>402296</xdr:rowOff>
    </xdr:to>
    <xdr:sp macro="" textlink="">
      <xdr:nvSpPr>
        <xdr:cNvPr id="226" name="大かっこ 225">
          <a:extLst>
            <a:ext uri="{FF2B5EF4-FFF2-40B4-BE49-F238E27FC236}">
              <a16:creationId xmlns:a16="http://schemas.microsoft.com/office/drawing/2014/main" id="{80088001-87A6-4F29-8B73-0713BCEE3878}"/>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1384</xdr:row>
      <xdr:rowOff>156880</xdr:rowOff>
    </xdr:from>
    <xdr:to>
      <xdr:col>13</xdr:col>
      <xdr:colOff>642468</xdr:colOff>
      <xdr:row>1384</xdr:row>
      <xdr:rowOff>402296</xdr:rowOff>
    </xdr:to>
    <xdr:sp macro="" textlink="">
      <xdr:nvSpPr>
        <xdr:cNvPr id="227" name="大かっこ 226">
          <a:extLst>
            <a:ext uri="{FF2B5EF4-FFF2-40B4-BE49-F238E27FC236}">
              <a16:creationId xmlns:a16="http://schemas.microsoft.com/office/drawing/2014/main" id="{2FD3A856-8080-4B4D-AF7A-B4C144FABB86}"/>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1500</xdr:row>
      <xdr:rowOff>156880</xdr:rowOff>
    </xdr:from>
    <xdr:to>
      <xdr:col>13</xdr:col>
      <xdr:colOff>642468</xdr:colOff>
      <xdr:row>1500</xdr:row>
      <xdr:rowOff>402296</xdr:rowOff>
    </xdr:to>
    <xdr:sp macro="" textlink="">
      <xdr:nvSpPr>
        <xdr:cNvPr id="228" name="大かっこ 227">
          <a:extLst>
            <a:ext uri="{FF2B5EF4-FFF2-40B4-BE49-F238E27FC236}">
              <a16:creationId xmlns:a16="http://schemas.microsoft.com/office/drawing/2014/main" id="{4BA8D906-977B-4564-A717-0DE921D9EB76}"/>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1500</xdr:row>
      <xdr:rowOff>156880</xdr:rowOff>
    </xdr:from>
    <xdr:to>
      <xdr:col>13</xdr:col>
      <xdr:colOff>642468</xdr:colOff>
      <xdr:row>1500</xdr:row>
      <xdr:rowOff>402296</xdr:rowOff>
    </xdr:to>
    <xdr:sp macro="" textlink="">
      <xdr:nvSpPr>
        <xdr:cNvPr id="229" name="大かっこ 228">
          <a:extLst>
            <a:ext uri="{FF2B5EF4-FFF2-40B4-BE49-F238E27FC236}">
              <a16:creationId xmlns:a16="http://schemas.microsoft.com/office/drawing/2014/main" id="{F95DFE98-6411-478D-84D2-E3B3B46B07A2}"/>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1500</xdr:row>
      <xdr:rowOff>156880</xdr:rowOff>
    </xdr:from>
    <xdr:to>
      <xdr:col>13</xdr:col>
      <xdr:colOff>642468</xdr:colOff>
      <xdr:row>1500</xdr:row>
      <xdr:rowOff>402296</xdr:rowOff>
    </xdr:to>
    <xdr:sp macro="" textlink="">
      <xdr:nvSpPr>
        <xdr:cNvPr id="230" name="大かっこ 229">
          <a:extLst>
            <a:ext uri="{FF2B5EF4-FFF2-40B4-BE49-F238E27FC236}">
              <a16:creationId xmlns:a16="http://schemas.microsoft.com/office/drawing/2014/main" id="{C3BB53C6-D361-47B5-8AF5-5B619779E247}"/>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1616</xdr:row>
      <xdr:rowOff>156880</xdr:rowOff>
    </xdr:from>
    <xdr:to>
      <xdr:col>13</xdr:col>
      <xdr:colOff>642468</xdr:colOff>
      <xdr:row>1616</xdr:row>
      <xdr:rowOff>402296</xdr:rowOff>
    </xdr:to>
    <xdr:sp macro="" textlink="">
      <xdr:nvSpPr>
        <xdr:cNvPr id="231" name="大かっこ 230">
          <a:extLst>
            <a:ext uri="{FF2B5EF4-FFF2-40B4-BE49-F238E27FC236}">
              <a16:creationId xmlns:a16="http://schemas.microsoft.com/office/drawing/2014/main" id="{B004E251-E230-4C29-8AED-53FEA6657656}"/>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1616</xdr:row>
      <xdr:rowOff>156880</xdr:rowOff>
    </xdr:from>
    <xdr:to>
      <xdr:col>13</xdr:col>
      <xdr:colOff>642468</xdr:colOff>
      <xdr:row>1616</xdr:row>
      <xdr:rowOff>402296</xdr:rowOff>
    </xdr:to>
    <xdr:sp macro="" textlink="">
      <xdr:nvSpPr>
        <xdr:cNvPr id="232" name="大かっこ 231">
          <a:extLst>
            <a:ext uri="{FF2B5EF4-FFF2-40B4-BE49-F238E27FC236}">
              <a16:creationId xmlns:a16="http://schemas.microsoft.com/office/drawing/2014/main" id="{9C84ECC9-0317-4778-A0E1-2F25B78DE762}"/>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1616</xdr:row>
      <xdr:rowOff>156880</xdr:rowOff>
    </xdr:from>
    <xdr:to>
      <xdr:col>13</xdr:col>
      <xdr:colOff>642468</xdr:colOff>
      <xdr:row>1616</xdr:row>
      <xdr:rowOff>402296</xdr:rowOff>
    </xdr:to>
    <xdr:sp macro="" textlink="">
      <xdr:nvSpPr>
        <xdr:cNvPr id="233" name="大かっこ 232">
          <a:extLst>
            <a:ext uri="{FF2B5EF4-FFF2-40B4-BE49-F238E27FC236}">
              <a16:creationId xmlns:a16="http://schemas.microsoft.com/office/drawing/2014/main" id="{2467D954-28B1-4B6E-87A6-9FE63D6D3FB4}"/>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1732</xdr:row>
      <xdr:rowOff>156880</xdr:rowOff>
    </xdr:from>
    <xdr:to>
      <xdr:col>13</xdr:col>
      <xdr:colOff>642468</xdr:colOff>
      <xdr:row>1732</xdr:row>
      <xdr:rowOff>402296</xdr:rowOff>
    </xdr:to>
    <xdr:sp macro="" textlink="">
      <xdr:nvSpPr>
        <xdr:cNvPr id="234" name="大かっこ 233">
          <a:extLst>
            <a:ext uri="{FF2B5EF4-FFF2-40B4-BE49-F238E27FC236}">
              <a16:creationId xmlns:a16="http://schemas.microsoft.com/office/drawing/2014/main" id="{584028BC-07B5-49F6-87E4-A9DBD499F230}"/>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1732</xdr:row>
      <xdr:rowOff>156880</xdr:rowOff>
    </xdr:from>
    <xdr:to>
      <xdr:col>13</xdr:col>
      <xdr:colOff>642468</xdr:colOff>
      <xdr:row>1732</xdr:row>
      <xdr:rowOff>402296</xdr:rowOff>
    </xdr:to>
    <xdr:sp macro="" textlink="">
      <xdr:nvSpPr>
        <xdr:cNvPr id="235" name="大かっこ 234">
          <a:extLst>
            <a:ext uri="{FF2B5EF4-FFF2-40B4-BE49-F238E27FC236}">
              <a16:creationId xmlns:a16="http://schemas.microsoft.com/office/drawing/2014/main" id="{10BC5E33-F945-42E9-9171-E8ED26BD95C1}"/>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1732</xdr:row>
      <xdr:rowOff>156880</xdr:rowOff>
    </xdr:from>
    <xdr:to>
      <xdr:col>13</xdr:col>
      <xdr:colOff>642468</xdr:colOff>
      <xdr:row>1732</xdr:row>
      <xdr:rowOff>402296</xdr:rowOff>
    </xdr:to>
    <xdr:sp macro="" textlink="">
      <xdr:nvSpPr>
        <xdr:cNvPr id="236" name="大かっこ 235">
          <a:extLst>
            <a:ext uri="{FF2B5EF4-FFF2-40B4-BE49-F238E27FC236}">
              <a16:creationId xmlns:a16="http://schemas.microsoft.com/office/drawing/2014/main" id="{E3AA189A-053A-4B17-9412-A2E624E38A92}"/>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1848</xdr:row>
      <xdr:rowOff>156880</xdr:rowOff>
    </xdr:from>
    <xdr:to>
      <xdr:col>13</xdr:col>
      <xdr:colOff>642468</xdr:colOff>
      <xdr:row>1848</xdr:row>
      <xdr:rowOff>402296</xdr:rowOff>
    </xdr:to>
    <xdr:sp macro="" textlink="">
      <xdr:nvSpPr>
        <xdr:cNvPr id="237" name="大かっこ 236">
          <a:extLst>
            <a:ext uri="{FF2B5EF4-FFF2-40B4-BE49-F238E27FC236}">
              <a16:creationId xmlns:a16="http://schemas.microsoft.com/office/drawing/2014/main" id="{49C774A4-116B-484C-9C7F-44E52FA040CA}"/>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1848</xdr:row>
      <xdr:rowOff>156880</xdr:rowOff>
    </xdr:from>
    <xdr:to>
      <xdr:col>13</xdr:col>
      <xdr:colOff>642468</xdr:colOff>
      <xdr:row>1848</xdr:row>
      <xdr:rowOff>402296</xdr:rowOff>
    </xdr:to>
    <xdr:sp macro="" textlink="">
      <xdr:nvSpPr>
        <xdr:cNvPr id="238" name="大かっこ 237">
          <a:extLst>
            <a:ext uri="{FF2B5EF4-FFF2-40B4-BE49-F238E27FC236}">
              <a16:creationId xmlns:a16="http://schemas.microsoft.com/office/drawing/2014/main" id="{15DFF0C0-9CBE-482A-A3C6-692C01FC964A}"/>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1848</xdr:row>
      <xdr:rowOff>156880</xdr:rowOff>
    </xdr:from>
    <xdr:to>
      <xdr:col>13</xdr:col>
      <xdr:colOff>642468</xdr:colOff>
      <xdr:row>1848</xdr:row>
      <xdr:rowOff>402296</xdr:rowOff>
    </xdr:to>
    <xdr:sp macro="" textlink="">
      <xdr:nvSpPr>
        <xdr:cNvPr id="239" name="大かっこ 238">
          <a:extLst>
            <a:ext uri="{FF2B5EF4-FFF2-40B4-BE49-F238E27FC236}">
              <a16:creationId xmlns:a16="http://schemas.microsoft.com/office/drawing/2014/main" id="{4B0A0B38-97AA-4864-845E-A98DF3A3E4AF}"/>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1964</xdr:row>
      <xdr:rowOff>156880</xdr:rowOff>
    </xdr:from>
    <xdr:to>
      <xdr:col>13</xdr:col>
      <xdr:colOff>642468</xdr:colOff>
      <xdr:row>1964</xdr:row>
      <xdr:rowOff>402296</xdr:rowOff>
    </xdr:to>
    <xdr:sp macro="" textlink="">
      <xdr:nvSpPr>
        <xdr:cNvPr id="240" name="大かっこ 239">
          <a:extLst>
            <a:ext uri="{FF2B5EF4-FFF2-40B4-BE49-F238E27FC236}">
              <a16:creationId xmlns:a16="http://schemas.microsoft.com/office/drawing/2014/main" id="{D4124F54-A701-41E0-A580-94496CC3B5AC}"/>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1964</xdr:row>
      <xdr:rowOff>156880</xdr:rowOff>
    </xdr:from>
    <xdr:to>
      <xdr:col>13</xdr:col>
      <xdr:colOff>642468</xdr:colOff>
      <xdr:row>1964</xdr:row>
      <xdr:rowOff>402296</xdr:rowOff>
    </xdr:to>
    <xdr:sp macro="" textlink="">
      <xdr:nvSpPr>
        <xdr:cNvPr id="241" name="大かっこ 240">
          <a:extLst>
            <a:ext uri="{FF2B5EF4-FFF2-40B4-BE49-F238E27FC236}">
              <a16:creationId xmlns:a16="http://schemas.microsoft.com/office/drawing/2014/main" id="{DE02F1D6-1ECE-4C58-B5B8-A3B93B26EE89}"/>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1964</xdr:row>
      <xdr:rowOff>156880</xdr:rowOff>
    </xdr:from>
    <xdr:to>
      <xdr:col>13</xdr:col>
      <xdr:colOff>642468</xdr:colOff>
      <xdr:row>1964</xdr:row>
      <xdr:rowOff>402296</xdr:rowOff>
    </xdr:to>
    <xdr:sp macro="" textlink="">
      <xdr:nvSpPr>
        <xdr:cNvPr id="242" name="大かっこ 241">
          <a:extLst>
            <a:ext uri="{FF2B5EF4-FFF2-40B4-BE49-F238E27FC236}">
              <a16:creationId xmlns:a16="http://schemas.microsoft.com/office/drawing/2014/main" id="{79EE44E7-7E01-409D-BEFA-122E61C4EB3D}"/>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2080</xdr:row>
      <xdr:rowOff>156880</xdr:rowOff>
    </xdr:from>
    <xdr:to>
      <xdr:col>13</xdr:col>
      <xdr:colOff>642468</xdr:colOff>
      <xdr:row>2080</xdr:row>
      <xdr:rowOff>402296</xdr:rowOff>
    </xdr:to>
    <xdr:sp macro="" textlink="">
      <xdr:nvSpPr>
        <xdr:cNvPr id="243" name="大かっこ 242">
          <a:extLst>
            <a:ext uri="{FF2B5EF4-FFF2-40B4-BE49-F238E27FC236}">
              <a16:creationId xmlns:a16="http://schemas.microsoft.com/office/drawing/2014/main" id="{F7862235-EA0F-4B37-95BF-B4A4B6F2C713}"/>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2080</xdr:row>
      <xdr:rowOff>156880</xdr:rowOff>
    </xdr:from>
    <xdr:to>
      <xdr:col>13</xdr:col>
      <xdr:colOff>642468</xdr:colOff>
      <xdr:row>2080</xdr:row>
      <xdr:rowOff>402296</xdr:rowOff>
    </xdr:to>
    <xdr:sp macro="" textlink="">
      <xdr:nvSpPr>
        <xdr:cNvPr id="244" name="大かっこ 243">
          <a:extLst>
            <a:ext uri="{FF2B5EF4-FFF2-40B4-BE49-F238E27FC236}">
              <a16:creationId xmlns:a16="http://schemas.microsoft.com/office/drawing/2014/main" id="{81773679-4513-42E9-8EEF-7A06B2F0791D}"/>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2080</xdr:row>
      <xdr:rowOff>156880</xdr:rowOff>
    </xdr:from>
    <xdr:to>
      <xdr:col>13</xdr:col>
      <xdr:colOff>642468</xdr:colOff>
      <xdr:row>2080</xdr:row>
      <xdr:rowOff>402296</xdr:rowOff>
    </xdr:to>
    <xdr:sp macro="" textlink="">
      <xdr:nvSpPr>
        <xdr:cNvPr id="245" name="大かっこ 244">
          <a:extLst>
            <a:ext uri="{FF2B5EF4-FFF2-40B4-BE49-F238E27FC236}">
              <a16:creationId xmlns:a16="http://schemas.microsoft.com/office/drawing/2014/main" id="{0AD9233E-6979-450B-977A-1B551A5147ED}"/>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2196</xdr:row>
      <xdr:rowOff>156880</xdr:rowOff>
    </xdr:from>
    <xdr:to>
      <xdr:col>13</xdr:col>
      <xdr:colOff>642468</xdr:colOff>
      <xdr:row>2196</xdr:row>
      <xdr:rowOff>402296</xdr:rowOff>
    </xdr:to>
    <xdr:sp macro="" textlink="">
      <xdr:nvSpPr>
        <xdr:cNvPr id="246" name="大かっこ 245">
          <a:extLst>
            <a:ext uri="{FF2B5EF4-FFF2-40B4-BE49-F238E27FC236}">
              <a16:creationId xmlns:a16="http://schemas.microsoft.com/office/drawing/2014/main" id="{10F9D5AA-D769-412F-95C6-A6B9F91BC682}"/>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2196</xdr:row>
      <xdr:rowOff>156880</xdr:rowOff>
    </xdr:from>
    <xdr:to>
      <xdr:col>13</xdr:col>
      <xdr:colOff>642468</xdr:colOff>
      <xdr:row>2196</xdr:row>
      <xdr:rowOff>402296</xdr:rowOff>
    </xdr:to>
    <xdr:sp macro="" textlink="">
      <xdr:nvSpPr>
        <xdr:cNvPr id="247" name="大かっこ 246">
          <a:extLst>
            <a:ext uri="{FF2B5EF4-FFF2-40B4-BE49-F238E27FC236}">
              <a16:creationId xmlns:a16="http://schemas.microsoft.com/office/drawing/2014/main" id="{17EB2202-24FE-4A25-8284-C0242F4B01EB}"/>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2196</xdr:row>
      <xdr:rowOff>156880</xdr:rowOff>
    </xdr:from>
    <xdr:to>
      <xdr:col>13</xdr:col>
      <xdr:colOff>642468</xdr:colOff>
      <xdr:row>2196</xdr:row>
      <xdr:rowOff>402296</xdr:rowOff>
    </xdr:to>
    <xdr:sp macro="" textlink="">
      <xdr:nvSpPr>
        <xdr:cNvPr id="248" name="大かっこ 247">
          <a:extLst>
            <a:ext uri="{FF2B5EF4-FFF2-40B4-BE49-F238E27FC236}">
              <a16:creationId xmlns:a16="http://schemas.microsoft.com/office/drawing/2014/main" id="{693AABB2-FD96-48F9-92E6-21FEC5A2CF38}"/>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2312</xdr:row>
      <xdr:rowOff>156880</xdr:rowOff>
    </xdr:from>
    <xdr:to>
      <xdr:col>13</xdr:col>
      <xdr:colOff>642468</xdr:colOff>
      <xdr:row>2312</xdr:row>
      <xdr:rowOff>402296</xdr:rowOff>
    </xdr:to>
    <xdr:sp macro="" textlink="">
      <xdr:nvSpPr>
        <xdr:cNvPr id="249" name="大かっこ 248">
          <a:extLst>
            <a:ext uri="{FF2B5EF4-FFF2-40B4-BE49-F238E27FC236}">
              <a16:creationId xmlns:a16="http://schemas.microsoft.com/office/drawing/2014/main" id="{E44E1E99-2F4D-456B-BA5B-1DC1DD81FE9F}"/>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2312</xdr:row>
      <xdr:rowOff>156880</xdr:rowOff>
    </xdr:from>
    <xdr:to>
      <xdr:col>13</xdr:col>
      <xdr:colOff>642468</xdr:colOff>
      <xdr:row>2312</xdr:row>
      <xdr:rowOff>402296</xdr:rowOff>
    </xdr:to>
    <xdr:sp macro="" textlink="">
      <xdr:nvSpPr>
        <xdr:cNvPr id="250" name="大かっこ 249">
          <a:extLst>
            <a:ext uri="{FF2B5EF4-FFF2-40B4-BE49-F238E27FC236}">
              <a16:creationId xmlns:a16="http://schemas.microsoft.com/office/drawing/2014/main" id="{6DC72B4E-B68E-4649-A756-92A5B693E17B}"/>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2312</xdr:row>
      <xdr:rowOff>156880</xdr:rowOff>
    </xdr:from>
    <xdr:to>
      <xdr:col>13</xdr:col>
      <xdr:colOff>642468</xdr:colOff>
      <xdr:row>2312</xdr:row>
      <xdr:rowOff>402296</xdr:rowOff>
    </xdr:to>
    <xdr:sp macro="" textlink="">
      <xdr:nvSpPr>
        <xdr:cNvPr id="251" name="大かっこ 250">
          <a:extLst>
            <a:ext uri="{FF2B5EF4-FFF2-40B4-BE49-F238E27FC236}">
              <a16:creationId xmlns:a16="http://schemas.microsoft.com/office/drawing/2014/main" id="{6ABD722D-69FD-4AE0-BD1D-3790EB81476E}"/>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44823</xdr:colOff>
      <xdr:row>108</xdr:row>
      <xdr:rowOff>156880</xdr:rowOff>
    </xdr:from>
    <xdr:to>
      <xdr:col>13</xdr:col>
      <xdr:colOff>642468</xdr:colOff>
      <xdr:row>108</xdr:row>
      <xdr:rowOff>402296</xdr:rowOff>
    </xdr:to>
    <xdr:sp macro="" textlink="">
      <xdr:nvSpPr>
        <xdr:cNvPr id="2" name="大かっこ 1">
          <a:extLst>
            <a:ext uri="{FF2B5EF4-FFF2-40B4-BE49-F238E27FC236}">
              <a16:creationId xmlns:a16="http://schemas.microsoft.com/office/drawing/2014/main" id="{679B354F-5651-4530-B95A-EF26E58C1FB1}"/>
            </a:ext>
          </a:extLst>
        </xdr:cNvPr>
        <xdr:cNvSpPr/>
      </xdr:nvSpPr>
      <xdr:spPr>
        <a:xfrm>
          <a:off x="3816723" y="2272160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224</xdr:row>
      <xdr:rowOff>156880</xdr:rowOff>
    </xdr:from>
    <xdr:to>
      <xdr:col>13</xdr:col>
      <xdr:colOff>642468</xdr:colOff>
      <xdr:row>224</xdr:row>
      <xdr:rowOff>402296</xdr:rowOff>
    </xdr:to>
    <xdr:sp macro="" textlink="">
      <xdr:nvSpPr>
        <xdr:cNvPr id="3" name="大かっこ 2">
          <a:extLst>
            <a:ext uri="{FF2B5EF4-FFF2-40B4-BE49-F238E27FC236}">
              <a16:creationId xmlns:a16="http://schemas.microsoft.com/office/drawing/2014/main" id="{33381DA3-60AD-4D62-B0A0-BB1D4DC1EF0E}"/>
            </a:ext>
          </a:extLst>
        </xdr:cNvPr>
        <xdr:cNvSpPr/>
      </xdr:nvSpPr>
      <xdr:spPr>
        <a:xfrm>
          <a:off x="3816723" y="2216915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340</xdr:row>
      <xdr:rowOff>156880</xdr:rowOff>
    </xdr:from>
    <xdr:to>
      <xdr:col>13</xdr:col>
      <xdr:colOff>642468</xdr:colOff>
      <xdr:row>340</xdr:row>
      <xdr:rowOff>402296</xdr:rowOff>
    </xdr:to>
    <xdr:sp macro="" textlink="">
      <xdr:nvSpPr>
        <xdr:cNvPr id="4" name="大かっこ 3">
          <a:extLst>
            <a:ext uri="{FF2B5EF4-FFF2-40B4-BE49-F238E27FC236}">
              <a16:creationId xmlns:a16="http://schemas.microsoft.com/office/drawing/2014/main" id="{40B4093A-0E8D-445E-83D0-28042D327D1C}"/>
            </a:ext>
          </a:extLst>
        </xdr:cNvPr>
        <xdr:cNvSpPr/>
      </xdr:nvSpPr>
      <xdr:spPr>
        <a:xfrm>
          <a:off x="3816723" y="2216915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456</xdr:row>
      <xdr:rowOff>156880</xdr:rowOff>
    </xdr:from>
    <xdr:to>
      <xdr:col>13</xdr:col>
      <xdr:colOff>642468</xdr:colOff>
      <xdr:row>456</xdr:row>
      <xdr:rowOff>402296</xdr:rowOff>
    </xdr:to>
    <xdr:sp macro="" textlink="">
      <xdr:nvSpPr>
        <xdr:cNvPr id="5" name="大かっこ 4">
          <a:extLst>
            <a:ext uri="{FF2B5EF4-FFF2-40B4-BE49-F238E27FC236}">
              <a16:creationId xmlns:a16="http://schemas.microsoft.com/office/drawing/2014/main" id="{678DC3B8-4BA4-4A81-ACBA-2D19405982B0}"/>
            </a:ext>
          </a:extLst>
        </xdr:cNvPr>
        <xdr:cNvSpPr/>
      </xdr:nvSpPr>
      <xdr:spPr>
        <a:xfrm>
          <a:off x="3816723" y="2216915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572</xdr:row>
      <xdr:rowOff>156880</xdr:rowOff>
    </xdr:from>
    <xdr:to>
      <xdr:col>13</xdr:col>
      <xdr:colOff>642468</xdr:colOff>
      <xdr:row>572</xdr:row>
      <xdr:rowOff>402296</xdr:rowOff>
    </xdr:to>
    <xdr:sp macro="" textlink="">
      <xdr:nvSpPr>
        <xdr:cNvPr id="6" name="大かっこ 5">
          <a:extLst>
            <a:ext uri="{FF2B5EF4-FFF2-40B4-BE49-F238E27FC236}">
              <a16:creationId xmlns:a16="http://schemas.microsoft.com/office/drawing/2014/main" id="{0CD48032-760E-4E80-AD28-53269862FF33}"/>
            </a:ext>
          </a:extLst>
        </xdr:cNvPr>
        <xdr:cNvSpPr/>
      </xdr:nvSpPr>
      <xdr:spPr>
        <a:xfrm>
          <a:off x="3816723" y="2216915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688</xdr:row>
      <xdr:rowOff>156880</xdr:rowOff>
    </xdr:from>
    <xdr:to>
      <xdr:col>13</xdr:col>
      <xdr:colOff>642468</xdr:colOff>
      <xdr:row>688</xdr:row>
      <xdr:rowOff>402296</xdr:rowOff>
    </xdr:to>
    <xdr:sp macro="" textlink="">
      <xdr:nvSpPr>
        <xdr:cNvPr id="7" name="大かっこ 6">
          <a:extLst>
            <a:ext uri="{FF2B5EF4-FFF2-40B4-BE49-F238E27FC236}">
              <a16:creationId xmlns:a16="http://schemas.microsoft.com/office/drawing/2014/main" id="{4C27254E-98F4-42FC-B497-D851B9873779}"/>
            </a:ext>
          </a:extLst>
        </xdr:cNvPr>
        <xdr:cNvSpPr/>
      </xdr:nvSpPr>
      <xdr:spPr>
        <a:xfrm>
          <a:off x="3816723" y="2216915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804</xdr:row>
      <xdr:rowOff>156880</xdr:rowOff>
    </xdr:from>
    <xdr:to>
      <xdr:col>13</xdr:col>
      <xdr:colOff>642468</xdr:colOff>
      <xdr:row>804</xdr:row>
      <xdr:rowOff>402296</xdr:rowOff>
    </xdr:to>
    <xdr:sp macro="" textlink="">
      <xdr:nvSpPr>
        <xdr:cNvPr id="8" name="大かっこ 7">
          <a:extLst>
            <a:ext uri="{FF2B5EF4-FFF2-40B4-BE49-F238E27FC236}">
              <a16:creationId xmlns:a16="http://schemas.microsoft.com/office/drawing/2014/main" id="{9EDE1BCA-538B-4A33-AE31-7FF21F6B0F3F}"/>
            </a:ext>
          </a:extLst>
        </xdr:cNvPr>
        <xdr:cNvSpPr/>
      </xdr:nvSpPr>
      <xdr:spPr>
        <a:xfrm>
          <a:off x="3816723" y="2216915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920</xdr:row>
      <xdr:rowOff>156880</xdr:rowOff>
    </xdr:from>
    <xdr:to>
      <xdr:col>13</xdr:col>
      <xdr:colOff>642468</xdr:colOff>
      <xdr:row>920</xdr:row>
      <xdr:rowOff>402296</xdr:rowOff>
    </xdr:to>
    <xdr:sp macro="" textlink="">
      <xdr:nvSpPr>
        <xdr:cNvPr id="9" name="大かっこ 8">
          <a:extLst>
            <a:ext uri="{FF2B5EF4-FFF2-40B4-BE49-F238E27FC236}">
              <a16:creationId xmlns:a16="http://schemas.microsoft.com/office/drawing/2014/main" id="{BA6FD3F8-C8EA-4431-B033-16E375C36857}"/>
            </a:ext>
          </a:extLst>
        </xdr:cNvPr>
        <xdr:cNvSpPr/>
      </xdr:nvSpPr>
      <xdr:spPr>
        <a:xfrm>
          <a:off x="3816723" y="2216915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1036</xdr:row>
      <xdr:rowOff>156880</xdr:rowOff>
    </xdr:from>
    <xdr:to>
      <xdr:col>13</xdr:col>
      <xdr:colOff>642468</xdr:colOff>
      <xdr:row>1036</xdr:row>
      <xdr:rowOff>402296</xdr:rowOff>
    </xdr:to>
    <xdr:sp macro="" textlink="">
      <xdr:nvSpPr>
        <xdr:cNvPr id="10" name="大かっこ 9">
          <a:extLst>
            <a:ext uri="{FF2B5EF4-FFF2-40B4-BE49-F238E27FC236}">
              <a16:creationId xmlns:a16="http://schemas.microsoft.com/office/drawing/2014/main" id="{DF192DDC-E04A-4AD4-81F6-28291DA43094}"/>
            </a:ext>
          </a:extLst>
        </xdr:cNvPr>
        <xdr:cNvSpPr/>
      </xdr:nvSpPr>
      <xdr:spPr>
        <a:xfrm>
          <a:off x="3816723" y="2216915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1152</xdr:row>
      <xdr:rowOff>156880</xdr:rowOff>
    </xdr:from>
    <xdr:to>
      <xdr:col>13</xdr:col>
      <xdr:colOff>642468</xdr:colOff>
      <xdr:row>1152</xdr:row>
      <xdr:rowOff>402296</xdr:rowOff>
    </xdr:to>
    <xdr:sp macro="" textlink="">
      <xdr:nvSpPr>
        <xdr:cNvPr id="11" name="大かっこ 10">
          <a:extLst>
            <a:ext uri="{FF2B5EF4-FFF2-40B4-BE49-F238E27FC236}">
              <a16:creationId xmlns:a16="http://schemas.microsoft.com/office/drawing/2014/main" id="{26547427-B3CC-4060-88B7-537AA51F1332}"/>
            </a:ext>
          </a:extLst>
        </xdr:cNvPr>
        <xdr:cNvSpPr/>
      </xdr:nvSpPr>
      <xdr:spPr>
        <a:xfrm>
          <a:off x="3816723" y="2216915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1268</xdr:row>
      <xdr:rowOff>156880</xdr:rowOff>
    </xdr:from>
    <xdr:to>
      <xdr:col>13</xdr:col>
      <xdr:colOff>642468</xdr:colOff>
      <xdr:row>1268</xdr:row>
      <xdr:rowOff>402296</xdr:rowOff>
    </xdr:to>
    <xdr:sp macro="" textlink="">
      <xdr:nvSpPr>
        <xdr:cNvPr id="12" name="大かっこ 11">
          <a:extLst>
            <a:ext uri="{FF2B5EF4-FFF2-40B4-BE49-F238E27FC236}">
              <a16:creationId xmlns:a16="http://schemas.microsoft.com/office/drawing/2014/main" id="{E4CC7DB8-6841-4705-8E0B-2C32B5EA1C96}"/>
            </a:ext>
          </a:extLst>
        </xdr:cNvPr>
        <xdr:cNvSpPr/>
      </xdr:nvSpPr>
      <xdr:spPr>
        <a:xfrm>
          <a:off x="3816723" y="2216915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1384</xdr:row>
      <xdr:rowOff>156880</xdr:rowOff>
    </xdr:from>
    <xdr:to>
      <xdr:col>13</xdr:col>
      <xdr:colOff>642468</xdr:colOff>
      <xdr:row>1384</xdr:row>
      <xdr:rowOff>402296</xdr:rowOff>
    </xdr:to>
    <xdr:sp macro="" textlink="">
      <xdr:nvSpPr>
        <xdr:cNvPr id="13" name="大かっこ 12">
          <a:extLst>
            <a:ext uri="{FF2B5EF4-FFF2-40B4-BE49-F238E27FC236}">
              <a16:creationId xmlns:a16="http://schemas.microsoft.com/office/drawing/2014/main" id="{57462F58-8415-4D81-8681-1F5A64770201}"/>
            </a:ext>
          </a:extLst>
        </xdr:cNvPr>
        <xdr:cNvSpPr/>
      </xdr:nvSpPr>
      <xdr:spPr>
        <a:xfrm>
          <a:off x="3816723" y="2216915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1500</xdr:row>
      <xdr:rowOff>156880</xdr:rowOff>
    </xdr:from>
    <xdr:to>
      <xdr:col>13</xdr:col>
      <xdr:colOff>642468</xdr:colOff>
      <xdr:row>1500</xdr:row>
      <xdr:rowOff>402296</xdr:rowOff>
    </xdr:to>
    <xdr:sp macro="" textlink="">
      <xdr:nvSpPr>
        <xdr:cNvPr id="14" name="大かっこ 13">
          <a:extLst>
            <a:ext uri="{FF2B5EF4-FFF2-40B4-BE49-F238E27FC236}">
              <a16:creationId xmlns:a16="http://schemas.microsoft.com/office/drawing/2014/main" id="{F30EEF59-B01C-4313-9DAE-FCF9B8BFDE03}"/>
            </a:ext>
          </a:extLst>
        </xdr:cNvPr>
        <xdr:cNvSpPr/>
      </xdr:nvSpPr>
      <xdr:spPr>
        <a:xfrm>
          <a:off x="3816723" y="2216915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1616</xdr:row>
      <xdr:rowOff>156880</xdr:rowOff>
    </xdr:from>
    <xdr:to>
      <xdr:col>13</xdr:col>
      <xdr:colOff>642468</xdr:colOff>
      <xdr:row>1616</xdr:row>
      <xdr:rowOff>402296</xdr:rowOff>
    </xdr:to>
    <xdr:sp macro="" textlink="">
      <xdr:nvSpPr>
        <xdr:cNvPr id="15" name="大かっこ 14">
          <a:extLst>
            <a:ext uri="{FF2B5EF4-FFF2-40B4-BE49-F238E27FC236}">
              <a16:creationId xmlns:a16="http://schemas.microsoft.com/office/drawing/2014/main" id="{4431F48A-C6F2-4AAC-88E7-479DAA3546F3}"/>
            </a:ext>
          </a:extLst>
        </xdr:cNvPr>
        <xdr:cNvSpPr/>
      </xdr:nvSpPr>
      <xdr:spPr>
        <a:xfrm>
          <a:off x="3816723" y="2216915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1732</xdr:row>
      <xdr:rowOff>156880</xdr:rowOff>
    </xdr:from>
    <xdr:to>
      <xdr:col>13</xdr:col>
      <xdr:colOff>642468</xdr:colOff>
      <xdr:row>1732</xdr:row>
      <xdr:rowOff>402296</xdr:rowOff>
    </xdr:to>
    <xdr:sp macro="" textlink="">
      <xdr:nvSpPr>
        <xdr:cNvPr id="16" name="大かっこ 15">
          <a:extLst>
            <a:ext uri="{FF2B5EF4-FFF2-40B4-BE49-F238E27FC236}">
              <a16:creationId xmlns:a16="http://schemas.microsoft.com/office/drawing/2014/main" id="{9344FD70-658C-4939-8C01-BA02DEA04361}"/>
            </a:ext>
          </a:extLst>
        </xdr:cNvPr>
        <xdr:cNvSpPr/>
      </xdr:nvSpPr>
      <xdr:spPr>
        <a:xfrm>
          <a:off x="3816723" y="2216915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1848</xdr:row>
      <xdr:rowOff>156880</xdr:rowOff>
    </xdr:from>
    <xdr:to>
      <xdr:col>13</xdr:col>
      <xdr:colOff>642468</xdr:colOff>
      <xdr:row>1848</xdr:row>
      <xdr:rowOff>402296</xdr:rowOff>
    </xdr:to>
    <xdr:sp macro="" textlink="">
      <xdr:nvSpPr>
        <xdr:cNvPr id="17" name="大かっこ 16">
          <a:extLst>
            <a:ext uri="{FF2B5EF4-FFF2-40B4-BE49-F238E27FC236}">
              <a16:creationId xmlns:a16="http://schemas.microsoft.com/office/drawing/2014/main" id="{3F704616-AF0C-43BD-8539-434DF6443695}"/>
            </a:ext>
          </a:extLst>
        </xdr:cNvPr>
        <xdr:cNvSpPr/>
      </xdr:nvSpPr>
      <xdr:spPr>
        <a:xfrm>
          <a:off x="3816723" y="2216915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1964</xdr:row>
      <xdr:rowOff>156880</xdr:rowOff>
    </xdr:from>
    <xdr:to>
      <xdr:col>13</xdr:col>
      <xdr:colOff>642468</xdr:colOff>
      <xdr:row>1964</xdr:row>
      <xdr:rowOff>402296</xdr:rowOff>
    </xdr:to>
    <xdr:sp macro="" textlink="">
      <xdr:nvSpPr>
        <xdr:cNvPr id="18" name="大かっこ 17">
          <a:extLst>
            <a:ext uri="{FF2B5EF4-FFF2-40B4-BE49-F238E27FC236}">
              <a16:creationId xmlns:a16="http://schemas.microsoft.com/office/drawing/2014/main" id="{B09D61F1-65F7-4F10-8D3F-98280D01F389}"/>
            </a:ext>
          </a:extLst>
        </xdr:cNvPr>
        <xdr:cNvSpPr/>
      </xdr:nvSpPr>
      <xdr:spPr>
        <a:xfrm>
          <a:off x="3816723" y="2216915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2080</xdr:row>
      <xdr:rowOff>156880</xdr:rowOff>
    </xdr:from>
    <xdr:to>
      <xdr:col>13</xdr:col>
      <xdr:colOff>642468</xdr:colOff>
      <xdr:row>2080</xdr:row>
      <xdr:rowOff>402296</xdr:rowOff>
    </xdr:to>
    <xdr:sp macro="" textlink="">
      <xdr:nvSpPr>
        <xdr:cNvPr id="19" name="大かっこ 18">
          <a:extLst>
            <a:ext uri="{FF2B5EF4-FFF2-40B4-BE49-F238E27FC236}">
              <a16:creationId xmlns:a16="http://schemas.microsoft.com/office/drawing/2014/main" id="{CEE4AE17-2014-466E-BDE6-1E386BA57831}"/>
            </a:ext>
          </a:extLst>
        </xdr:cNvPr>
        <xdr:cNvSpPr/>
      </xdr:nvSpPr>
      <xdr:spPr>
        <a:xfrm>
          <a:off x="3816723" y="2216915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2196</xdr:row>
      <xdr:rowOff>156880</xdr:rowOff>
    </xdr:from>
    <xdr:to>
      <xdr:col>13</xdr:col>
      <xdr:colOff>642468</xdr:colOff>
      <xdr:row>2196</xdr:row>
      <xdr:rowOff>402296</xdr:rowOff>
    </xdr:to>
    <xdr:sp macro="" textlink="">
      <xdr:nvSpPr>
        <xdr:cNvPr id="20" name="大かっこ 19">
          <a:extLst>
            <a:ext uri="{FF2B5EF4-FFF2-40B4-BE49-F238E27FC236}">
              <a16:creationId xmlns:a16="http://schemas.microsoft.com/office/drawing/2014/main" id="{C8C52D17-A89E-4089-948D-278343CB8E50}"/>
            </a:ext>
          </a:extLst>
        </xdr:cNvPr>
        <xdr:cNvSpPr/>
      </xdr:nvSpPr>
      <xdr:spPr>
        <a:xfrm>
          <a:off x="3816723" y="2216915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2312</xdr:row>
      <xdr:rowOff>156880</xdr:rowOff>
    </xdr:from>
    <xdr:to>
      <xdr:col>13</xdr:col>
      <xdr:colOff>642468</xdr:colOff>
      <xdr:row>2312</xdr:row>
      <xdr:rowOff>402296</xdr:rowOff>
    </xdr:to>
    <xdr:sp macro="" textlink="">
      <xdr:nvSpPr>
        <xdr:cNvPr id="21" name="大かっこ 20">
          <a:extLst>
            <a:ext uri="{FF2B5EF4-FFF2-40B4-BE49-F238E27FC236}">
              <a16:creationId xmlns:a16="http://schemas.microsoft.com/office/drawing/2014/main" id="{6D22852B-7F05-43B4-8E27-BA6E1616F68D}"/>
            </a:ext>
          </a:extLst>
        </xdr:cNvPr>
        <xdr:cNvSpPr/>
      </xdr:nvSpPr>
      <xdr:spPr>
        <a:xfrm>
          <a:off x="3816723" y="2216915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108</xdr:row>
      <xdr:rowOff>156880</xdr:rowOff>
    </xdr:from>
    <xdr:to>
      <xdr:col>13</xdr:col>
      <xdr:colOff>642468</xdr:colOff>
      <xdr:row>108</xdr:row>
      <xdr:rowOff>402296</xdr:rowOff>
    </xdr:to>
    <xdr:sp macro="" textlink="">
      <xdr:nvSpPr>
        <xdr:cNvPr id="22" name="大かっこ 21">
          <a:extLst>
            <a:ext uri="{FF2B5EF4-FFF2-40B4-BE49-F238E27FC236}">
              <a16:creationId xmlns:a16="http://schemas.microsoft.com/office/drawing/2014/main" id="{3D2CB05B-5E3E-4F62-94C0-5259EAD7777A}"/>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108</xdr:row>
      <xdr:rowOff>156880</xdr:rowOff>
    </xdr:from>
    <xdr:to>
      <xdr:col>13</xdr:col>
      <xdr:colOff>642468</xdr:colOff>
      <xdr:row>108</xdr:row>
      <xdr:rowOff>402296</xdr:rowOff>
    </xdr:to>
    <xdr:sp macro="" textlink="">
      <xdr:nvSpPr>
        <xdr:cNvPr id="23" name="大かっこ 22">
          <a:extLst>
            <a:ext uri="{FF2B5EF4-FFF2-40B4-BE49-F238E27FC236}">
              <a16:creationId xmlns:a16="http://schemas.microsoft.com/office/drawing/2014/main" id="{7B1FCF7E-D86C-4D92-841D-D0CAEB5310A4}"/>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108</xdr:row>
      <xdr:rowOff>156880</xdr:rowOff>
    </xdr:from>
    <xdr:to>
      <xdr:col>13</xdr:col>
      <xdr:colOff>642468</xdr:colOff>
      <xdr:row>108</xdr:row>
      <xdr:rowOff>402296</xdr:rowOff>
    </xdr:to>
    <xdr:sp macro="" textlink="">
      <xdr:nvSpPr>
        <xdr:cNvPr id="24" name="大かっこ 23">
          <a:extLst>
            <a:ext uri="{FF2B5EF4-FFF2-40B4-BE49-F238E27FC236}">
              <a16:creationId xmlns:a16="http://schemas.microsoft.com/office/drawing/2014/main" id="{5BC2EE7D-7E9D-4872-B119-A76C0B286A4E}"/>
            </a:ext>
          </a:extLst>
        </xdr:cNvPr>
        <xdr:cNvSpPr/>
      </xdr:nvSpPr>
      <xdr:spPr>
        <a:xfrm>
          <a:off x="3816723" y="2242633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224</xdr:row>
      <xdr:rowOff>156880</xdr:rowOff>
    </xdr:from>
    <xdr:to>
      <xdr:col>13</xdr:col>
      <xdr:colOff>642468</xdr:colOff>
      <xdr:row>224</xdr:row>
      <xdr:rowOff>402296</xdr:rowOff>
    </xdr:to>
    <xdr:sp macro="" textlink="">
      <xdr:nvSpPr>
        <xdr:cNvPr id="25" name="大かっこ 24">
          <a:extLst>
            <a:ext uri="{FF2B5EF4-FFF2-40B4-BE49-F238E27FC236}">
              <a16:creationId xmlns:a16="http://schemas.microsoft.com/office/drawing/2014/main" id="{8CB5CF63-BB68-42C9-B531-A17B51593AD1}"/>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224</xdr:row>
      <xdr:rowOff>156880</xdr:rowOff>
    </xdr:from>
    <xdr:to>
      <xdr:col>13</xdr:col>
      <xdr:colOff>642468</xdr:colOff>
      <xdr:row>224</xdr:row>
      <xdr:rowOff>402296</xdr:rowOff>
    </xdr:to>
    <xdr:sp macro="" textlink="">
      <xdr:nvSpPr>
        <xdr:cNvPr id="26" name="大かっこ 25">
          <a:extLst>
            <a:ext uri="{FF2B5EF4-FFF2-40B4-BE49-F238E27FC236}">
              <a16:creationId xmlns:a16="http://schemas.microsoft.com/office/drawing/2014/main" id="{B3F2AB2B-0242-49F6-A22F-9C1F61AC9DE2}"/>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224</xdr:row>
      <xdr:rowOff>156880</xdr:rowOff>
    </xdr:from>
    <xdr:to>
      <xdr:col>13</xdr:col>
      <xdr:colOff>642468</xdr:colOff>
      <xdr:row>224</xdr:row>
      <xdr:rowOff>402296</xdr:rowOff>
    </xdr:to>
    <xdr:sp macro="" textlink="">
      <xdr:nvSpPr>
        <xdr:cNvPr id="27" name="大かっこ 26">
          <a:extLst>
            <a:ext uri="{FF2B5EF4-FFF2-40B4-BE49-F238E27FC236}">
              <a16:creationId xmlns:a16="http://schemas.microsoft.com/office/drawing/2014/main" id="{E1942DF2-0E75-4F6E-87B4-58D1B63C3FB0}"/>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224</xdr:row>
      <xdr:rowOff>156880</xdr:rowOff>
    </xdr:from>
    <xdr:to>
      <xdr:col>13</xdr:col>
      <xdr:colOff>642468</xdr:colOff>
      <xdr:row>224</xdr:row>
      <xdr:rowOff>402296</xdr:rowOff>
    </xdr:to>
    <xdr:sp macro="" textlink="">
      <xdr:nvSpPr>
        <xdr:cNvPr id="28" name="大かっこ 27">
          <a:extLst>
            <a:ext uri="{FF2B5EF4-FFF2-40B4-BE49-F238E27FC236}">
              <a16:creationId xmlns:a16="http://schemas.microsoft.com/office/drawing/2014/main" id="{A54D201B-1F49-42F9-8191-F7AED915B77B}"/>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340</xdr:row>
      <xdr:rowOff>156880</xdr:rowOff>
    </xdr:from>
    <xdr:to>
      <xdr:col>13</xdr:col>
      <xdr:colOff>642468</xdr:colOff>
      <xdr:row>340</xdr:row>
      <xdr:rowOff>402296</xdr:rowOff>
    </xdr:to>
    <xdr:sp macro="" textlink="">
      <xdr:nvSpPr>
        <xdr:cNvPr id="29" name="大かっこ 28">
          <a:extLst>
            <a:ext uri="{FF2B5EF4-FFF2-40B4-BE49-F238E27FC236}">
              <a16:creationId xmlns:a16="http://schemas.microsoft.com/office/drawing/2014/main" id="{F6796904-A9D3-47E5-9274-24BAB2498E38}"/>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340</xdr:row>
      <xdr:rowOff>156880</xdr:rowOff>
    </xdr:from>
    <xdr:to>
      <xdr:col>13</xdr:col>
      <xdr:colOff>642468</xdr:colOff>
      <xdr:row>340</xdr:row>
      <xdr:rowOff>402296</xdr:rowOff>
    </xdr:to>
    <xdr:sp macro="" textlink="">
      <xdr:nvSpPr>
        <xdr:cNvPr id="30" name="大かっこ 29">
          <a:extLst>
            <a:ext uri="{FF2B5EF4-FFF2-40B4-BE49-F238E27FC236}">
              <a16:creationId xmlns:a16="http://schemas.microsoft.com/office/drawing/2014/main" id="{85F103D3-C01E-4814-B2D3-6CD853A6DF78}"/>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340</xdr:row>
      <xdr:rowOff>156880</xdr:rowOff>
    </xdr:from>
    <xdr:to>
      <xdr:col>13</xdr:col>
      <xdr:colOff>642468</xdr:colOff>
      <xdr:row>340</xdr:row>
      <xdr:rowOff>402296</xdr:rowOff>
    </xdr:to>
    <xdr:sp macro="" textlink="">
      <xdr:nvSpPr>
        <xdr:cNvPr id="31" name="大かっこ 30">
          <a:extLst>
            <a:ext uri="{FF2B5EF4-FFF2-40B4-BE49-F238E27FC236}">
              <a16:creationId xmlns:a16="http://schemas.microsoft.com/office/drawing/2014/main" id="{34B8AB8A-6F18-4AD0-9249-F02869CBAEF8}"/>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340</xdr:row>
      <xdr:rowOff>156880</xdr:rowOff>
    </xdr:from>
    <xdr:to>
      <xdr:col>13</xdr:col>
      <xdr:colOff>642468</xdr:colOff>
      <xdr:row>340</xdr:row>
      <xdr:rowOff>402296</xdr:rowOff>
    </xdr:to>
    <xdr:sp macro="" textlink="">
      <xdr:nvSpPr>
        <xdr:cNvPr id="32" name="大かっこ 31">
          <a:extLst>
            <a:ext uri="{FF2B5EF4-FFF2-40B4-BE49-F238E27FC236}">
              <a16:creationId xmlns:a16="http://schemas.microsoft.com/office/drawing/2014/main" id="{853053AC-B253-477F-AA96-A0332679D9E0}"/>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456</xdr:row>
      <xdr:rowOff>156880</xdr:rowOff>
    </xdr:from>
    <xdr:to>
      <xdr:col>13</xdr:col>
      <xdr:colOff>642468</xdr:colOff>
      <xdr:row>456</xdr:row>
      <xdr:rowOff>402296</xdr:rowOff>
    </xdr:to>
    <xdr:sp macro="" textlink="">
      <xdr:nvSpPr>
        <xdr:cNvPr id="33" name="大かっこ 32">
          <a:extLst>
            <a:ext uri="{FF2B5EF4-FFF2-40B4-BE49-F238E27FC236}">
              <a16:creationId xmlns:a16="http://schemas.microsoft.com/office/drawing/2014/main" id="{442ACAB0-727D-4762-9313-203ACE49ED4E}"/>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456</xdr:row>
      <xdr:rowOff>156880</xdr:rowOff>
    </xdr:from>
    <xdr:to>
      <xdr:col>13</xdr:col>
      <xdr:colOff>642468</xdr:colOff>
      <xdr:row>456</xdr:row>
      <xdr:rowOff>402296</xdr:rowOff>
    </xdr:to>
    <xdr:sp macro="" textlink="">
      <xdr:nvSpPr>
        <xdr:cNvPr id="34" name="大かっこ 33">
          <a:extLst>
            <a:ext uri="{FF2B5EF4-FFF2-40B4-BE49-F238E27FC236}">
              <a16:creationId xmlns:a16="http://schemas.microsoft.com/office/drawing/2014/main" id="{0264B578-9BA1-429D-B309-6CE2A22CB1C8}"/>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456</xdr:row>
      <xdr:rowOff>156880</xdr:rowOff>
    </xdr:from>
    <xdr:to>
      <xdr:col>13</xdr:col>
      <xdr:colOff>642468</xdr:colOff>
      <xdr:row>456</xdr:row>
      <xdr:rowOff>402296</xdr:rowOff>
    </xdr:to>
    <xdr:sp macro="" textlink="">
      <xdr:nvSpPr>
        <xdr:cNvPr id="35" name="大かっこ 34">
          <a:extLst>
            <a:ext uri="{FF2B5EF4-FFF2-40B4-BE49-F238E27FC236}">
              <a16:creationId xmlns:a16="http://schemas.microsoft.com/office/drawing/2014/main" id="{CF924B92-58A9-420F-837A-553777D409D1}"/>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456</xdr:row>
      <xdr:rowOff>156880</xdr:rowOff>
    </xdr:from>
    <xdr:to>
      <xdr:col>13</xdr:col>
      <xdr:colOff>642468</xdr:colOff>
      <xdr:row>456</xdr:row>
      <xdr:rowOff>402296</xdr:rowOff>
    </xdr:to>
    <xdr:sp macro="" textlink="">
      <xdr:nvSpPr>
        <xdr:cNvPr id="36" name="大かっこ 35">
          <a:extLst>
            <a:ext uri="{FF2B5EF4-FFF2-40B4-BE49-F238E27FC236}">
              <a16:creationId xmlns:a16="http://schemas.microsoft.com/office/drawing/2014/main" id="{43A0D580-2C3D-4C35-8130-B53B2A3EE294}"/>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572</xdr:row>
      <xdr:rowOff>156880</xdr:rowOff>
    </xdr:from>
    <xdr:to>
      <xdr:col>13</xdr:col>
      <xdr:colOff>642468</xdr:colOff>
      <xdr:row>572</xdr:row>
      <xdr:rowOff>402296</xdr:rowOff>
    </xdr:to>
    <xdr:sp macro="" textlink="">
      <xdr:nvSpPr>
        <xdr:cNvPr id="37" name="大かっこ 36">
          <a:extLst>
            <a:ext uri="{FF2B5EF4-FFF2-40B4-BE49-F238E27FC236}">
              <a16:creationId xmlns:a16="http://schemas.microsoft.com/office/drawing/2014/main" id="{23003A25-1A6C-4E07-9C27-CC6259F0B52E}"/>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572</xdr:row>
      <xdr:rowOff>156880</xdr:rowOff>
    </xdr:from>
    <xdr:to>
      <xdr:col>13</xdr:col>
      <xdr:colOff>642468</xdr:colOff>
      <xdr:row>572</xdr:row>
      <xdr:rowOff>402296</xdr:rowOff>
    </xdr:to>
    <xdr:sp macro="" textlink="">
      <xdr:nvSpPr>
        <xdr:cNvPr id="38" name="大かっこ 37">
          <a:extLst>
            <a:ext uri="{FF2B5EF4-FFF2-40B4-BE49-F238E27FC236}">
              <a16:creationId xmlns:a16="http://schemas.microsoft.com/office/drawing/2014/main" id="{61E1851B-1D84-454D-A571-36DA5391D737}"/>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572</xdr:row>
      <xdr:rowOff>156880</xdr:rowOff>
    </xdr:from>
    <xdr:to>
      <xdr:col>13</xdr:col>
      <xdr:colOff>642468</xdr:colOff>
      <xdr:row>572</xdr:row>
      <xdr:rowOff>402296</xdr:rowOff>
    </xdr:to>
    <xdr:sp macro="" textlink="">
      <xdr:nvSpPr>
        <xdr:cNvPr id="39" name="大かっこ 38">
          <a:extLst>
            <a:ext uri="{FF2B5EF4-FFF2-40B4-BE49-F238E27FC236}">
              <a16:creationId xmlns:a16="http://schemas.microsoft.com/office/drawing/2014/main" id="{B4D96C9D-89BD-40C3-9414-9F16554F15CE}"/>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572</xdr:row>
      <xdr:rowOff>156880</xdr:rowOff>
    </xdr:from>
    <xdr:to>
      <xdr:col>13</xdr:col>
      <xdr:colOff>642468</xdr:colOff>
      <xdr:row>572</xdr:row>
      <xdr:rowOff>402296</xdr:rowOff>
    </xdr:to>
    <xdr:sp macro="" textlink="">
      <xdr:nvSpPr>
        <xdr:cNvPr id="40" name="大かっこ 39">
          <a:extLst>
            <a:ext uri="{FF2B5EF4-FFF2-40B4-BE49-F238E27FC236}">
              <a16:creationId xmlns:a16="http://schemas.microsoft.com/office/drawing/2014/main" id="{746A9EB8-E4D1-4999-9C0F-E48F95FFFC5A}"/>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688</xdr:row>
      <xdr:rowOff>156880</xdr:rowOff>
    </xdr:from>
    <xdr:to>
      <xdr:col>13</xdr:col>
      <xdr:colOff>642468</xdr:colOff>
      <xdr:row>688</xdr:row>
      <xdr:rowOff>402296</xdr:rowOff>
    </xdr:to>
    <xdr:sp macro="" textlink="">
      <xdr:nvSpPr>
        <xdr:cNvPr id="41" name="大かっこ 40">
          <a:extLst>
            <a:ext uri="{FF2B5EF4-FFF2-40B4-BE49-F238E27FC236}">
              <a16:creationId xmlns:a16="http://schemas.microsoft.com/office/drawing/2014/main" id="{180FCC02-2B68-4351-B68D-0445D60BD761}"/>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688</xdr:row>
      <xdr:rowOff>156880</xdr:rowOff>
    </xdr:from>
    <xdr:to>
      <xdr:col>13</xdr:col>
      <xdr:colOff>642468</xdr:colOff>
      <xdr:row>688</xdr:row>
      <xdr:rowOff>402296</xdr:rowOff>
    </xdr:to>
    <xdr:sp macro="" textlink="">
      <xdr:nvSpPr>
        <xdr:cNvPr id="42" name="大かっこ 41">
          <a:extLst>
            <a:ext uri="{FF2B5EF4-FFF2-40B4-BE49-F238E27FC236}">
              <a16:creationId xmlns:a16="http://schemas.microsoft.com/office/drawing/2014/main" id="{DFF6E63F-F364-458F-8DF4-3B240BF6FC45}"/>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688</xdr:row>
      <xdr:rowOff>156880</xdr:rowOff>
    </xdr:from>
    <xdr:to>
      <xdr:col>13</xdr:col>
      <xdr:colOff>642468</xdr:colOff>
      <xdr:row>688</xdr:row>
      <xdr:rowOff>402296</xdr:rowOff>
    </xdr:to>
    <xdr:sp macro="" textlink="">
      <xdr:nvSpPr>
        <xdr:cNvPr id="43" name="大かっこ 42">
          <a:extLst>
            <a:ext uri="{FF2B5EF4-FFF2-40B4-BE49-F238E27FC236}">
              <a16:creationId xmlns:a16="http://schemas.microsoft.com/office/drawing/2014/main" id="{925473D6-2E3B-44B5-8602-A78A3DACDB1C}"/>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688</xdr:row>
      <xdr:rowOff>156880</xdr:rowOff>
    </xdr:from>
    <xdr:to>
      <xdr:col>13</xdr:col>
      <xdr:colOff>642468</xdr:colOff>
      <xdr:row>688</xdr:row>
      <xdr:rowOff>402296</xdr:rowOff>
    </xdr:to>
    <xdr:sp macro="" textlink="">
      <xdr:nvSpPr>
        <xdr:cNvPr id="44" name="大かっこ 43">
          <a:extLst>
            <a:ext uri="{FF2B5EF4-FFF2-40B4-BE49-F238E27FC236}">
              <a16:creationId xmlns:a16="http://schemas.microsoft.com/office/drawing/2014/main" id="{2F473E81-CC07-47E7-9064-292E6D7BA909}"/>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804</xdr:row>
      <xdr:rowOff>156880</xdr:rowOff>
    </xdr:from>
    <xdr:to>
      <xdr:col>13</xdr:col>
      <xdr:colOff>642468</xdr:colOff>
      <xdr:row>804</xdr:row>
      <xdr:rowOff>402296</xdr:rowOff>
    </xdr:to>
    <xdr:sp macro="" textlink="">
      <xdr:nvSpPr>
        <xdr:cNvPr id="45" name="大かっこ 44">
          <a:extLst>
            <a:ext uri="{FF2B5EF4-FFF2-40B4-BE49-F238E27FC236}">
              <a16:creationId xmlns:a16="http://schemas.microsoft.com/office/drawing/2014/main" id="{658AEF51-9283-48BC-B527-93A1D0ADB004}"/>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804</xdr:row>
      <xdr:rowOff>156880</xdr:rowOff>
    </xdr:from>
    <xdr:to>
      <xdr:col>13</xdr:col>
      <xdr:colOff>642468</xdr:colOff>
      <xdr:row>804</xdr:row>
      <xdr:rowOff>402296</xdr:rowOff>
    </xdr:to>
    <xdr:sp macro="" textlink="">
      <xdr:nvSpPr>
        <xdr:cNvPr id="46" name="大かっこ 45">
          <a:extLst>
            <a:ext uri="{FF2B5EF4-FFF2-40B4-BE49-F238E27FC236}">
              <a16:creationId xmlns:a16="http://schemas.microsoft.com/office/drawing/2014/main" id="{BDC538A1-ECE8-417A-8EE3-101256407B0C}"/>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804</xdr:row>
      <xdr:rowOff>156880</xdr:rowOff>
    </xdr:from>
    <xdr:to>
      <xdr:col>13</xdr:col>
      <xdr:colOff>642468</xdr:colOff>
      <xdr:row>804</xdr:row>
      <xdr:rowOff>402296</xdr:rowOff>
    </xdr:to>
    <xdr:sp macro="" textlink="">
      <xdr:nvSpPr>
        <xdr:cNvPr id="47" name="大かっこ 46">
          <a:extLst>
            <a:ext uri="{FF2B5EF4-FFF2-40B4-BE49-F238E27FC236}">
              <a16:creationId xmlns:a16="http://schemas.microsoft.com/office/drawing/2014/main" id="{50A22297-A4E6-400A-85B0-2CC321AADF8A}"/>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804</xdr:row>
      <xdr:rowOff>156880</xdr:rowOff>
    </xdr:from>
    <xdr:to>
      <xdr:col>13</xdr:col>
      <xdr:colOff>642468</xdr:colOff>
      <xdr:row>804</xdr:row>
      <xdr:rowOff>402296</xdr:rowOff>
    </xdr:to>
    <xdr:sp macro="" textlink="">
      <xdr:nvSpPr>
        <xdr:cNvPr id="48" name="大かっこ 47">
          <a:extLst>
            <a:ext uri="{FF2B5EF4-FFF2-40B4-BE49-F238E27FC236}">
              <a16:creationId xmlns:a16="http://schemas.microsoft.com/office/drawing/2014/main" id="{067E3DCD-2C1E-4E24-B43F-23338FC563CE}"/>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920</xdr:row>
      <xdr:rowOff>156880</xdr:rowOff>
    </xdr:from>
    <xdr:to>
      <xdr:col>13</xdr:col>
      <xdr:colOff>642468</xdr:colOff>
      <xdr:row>920</xdr:row>
      <xdr:rowOff>402296</xdr:rowOff>
    </xdr:to>
    <xdr:sp macro="" textlink="">
      <xdr:nvSpPr>
        <xdr:cNvPr id="49" name="大かっこ 48">
          <a:extLst>
            <a:ext uri="{FF2B5EF4-FFF2-40B4-BE49-F238E27FC236}">
              <a16:creationId xmlns:a16="http://schemas.microsoft.com/office/drawing/2014/main" id="{372143A6-B05B-47EB-A8F0-83851E7B5691}"/>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920</xdr:row>
      <xdr:rowOff>156880</xdr:rowOff>
    </xdr:from>
    <xdr:to>
      <xdr:col>13</xdr:col>
      <xdr:colOff>642468</xdr:colOff>
      <xdr:row>920</xdr:row>
      <xdr:rowOff>402296</xdr:rowOff>
    </xdr:to>
    <xdr:sp macro="" textlink="">
      <xdr:nvSpPr>
        <xdr:cNvPr id="50" name="大かっこ 49">
          <a:extLst>
            <a:ext uri="{FF2B5EF4-FFF2-40B4-BE49-F238E27FC236}">
              <a16:creationId xmlns:a16="http://schemas.microsoft.com/office/drawing/2014/main" id="{BA444855-DF34-49D7-BA86-75BD7EDD55D8}"/>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920</xdr:row>
      <xdr:rowOff>156880</xdr:rowOff>
    </xdr:from>
    <xdr:to>
      <xdr:col>13</xdr:col>
      <xdr:colOff>642468</xdr:colOff>
      <xdr:row>920</xdr:row>
      <xdr:rowOff>402296</xdr:rowOff>
    </xdr:to>
    <xdr:sp macro="" textlink="">
      <xdr:nvSpPr>
        <xdr:cNvPr id="51" name="大かっこ 50">
          <a:extLst>
            <a:ext uri="{FF2B5EF4-FFF2-40B4-BE49-F238E27FC236}">
              <a16:creationId xmlns:a16="http://schemas.microsoft.com/office/drawing/2014/main" id="{A92A6008-7962-4951-9F04-3CE5EFF24F70}"/>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920</xdr:row>
      <xdr:rowOff>156880</xdr:rowOff>
    </xdr:from>
    <xdr:to>
      <xdr:col>13</xdr:col>
      <xdr:colOff>642468</xdr:colOff>
      <xdr:row>920</xdr:row>
      <xdr:rowOff>402296</xdr:rowOff>
    </xdr:to>
    <xdr:sp macro="" textlink="">
      <xdr:nvSpPr>
        <xdr:cNvPr id="52" name="大かっこ 51">
          <a:extLst>
            <a:ext uri="{FF2B5EF4-FFF2-40B4-BE49-F238E27FC236}">
              <a16:creationId xmlns:a16="http://schemas.microsoft.com/office/drawing/2014/main" id="{BFB720DE-546B-4C26-8BCE-7847C8051A81}"/>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1036</xdr:row>
      <xdr:rowOff>156880</xdr:rowOff>
    </xdr:from>
    <xdr:to>
      <xdr:col>13</xdr:col>
      <xdr:colOff>642468</xdr:colOff>
      <xdr:row>1036</xdr:row>
      <xdr:rowOff>402296</xdr:rowOff>
    </xdr:to>
    <xdr:sp macro="" textlink="">
      <xdr:nvSpPr>
        <xdr:cNvPr id="53" name="大かっこ 52">
          <a:extLst>
            <a:ext uri="{FF2B5EF4-FFF2-40B4-BE49-F238E27FC236}">
              <a16:creationId xmlns:a16="http://schemas.microsoft.com/office/drawing/2014/main" id="{733CB4ED-9608-43D4-A78E-15DC0654FA5E}"/>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1036</xdr:row>
      <xdr:rowOff>156880</xdr:rowOff>
    </xdr:from>
    <xdr:to>
      <xdr:col>13</xdr:col>
      <xdr:colOff>642468</xdr:colOff>
      <xdr:row>1036</xdr:row>
      <xdr:rowOff>402296</xdr:rowOff>
    </xdr:to>
    <xdr:sp macro="" textlink="">
      <xdr:nvSpPr>
        <xdr:cNvPr id="54" name="大かっこ 53">
          <a:extLst>
            <a:ext uri="{FF2B5EF4-FFF2-40B4-BE49-F238E27FC236}">
              <a16:creationId xmlns:a16="http://schemas.microsoft.com/office/drawing/2014/main" id="{07C66C1C-050C-4F3D-83DC-69B0144FE473}"/>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1036</xdr:row>
      <xdr:rowOff>156880</xdr:rowOff>
    </xdr:from>
    <xdr:to>
      <xdr:col>13</xdr:col>
      <xdr:colOff>642468</xdr:colOff>
      <xdr:row>1036</xdr:row>
      <xdr:rowOff>402296</xdr:rowOff>
    </xdr:to>
    <xdr:sp macro="" textlink="">
      <xdr:nvSpPr>
        <xdr:cNvPr id="55" name="大かっこ 54">
          <a:extLst>
            <a:ext uri="{FF2B5EF4-FFF2-40B4-BE49-F238E27FC236}">
              <a16:creationId xmlns:a16="http://schemas.microsoft.com/office/drawing/2014/main" id="{79C4DA97-4C8B-41E9-8692-993A8E8858C3}"/>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1036</xdr:row>
      <xdr:rowOff>156880</xdr:rowOff>
    </xdr:from>
    <xdr:to>
      <xdr:col>13</xdr:col>
      <xdr:colOff>642468</xdr:colOff>
      <xdr:row>1036</xdr:row>
      <xdr:rowOff>402296</xdr:rowOff>
    </xdr:to>
    <xdr:sp macro="" textlink="">
      <xdr:nvSpPr>
        <xdr:cNvPr id="56" name="大かっこ 55">
          <a:extLst>
            <a:ext uri="{FF2B5EF4-FFF2-40B4-BE49-F238E27FC236}">
              <a16:creationId xmlns:a16="http://schemas.microsoft.com/office/drawing/2014/main" id="{E3FC41AE-AEEF-43B7-8D68-0C19FF6C0E32}"/>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1152</xdr:row>
      <xdr:rowOff>156880</xdr:rowOff>
    </xdr:from>
    <xdr:to>
      <xdr:col>13</xdr:col>
      <xdr:colOff>642468</xdr:colOff>
      <xdr:row>1152</xdr:row>
      <xdr:rowOff>402296</xdr:rowOff>
    </xdr:to>
    <xdr:sp macro="" textlink="">
      <xdr:nvSpPr>
        <xdr:cNvPr id="57" name="大かっこ 56">
          <a:extLst>
            <a:ext uri="{FF2B5EF4-FFF2-40B4-BE49-F238E27FC236}">
              <a16:creationId xmlns:a16="http://schemas.microsoft.com/office/drawing/2014/main" id="{809AE44A-A1C9-4E3E-AC94-51D0ADD541B9}"/>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1152</xdr:row>
      <xdr:rowOff>156880</xdr:rowOff>
    </xdr:from>
    <xdr:to>
      <xdr:col>13</xdr:col>
      <xdr:colOff>642468</xdr:colOff>
      <xdr:row>1152</xdr:row>
      <xdr:rowOff>402296</xdr:rowOff>
    </xdr:to>
    <xdr:sp macro="" textlink="">
      <xdr:nvSpPr>
        <xdr:cNvPr id="58" name="大かっこ 57">
          <a:extLst>
            <a:ext uri="{FF2B5EF4-FFF2-40B4-BE49-F238E27FC236}">
              <a16:creationId xmlns:a16="http://schemas.microsoft.com/office/drawing/2014/main" id="{A93C0186-D955-43CE-A0F1-6E4CF7E678E5}"/>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1152</xdr:row>
      <xdr:rowOff>156880</xdr:rowOff>
    </xdr:from>
    <xdr:to>
      <xdr:col>13</xdr:col>
      <xdr:colOff>642468</xdr:colOff>
      <xdr:row>1152</xdr:row>
      <xdr:rowOff>402296</xdr:rowOff>
    </xdr:to>
    <xdr:sp macro="" textlink="">
      <xdr:nvSpPr>
        <xdr:cNvPr id="59" name="大かっこ 58">
          <a:extLst>
            <a:ext uri="{FF2B5EF4-FFF2-40B4-BE49-F238E27FC236}">
              <a16:creationId xmlns:a16="http://schemas.microsoft.com/office/drawing/2014/main" id="{C7ACD2FE-26F4-42BB-AECA-4C5022B7E16F}"/>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1152</xdr:row>
      <xdr:rowOff>156880</xdr:rowOff>
    </xdr:from>
    <xdr:to>
      <xdr:col>13</xdr:col>
      <xdr:colOff>642468</xdr:colOff>
      <xdr:row>1152</xdr:row>
      <xdr:rowOff>402296</xdr:rowOff>
    </xdr:to>
    <xdr:sp macro="" textlink="">
      <xdr:nvSpPr>
        <xdr:cNvPr id="60" name="大かっこ 59">
          <a:extLst>
            <a:ext uri="{FF2B5EF4-FFF2-40B4-BE49-F238E27FC236}">
              <a16:creationId xmlns:a16="http://schemas.microsoft.com/office/drawing/2014/main" id="{FD954FEF-ADF2-4FFA-BEDC-29B7CEC5C821}"/>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1268</xdr:row>
      <xdr:rowOff>156880</xdr:rowOff>
    </xdr:from>
    <xdr:to>
      <xdr:col>13</xdr:col>
      <xdr:colOff>642468</xdr:colOff>
      <xdr:row>1268</xdr:row>
      <xdr:rowOff>402296</xdr:rowOff>
    </xdr:to>
    <xdr:sp macro="" textlink="">
      <xdr:nvSpPr>
        <xdr:cNvPr id="61" name="大かっこ 60">
          <a:extLst>
            <a:ext uri="{FF2B5EF4-FFF2-40B4-BE49-F238E27FC236}">
              <a16:creationId xmlns:a16="http://schemas.microsoft.com/office/drawing/2014/main" id="{BD359434-9C7D-4CAA-AFE5-83A424839DDC}"/>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1268</xdr:row>
      <xdr:rowOff>156880</xdr:rowOff>
    </xdr:from>
    <xdr:to>
      <xdr:col>13</xdr:col>
      <xdr:colOff>642468</xdr:colOff>
      <xdr:row>1268</xdr:row>
      <xdr:rowOff>402296</xdr:rowOff>
    </xdr:to>
    <xdr:sp macro="" textlink="">
      <xdr:nvSpPr>
        <xdr:cNvPr id="62" name="大かっこ 61">
          <a:extLst>
            <a:ext uri="{FF2B5EF4-FFF2-40B4-BE49-F238E27FC236}">
              <a16:creationId xmlns:a16="http://schemas.microsoft.com/office/drawing/2014/main" id="{13D61EEA-A56D-4D2E-B765-1A863B537C4B}"/>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1268</xdr:row>
      <xdr:rowOff>156880</xdr:rowOff>
    </xdr:from>
    <xdr:to>
      <xdr:col>13</xdr:col>
      <xdr:colOff>642468</xdr:colOff>
      <xdr:row>1268</xdr:row>
      <xdr:rowOff>402296</xdr:rowOff>
    </xdr:to>
    <xdr:sp macro="" textlink="">
      <xdr:nvSpPr>
        <xdr:cNvPr id="63" name="大かっこ 62">
          <a:extLst>
            <a:ext uri="{FF2B5EF4-FFF2-40B4-BE49-F238E27FC236}">
              <a16:creationId xmlns:a16="http://schemas.microsoft.com/office/drawing/2014/main" id="{2EB87498-0A55-42A9-A28A-B7E21AC71D9A}"/>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1268</xdr:row>
      <xdr:rowOff>156880</xdr:rowOff>
    </xdr:from>
    <xdr:to>
      <xdr:col>13</xdr:col>
      <xdr:colOff>642468</xdr:colOff>
      <xdr:row>1268</xdr:row>
      <xdr:rowOff>402296</xdr:rowOff>
    </xdr:to>
    <xdr:sp macro="" textlink="">
      <xdr:nvSpPr>
        <xdr:cNvPr id="64" name="大かっこ 63">
          <a:extLst>
            <a:ext uri="{FF2B5EF4-FFF2-40B4-BE49-F238E27FC236}">
              <a16:creationId xmlns:a16="http://schemas.microsoft.com/office/drawing/2014/main" id="{7B84BCC3-FC36-4C3D-82F2-D133C0799678}"/>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1384</xdr:row>
      <xdr:rowOff>156880</xdr:rowOff>
    </xdr:from>
    <xdr:to>
      <xdr:col>13</xdr:col>
      <xdr:colOff>642468</xdr:colOff>
      <xdr:row>1384</xdr:row>
      <xdr:rowOff>402296</xdr:rowOff>
    </xdr:to>
    <xdr:sp macro="" textlink="">
      <xdr:nvSpPr>
        <xdr:cNvPr id="65" name="大かっこ 64">
          <a:extLst>
            <a:ext uri="{FF2B5EF4-FFF2-40B4-BE49-F238E27FC236}">
              <a16:creationId xmlns:a16="http://schemas.microsoft.com/office/drawing/2014/main" id="{7B65CE1B-6C5A-46A0-AED7-75D2A3F6AFAE}"/>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1384</xdr:row>
      <xdr:rowOff>156880</xdr:rowOff>
    </xdr:from>
    <xdr:to>
      <xdr:col>13</xdr:col>
      <xdr:colOff>642468</xdr:colOff>
      <xdr:row>1384</xdr:row>
      <xdr:rowOff>402296</xdr:rowOff>
    </xdr:to>
    <xdr:sp macro="" textlink="">
      <xdr:nvSpPr>
        <xdr:cNvPr id="66" name="大かっこ 65">
          <a:extLst>
            <a:ext uri="{FF2B5EF4-FFF2-40B4-BE49-F238E27FC236}">
              <a16:creationId xmlns:a16="http://schemas.microsoft.com/office/drawing/2014/main" id="{49F38D22-1C0B-4113-9434-10276CEE80FB}"/>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1384</xdr:row>
      <xdr:rowOff>156880</xdr:rowOff>
    </xdr:from>
    <xdr:to>
      <xdr:col>13</xdr:col>
      <xdr:colOff>642468</xdr:colOff>
      <xdr:row>1384</xdr:row>
      <xdr:rowOff>402296</xdr:rowOff>
    </xdr:to>
    <xdr:sp macro="" textlink="">
      <xdr:nvSpPr>
        <xdr:cNvPr id="67" name="大かっこ 66">
          <a:extLst>
            <a:ext uri="{FF2B5EF4-FFF2-40B4-BE49-F238E27FC236}">
              <a16:creationId xmlns:a16="http://schemas.microsoft.com/office/drawing/2014/main" id="{3E080EE0-1275-4908-A9E5-CEAC04E918F2}"/>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1384</xdr:row>
      <xdr:rowOff>156880</xdr:rowOff>
    </xdr:from>
    <xdr:to>
      <xdr:col>13</xdr:col>
      <xdr:colOff>642468</xdr:colOff>
      <xdr:row>1384</xdr:row>
      <xdr:rowOff>402296</xdr:rowOff>
    </xdr:to>
    <xdr:sp macro="" textlink="">
      <xdr:nvSpPr>
        <xdr:cNvPr id="68" name="大かっこ 67">
          <a:extLst>
            <a:ext uri="{FF2B5EF4-FFF2-40B4-BE49-F238E27FC236}">
              <a16:creationId xmlns:a16="http://schemas.microsoft.com/office/drawing/2014/main" id="{8BBBD2CA-1796-48A5-ADC8-27351E348C50}"/>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1500</xdr:row>
      <xdr:rowOff>156880</xdr:rowOff>
    </xdr:from>
    <xdr:to>
      <xdr:col>13</xdr:col>
      <xdr:colOff>642468</xdr:colOff>
      <xdr:row>1500</xdr:row>
      <xdr:rowOff>402296</xdr:rowOff>
    </xdr:to>
    <xdr:sp macro="" textlink="">
      <xdr:nvSpPr>
        <xdr:cNvPr id="69" name="大かっこ 68">
          <a:extLst>
            <a:ext uri="{FF2B5EF4-FFF2-40B4-BE49-F238E27FC236}">
              <a16:creationId xmlns:a16="http://schemas.microsoft.com/office/drawing/2014/main" id="{ECDED8F6-256B-4119-8B3C-22438777E6B7}"/>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1500</xdr:row>
      <xdr:rowOff>156880</xdr:rowOff>
    </xdr:from>
    <xdr:to>
      <xdr:col>13</xdr:col>
      <xdr:colOff>642468</xdr:colOff>
      <xdr:row>1500</xdr:row>
      <xdr:rowOff>402296</xdr:rowOff>
    </xdr:to>
    <xdr:sp macro="" textlink="">
      <xdr:nvSpPr>
        <xdr:cNvPr id="70" name="大かっこ 69">
          <a:extLst>
            <a:ext uri="{FF2B5EF4-FFF2-40B4-BE49-F238E27FC236}">
              <a16:creationId xmlns:a16="http://schemas.microsoft.com/office/drawing/2014/main" id="{A6B00C5D-F75B-49B8-A405-7FD0BE3773FA}"/>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1500</xdr:row>
      <xdr:rowOff>156880</xdr:rowOff>
    </xdr:from>
    <xdr:to>
      <xdr:col>13</xdr:col>
      <xdr:colOff>642468</xdr:colOff>
      <xdr:row>1500</xdr:row>
      <xdr:rowOff>402296</xdr:rowOff>
    </xdr:to>
    <xdr:sp macro="" textlink="">
      <xdr:nvSpPr>
        <xdr:cNvPr id="71" name="大かっこ 70">
          <a:extLst>
            <a:ext uri="{FF2B5EF4-FFF2-40B4-BE49-F238E27FC236}">
              <a16:creationId xmlns:a16="http://schemas.microsoft.com/office/drawing/2014/main" id="{6D19368B-AA5E-4559-B2CE-1D1F1CE11B0A}"/>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1500</xdr:row>
      <xdr:rowOff>156880</xdr:rowOff>
    </xdr:from>
    <xdr:to>
      <xdr:col>13</xdr:col>
      <xdr:colOff>642468</xdr:colOff>
      <xdr:row>1500</xdr:row>
      <xdr:rowOff>402296</xdr:rowOff>
    </xdr:to>
    <xdr:sp macro="" textlink="">
      <xdr:nvSpPr>
        <xdr:cNvPr id="72" name="大かっこ 71">
          <a:extLst>
            <a:ext uri="{FF2B5EF4-FFF2-40B4-BE49-F238E27FC236}">
              <a16:creationId xmlns:a16="http://schemas.microsoft.com/office/drawing/2014/main" id="{6DFDCB0C-C8F2-4F45-8517-F337826E60CF}"/>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1616</xdr:row>
      <xdr:rowOff>156880</xdr:rowOff>
    </xdr:from>
    <xdr:to>
      <xdr:col>13</xdr:col>
      <xdr:colOff>642468</xdr:colOff>
      <xdr:row>1616</xdr:row>
      <xdr:rowOff>402296</xdr:rowOff>
    </xdr:to>
    <xdr:sp macro="" textlink="">
      <xdr:nvSpPr>
        <xdr:cNvPr id="73" name="大かっこ 72">
          <a:extLst>
            <a:ext uri="{FF2B5EF4-FFF2-40B4-BE49-F238E27FC236}">
              <a16:creationId xmlns:a16="http://schemas.microsoft.com/office/drawing/2014/main" id="{4BC4F664-2380-4B5D-B929-67849F790727}"/>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1616</xdr:row>
      <xdr:rowOff>156880</xdr:rowOff>
    </xdr:from>
    <xdr:to>
      <xdr:col>13</xdr:col>
      <xdr:colOff>642468</xdr:colOff>
      <xdr:row>1616</xdr:row>
      <xdr:rowOff>402296</xdr:rowOff>
    </xdr:to>
    <xdr:sp macro="" textlink="">
      <xdr:nvSpPr>
        <xdr:cNvPr id="74" name="大かっこ 73">
          <a:extLst>
            <a:ext uri="{FF2B5EF4-FFF2-40B4-BE49-F238E27FC236}">
              <a16:creationId xmlns:a16="http://schemas.microsoft.com/office/drawing/2014/main" id="{95A25164-0E24-4A99-B55F-C32F4D0F4A30}"/>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1616</xdr:row>
      <xdr:rowOff>156880</xdr:rowOff>
    </xdr:from>
    <xdr:to>
      <xdr:col>13</xdr:col>
      <xdr:colOff>642468</xdr:colOff>
      <xdr:row>1616</xdr:row>
      <xdr:rowOff>402296</xdr:rowOff>
    </xdr:to>
    <xdr:sp macro="" textlink="">
      <xdr:nvSpPr>
        <xdr:cNvPr id="75" name="大かっこ 74">
          <a:extLst>
            <a:ext uri="{FF2B5EF4-FFF2-40B4-BE49-F238E27FC236}">
              <a16:creationId xmlns:a16="http://schemas.microsoft.com/office/drawing/2014/main" id="{1AC345B4-7B5D-4749-8B37-8C4E957E8BD8}"/>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1616</xdr:row>
      <xdr:rowOff>156880</xdr:rowOff>
    </xdr:from>
    <xdr:to>
      <xdr:col>13</xdr:col>
      <xdr:colOff>642468</xdr:colOff>
      <xdr:row>1616</xdr:row>
      <xdr:rowOff>402296</xdr:rowOff>
    </xdr:to>
    <xdr:sp macro="" textlink="">
      <xdr:nvSpPr>
        <xdr:cNvPr id="76" name="大かっこ 75">
          <a:extLst>
            <a:ext uri="{FF2B5EF4-FFF2-40B4-BE49-F238E27FC236}">
              <a16:creationId xmlns:a16="http://schemas.microsoft.com/office/drawing/2014/main" id="{02FFF5D1-594E-4F18-A530-4E1267EBFC7B}"/>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1732</xdr:row>
      <xdr:rowOff>156880</xdr:rowOff>
    </xdr:from>
    <xdr:to>
      <xdr:col>13</xdr:col>
      <xdr:colOff>642468</xdr:colOff>
      <xdr:row>1732</xdr:row>
      <xdr:rowOff>402296</xdr:rowOff>
    </xdr:to>
    <xdr:sp macro="" textlink="">
      <xdr:nvSpPr>
        <xdr:cNvPr id="77" name="大かっこ 76">
          <a:extLst>
            <a:ext uri="{FF2B5EF4-FFF2-40B4-BE49-F238E27FC236}">
              <a16:creationId xmlns:a16="http://schemas.microsoft.com/office/drawing/2014/main" id="{916EE896-615E-45F2-9980-E746211CC155}"/>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1732</xdr:row>
      <xdr:rowOff>156880</xdr:rowOff>
    </xdr:from>
    <xdr:to>
      <xdr:col>13</xdr:col>
      <xdr:colOff>642468</xdr:colOff>
      <xdr:row>1732</xdr:row>
      <xdr:rowOff>402296</xdr:rowOff>
    </xdr:to>
    <xdr:sp macro="" textlink="">
      <xdr:nvSpPr>
        <xdr:cNvPr id="78" name="大かっこ 77">
          <a:extLst>
            <a:ext uri="{FF2B5EF4-FFF2-40B4-BE49-F238E27FC236}">
              <a16:creationId xmlns:a16="http://schemas.microsoft.com/office/drawing/2014/main" id="{3E776BE6-5415-47CE-88E5-A5C39C0549E2}"/>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1732</xdr:row>
      <xdr:rowOff>156880</xdr:rowOff>
    </xdr:from>
    <xdr:to>
      <xdr:col>13</xdr:col>
      <xdr:colOff>642468</xdr:colOff>
      <xdr:row>1732</xdr:row>
      <xdr:rowOff>402296</xdr:rowOff>
    </xdr:to>
    <xdr:sp macro="" textlink="">
      <xdr:nvSpPr>
        <xdr:cNvPr id="79" name="大かっこ 78">
          <a:extLst>
            <a:ext uri="{FF2B5EF4-FFF2-40B4-BE49-F238E27FC236}">
              <a16:creationId xmlns:a16="http://schemas.microsoft.com/office/drawing/2014/main" id="{AAD8345E-2FC4-48E6-B9CA-C4FDF0CE376C}"/>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1732</xdr:row>
      <xdr:rowOff>156880</xdr:rowOff>
    </xdr:from>
    <xdr:to>
      <xdr:col>13</xdr:col>
      <xdr:colOff>642468</xdr:colOff>
      <xdr:row>1732</xdr:row>
      <xdr:rowOff>402296</xdr:rowOff>
    </xdr:to>
    <xdr:sp macro="" textlink="">
      <xdr:nvSpPr>
        <xdr:cNvPr id="80" name="大かっこ 79">
          <a:extLst>
            <a:ext uri="{FF2B5EF4-FFF2-40B4-BE49-F238E27FC236}">
              <a16:creationId xmlns:a16="http://schemas.microsoft.com/office/drawing/2014/main" id="{0EB68288-4368-4A73-BA2E-3DD3B5C94E70}"/>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1848</xdr:row>
      <xdr:rowOff>156880</xdr:rowOff>
    </xdr:from>
    <xdr:to>
      <xdr:col>13</xdr:col>
      <xdr:colOff>642468</xdr:colOff>
      <xdr:row>1848</xdr:row>
      <xdr:rowOff>402296</xdr:rowOff>
    </xdr:to>
    <xdr:sp macro="" textlink="">
      <xdr:nvSpPr>
        <xdr:cNvPr id="81" name="大かっこ 80">
          <a:extLst>
            <a:ext uri="{FF2B5EF4-FFF2-40B4-BE49-F238E27FC236}">
              <a16:creationId xmlns:a16="http://schemas.microsoft.com/office/drawing/2014/main" id="{FDFEB23B-48DB-4244-A284-0F232F93FEE4}"/>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1848</xdr:row>
      <xdr:rowOff>156880</xdr:rowOff>
    </xdr:from>
    <xdr:to>
      <xdr:col>13</xdr:col>
      <xdr:colOff>642468</xdr:colOff>
      <xdr:row>1848</xdr:row>
      <xdr:rowOff>402296</xdr:rowOff>
    </xdr:to>
    <xdr:sp macro="" textlink="">
      <xdr:nvSpPr>
        <xdr:cNvPr id="82" name="大かっこ 81">
          <a:extLst>
            <a:ext uri="{FF2B5EF4-FFF2-40B4-BE49-F238E27FC236}">
              <a16:creationId xmlns:a16="http://schemas.microsoft.com/office/drawing/2014/main" id="{A4350EDF-03AA-4EAB-A80E-A4AAC85222DC}"/>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1848</xdr:row>
      <xdr:rowOff>156880</xdr:rowOff>
    </xdr:from>
    <xdr:to>
      <xdr:col>13</xdr:col>
      <xdr:colOff>642468</xdr:colOff>
      <xdr:row>1848</xdr:row>
      <xdr:rowOff>402296</xdr:rowOff>
    </xdr:to>
    <xdr:sp macro="" textlink="">
      <xdr:nvSpPr>
        <xdr:cNvPr id="83" name="大かっこ 82">
          <a:extLst>
            <a:ext uri="{FF2B5EF4-FFF2-40B4-BE49-F238E27FC236}">
              <a16:creationId xmlns:a16="http://schemas.microsoft.com/office/drawing/2014/main" id="{C45D9845-F60C-43BE-B8B0-A6AF330218BB}"/>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1848</xdr:row>
      <xdr:rowOff>156880</xdr:rowOff>
    </xdr:from>
    <xdr:to>
      <xdr:col>13</xdr:col>
      <xdr:colOff>642468</xdr:colOff>
      <xdr:row>1848</xdr:row>
      <xdr:rowOff>402296</xdr:rowOff>
    </xdr:to>
    <xdr:sp macro="" textlink="">
      <xdr:nvSpPr>
        <xdr:cNvPr id="84" name="大かっこ 83">
          <a:extLst>
            <a:ext uri="{FF2B5EF4-FFF2-40B4-BE49-F238E27FC236}">
              <a16:creationId xmlns:a16="http://schemas.microsoft.com/office/drawing/2014/main" id="{B653D680-D08C-475F-B30A-DF2CCDDA85B6}"/>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1964</xdr:row>
      <xdr:rowOff>156880</xdr:rowOff>
    </xdr:from>
    <xdr:to>
      <xdr:col>13</xdr:col>
      <xdr:colOff>642468</xdr:colOff>
      <xdr:row>1964</xdr:row>
      <xdr:rowOff>402296</xdr:rowOff>
    </xdr:to>
    <xdr:sp macro="" textlink="">
      <xdr:nvSpPr>
        <xdr:cNvPr id="85" name="大かっこ 84">
          <a:extLst>
            <a:ext uri="{FF2B5EF4-FFF2-40B4-BE49-F238E27FC236}">
              <a16:creationId xmlns:a16="http://schemas.microsoft.com/office/drawing/2014/main" id="{EFB40EB2-C34D-4931-AC8C-486933D0A2E6}"/>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1964</xdr:row>
      <xdr:rowOff>156880</xdr:rowOff>
    </xdr:from>
    <xdr:to>
      <xdr:col>13</xdr:col>
      <xdr:colOff>642468</xdr:colOff>
      <xdr:row>1964</xdr:row>
      <xdr:rowOff>402296</xdr:rowOff>
    </xdr:to>
    <xdr:sp macro="" textlink="">
      <xdr:nvSpPr>
        <xdr:cNvPr id="86" name="大かっこ 85">
          <a:extLst>
            <a:ext uri="{FF2B5EF4-FFF2-40B4-BE49-F238E27FC236}">
              <a16:creationId xmlns:a16="http://schemas.microsoft.com/office/drawing/2014/main" id="{ECE2ADE8-8608-43C8-A7BB-068A8E6613FC}"/>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1964</xdr:row>
      <xdr:rowOff>156880</xdr:rowOff>
    </xdr:from>
    <xdr:to>
      <xdr:col>13</xdr:col>
      <xdr:colOff>642468</xdr:colOff>
      <xdr:row>1964</xdr:row>
      <xdr:rowOff>402296</xdr:rowOff>
    </xdr:to>
    <xdr:sp macro="" textlink="">
      <xdr:nvSpPr>
        <xdr:cNvPr id="87" name="大かっこ 86">
          <a:extLst>
            <a:ext uri="{FF2B5EF4-FFF2-40B4-BE49-F238E27FC236}">
              <a16:creationId xmlns:a16="http://schemas.microsoft.com/office/drawing/2014/main" id="{05461B64-C99A-4661-96BB-3E3BA2ED03FD}"/>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1964</xdr:row>
      <xdr:rowOff>156880</xdr:rowOff>
    </xdr:from>
    <xdr:to>
      <xdr:col>13</xdr:col>
      <xdr:colOff>642468</xdr:colOff>
      <xdr:row>1964</xdr:row>
      <xdr:rowOff>402296</xdr:rowOff>
    </xdr:to>
    <xdr:sp macro="" textlink="">
      <xdr:nvSpPr>
        <xdr:cNvPr id="88" name="大かっこ 87">
          <a:extLst>
            <a:ext uri="{FF2B5EF4-FFF2-40B4-BE49-F238E27FC236}">
              <a16:creationId xmlns:a16="http://schemas.microsoft.com/office/drawing/2014/main" id="{90310B07-304C-4297-89F0-979899E75C4D}"/>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2080</xdr:row>
      <xdr:rowOff>156880</xdr:rowOff>
    </xdr:from>
    <xdr:to>
      <xdr:col>13</xdr:col>
      <xdr:colOff>642468</xdr:colOff>
      <xdr:row>2080</xdr:row>
      <xdr:rowOff>402296</xdr:rowOff>
    </xdr:to>
    <xdr:sp macro="" textlink="">
      <xdr:nvSpPr>
        <xdr:cNvPr id="89" name="大かっこ 88">
          <a:extLst>
            <a:ext uri="{FF2B5EF4-FFF2-40B4-BE49-F238E27FC236}">
              <a16:creationId xmlns:a16="http://schemas.microsoft.com/office/drawing/2014/main" id="{5F462A54-5750-4FF4-A166-A37A73FD76C8}"/>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2080</xdr:row>
      <xdr:rowOff>156880</xdr:rowOff>
    </xdr:from>
    <xdr:to>
      <xdr:col>13</xdr:col>
      <xdr:colOff>642468</xdr:colOff>
      <xdr:row>2080</xdr:row>
      <xdr:rowOff>402296</xdr:rowOff>
    </xdr:to>
    <xdr:sp macro="" textlink="">
      <xdr:nvSpPr>
        <xdr:cNvPr id="90" name="大かっこ 89">
          <a:extLst>
            <a:ext uri="{FF2B5EF4-FFF2-40B4-BE49-F238E27FC236}">
              <a16:creationId xmlns:a16="http://schemas.microsoft.com/office/drawing/2014/main" id="{4287CB86-69A4-47B9-B84A-292B2F45D767}"/>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2080</xdr:row>
      <xdr:rowOff>156880</xdr:rowOff>
    </xdr:from>
    <xdr:to>
      <xdr:col>13</xdr:col>
      <xdr:colOff>642468</xdr:colOff>
      <xdr:row>2080</xdr:row>
      <xdr:rowOff>402296</xdr:rowOff>
    </xdr:to>
    <xdr:sp macro="" textlink="">
      <xdr:nvSpPr>
        <xdr:cNvPr id="91" name="大かっこ 90">
          <a:extLst>
            <a:ext uri="{FF2B5EF4-FFF2-40B4-BE49-F238E27FC236}">
              <a16:creationId xmlns:a16="http://schemas.microsoft.com/office/drawing/2014/main" id="{E2E5B307-C962-4031-9E8D-A493DA551A15}"/>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2080</xdr:row>
      <xdr:rowOff>156880</xdr:rowOff>
    </xdr:from>
    <xdr:to>
      <xdr:col>13</xdr:col>
      <xdr:colOff>642468</xdr:colOff>
      <xdr:row>2080</xdr:row>
      <xdr:rowOff>402296</xdr:rowOff>
    </xdr:to>
    <xdr:sp macro="" textlink="">
      <xdr:nvSpPr>
        <xdr:cNvPr id="92" name="大かっこ 91">
          <a:extLst>
            <a:ext uri="{FF2B5EF4-FFF2-40B4-BE49-F238E27FC236}">
              <a16:creationId xmlns:a16="http://schemas.microsoft.com/office/drawing/2014/main" id="{1F7B3701-84BC-4266-B039-7105792B07EE}"/>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2196</xdr:row>
      <xdr:rowOff>156880</xdr:rowOff>
    </xdr:from>
    <xdr:to>
      <xdr:col>13</xdr:col>
      <xdr:colOff>642468</xdr:colOff>
      <xdr:row>2196</xdr:row>
      <xdr:rowOff>402296</xdr:rowOff>
    </xdr:to>
    <xdr:sp macro="" textlink="">
      <xdr:nvSpPr>
        <xdr:cNvPr id="93" name="大かっこ 92">
          <a:extLst>
            <a:ext uri="{FF2B5EF4-FFF2-40B4-BE49-F238E27FC236}">
              <a16:creationId xmlns:a16="http://schemas.microsoft.com/office/drawing/2014/main" id="{3D3C8BF1-3855-47D3-BECA-E3CDD419ABAD}"/>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2196</xdr:row>
      <xdr:rowOff>156880</xdr:rowOff>
    </xdr:from>
    <xdr:to>
      <xdr:col>13</xdr:col>
      <xdr:colOff>642468</xdr:colOff>
      <xdr:row>2196</xdr:row>
      <xdr:rowOff>402296</xdr:rowOff>
    </xdr:to>
    <xdr:sp macro="" textlink="">
      <xdr:nvSpPr>
        <xdr:cNvPr id="94" name="大かっこ 93">
          <a:extLst>
            <a:ext uri="{FF2B5EF4-FFF2-40B4-BE49-F238E27FC236}">
              <a16:creationId xmlns:a16="http://schemas.microsoft.com/office/drawing/2014/main" id="{20FC354C-ACF6-45EA-86E4-7DCAF3409BB7}"/>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2196</xdr:row>
      <xdr:rowOff>156880</xdr:rowOff>
    </xdr:from>
    <xdr:to>
      <xdr:col>13</xdr:col>
      <xdr:colOff>642468</xdr:colOff>
      <xdr:row>2196</xdr:row>
      <xdr:rowOff>402296</xdr:rowOff>
    </xdr:to>
    <xdr:sp macro="" textlink="">
      <xdr:nvSpPr>
        <xdr:cNvPr id="95" name="大かっこ 94">
          <a:extLst>
            <a:ext uri="{FF2B5EF4-FFF2-40B4-BE49-F238E27FC236}">
              <a16:creationId xmlns:a16="http://schemas.microsoft.com/office/drawing/2014/main" id="{8E50AC35-A72E-484D-8F4A-D10D1033A13A}"/>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2196</xdr:row>
      <xdr:rowOff>156880</xdr:rowOff>
    </xdr:from>
    <xdr:to>
      <xdr:col>13</xdr:col>
      <xdr:colOff>642468</xdr:colOff>
      <xdr:row>2196</xdr:row>
      <xdr:rowOff>402296</xdr:rowOff>
    </xdr:to>
    <xdr:sp macro="" textlink="">
      <xdr:nvSpPr>
        <xdr:cNvPr id="96" name="大かっこ 95">
          <a:extLst>
            <a:ext uri="{FF2B5EF4-FFF2-40B4-BE49-F238E27FC236}">
              <a16:creationId xmlns:a16="http://schemas.microsoft.com/office/drawing/2014/main" id="{F44182C6-5F6F-4EC2-8A19-306CD1CAFF00}"/>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2312</xdr:row>
      <xdr:rowOff>156880</xdr:rowOff>
    </xdr:from>
    <xdr:to>
      <xdr:col>13</xdr:col>
      <xdr:colOff>642468</xdr:colOff>
      <xdr:row>2312</xdr:row>
      <xdr:rowOff>402296</xdr:rowOff>
    </xdr:to>
    <xdr:sp macro="" textlink="">
      <xdr:nvSpPr>
        <xdr:cNvPr id="97" name="大かっこ 96">
          <a:extLst>
            <a:ext uri="{FF2B5EF4-FFF2-40B4-BE49-F238E27FC236}">
              <a16:creationId xmlns:a16="http://schemas.microsoft.com/office/drawing/2014/main" id="{CE36B070-A3F2-47BB-9ACF-762A68DC02B2}"/>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2312</xdr:row>
      <xdr:rowOff>156880</xdr:rowOff>
    </xdr:from>
    <xdr:to>
      <xdr:col>13</xdr:col>
      <xdr:colOff>642468</xdr:colOff>
      <xdr:row>2312</xdr:row>
      <xdr:rowOff>402296</xdr:rowOff>
    </xdr:to>
    <xdr:sp macro="" textlink="">
      <xdr:nvSpPr>
        <xdr:cNvPr id="98" name="大かっこ 97">
          <a:extLst>
            <a:ext uri="{FF2B5EF4-FFF2-40B4-BE49-F238E27FC236}">
              <a16:creationId xmlns:a16="http://schemas.microsoft.com/office/drawing/2014/main" id="{0BE9506A-8B7E-4979-85CD-74E0E85618D6}"/>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2312</xdr:row>
      <xdr:rowOff>156880</xdr:rowOff>
    </xdr:from>
    <xdr:to>
      <xdr:col>13</xdr:col>
      <xdr:colOff>642468</xdr:colOff>
      <xdr:row>2312</xdr:row>
      <xdr:rowOff>402296</xdr:rowOff>
    </xdr:to>
    <xdr:sp macro="" textlink="">
      <xdr:nvSpPr>
        <xdr:cNvPr id="99" name="大かっこ 98">
          <a:extLst>
            <a:ext uri="{FF2B5EF4-FFF2-40B4-BE49-F238E27FC236}">
              <a16:creationId xmlns:a16="http://schemas.microsoft.com/office/drawing/2014/main" id="{A2EC3AF2-4898-4092-A528-5C82E6AA7D0E}"/>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2312</xdr:row>
      <xdr:rowOff>156880</xdr:rowOff>
    </xdr:from>
    <xdr:to>
      <xdr:col>13</xdr:col>
      <xdr:colOff>642468</xdr:colOff>
      <xdr:row>2312</xdr:row>
      <xdr:rowOff>402296</xdr:rowOff>
    </xdr:to>
    <xdr:sp macro="" textlink="">
      <xdr:nvSpPr>
        <xdr:cNvPr id="100" name="大かっこ 99">
          <a:extLst>
            <a:ext uri="{FF2B5EF4-FFF2-40B4-BE49-F238E27FC236}">
              <a16:creationId xmlns:a16="http://schemas.microsoft.com/office/drawing/2014/main" id="{DB9B0710-E531-4621-8AD2-179A1FBC1DEA}"/>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224</xdr:row>
      <xdr:rowOff>156880</xdr:rowOff>
    </xdr:from>
    <xdr:to>
      <xdr:col>13</xdr:col>
      <xdr:colOff>642468</xdr:colOff>
      <xdr:row>224</xdr:row>
      <xdr:rowOff>402296</xdr:rowOff>
    </xdr:to>
    <xdr:sp macro="" textlink="">
      <xdr:nvSpPr>
        <xdr:cNvPr id="101" name="大かっこ 100">
          <a:extLst>
            <a:ext uri="{FF2B5EF4-FFF2-40B4-BE49-F238E27FC236}">
              <a16:creationId xmlns:a16="http://schemas.microsoft.com/office/drawing/2014/main" id="{B2CF09A6-556F-4B39-99AE-D572E7EFC9D4}"/>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224</xdr:row>
      <xdr:rowOff>156880</xdr:rowOff>
    </xdr:from>
    <xdr:to>
      <xdr:col>13</xdr:col>
      <xdr:colOff>642468</xdr:colOff>
      <xdr:row>224</xdr:row>
      <xdr:rowOff>402296</xdr:rowOff>
    </xdr:to>
    <xdr:sp macro="" textlink="">
      <xdr:nvSpPr>
        <xdr:cNvPr id="102" name="大かっこ 101">
          <a:extLst>
            <a:ext uri="{FF2B5EF4-FFF2-40B4-BE49-F238E27FC236}">
              <a16:creationId xmlns:a16="http://schemas.microsoft.com/office/drawing/2014/main" id="{DCB34742-587B-4692-8F58-2C3A7B26322E}"/>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224</xdr:row>
      <xdr:rowOff>156880</xdr:rowOff>
    </xdr:from>
    <xdr:to>
      <xdr:col>13</xdr:col>
      <xdr:colOff>642468</xdr:colOff>
      <xdr:row>224</xdr:row>
      <xdr:rowOff>402296</xdr:rowOff>
    </xdr:to>
    <xdr:sp macro="" textlink="">
      <xdr:nvSpPr>
        <xdr:cNvPr id="103" name="大かっこ 102">
          <a:extLst>
            <a:ext uri="{FF2B5EF4-FFF2-40B4-BE49-F238E27FC236}">
              <a16:creationId xmlns:a16="http://schemas.microsoft.com/office/drawing/2014/main" id="{E9CEE026-0DEF-427C-A5DA-ABCE155F7EDB}"/>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224</xdr:row>
      <xdr:rowOff>156880</xdr:rowOff>
    </xdr:from>
    <xdr:to>
      <xdr:col>13</xdr:col>
      <xdr:colOff>642468</xdr:colOff>
      <xdr:row>224</xdr:row>
      <xdr:rowOff>402296</xdr:rowOff>
    </xdr:to>
    <xdr:sp macro="" textlink="">
      <xdr:nvSpPr>
        <xdr:cNvPr id="104" name="大かっこ 103">
          <a:extLst>
            <a:ext uri="{FF2B5EF4-FFF2-40B4-BE49-F238E27FC236}">
              <a16:creationId xmlns:a16="http://schemas.microsoft.com/office/drawing/2014/main" id="{1C248AB0-4A35-4A52-8E45-A86832696B73}"/>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340</xdr:row>
      <xdr:rowOff>156880</xdr:rowOff>
    </xdr:from>
    <xdr:to>
      <xdr:col>13</xdr:col>
      <xdr:colOff>642468</xdr:colOff>
      <xdr:row>340</xdr:row>
      <xdr:rowOff>402296</xdr:rowOff>
    </xdr:to>
    <xdr:sp macro="" textlink="">
      <xdr:nvSpPr>
        <xdr:cNvPr id="105" name="大かっこ 104">
          <a:extLst>
            <a:ext uri="{FF2B5EF4-FFF2-40B4-BE49-F238E27FC236}">
              <a16:creationId xmlns:a16="http://schemas.microsoft.com/office/drawing/2014/main" id="{1A4146CF-8FFF-4EAB-80C3-B16861C1FDB0}"/>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340</xdr:row>
      <xdr:rowOff>156880</xdr:rowOff>
    </xdr:from>
    <xdr:to>
      <xdr:col>13</xdr:col>
      <xdr:colOff>642468</xdr:colOff>
      <xdr:row>340</xdr:row>
      <xdr:rowOff>402296</xdr:rowOff>
    </xdr:to>
    <xdr:sp macro="" textlink="">
      <xdr:nvSpPr>
        <xdr:cNvPr id="106" name="大かっこ 105">
          <a:extLst>
            <a:ext uri="{FF2B5EF4-FFF2-40B4-BE49-F238E27FC236}">
              <a16:creationId xmlns:a16="http://schemas.microsoft.com/office/drawing/2014/main" id="{E7DCB574-05AB-4D5B-8B1A-8FB167B42857}"/>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340</xdr:row>
      <xdr:rowOff>156880</xdr:rowOff>
    </xdr:from>
    <xdr:to>
      <xdr:col>13</xdr:col>
      <xdr:colOff>642468</xdr:colOff>
      <xdr:row>340</xdr:row>
      <xdr:rowOff>402296</xdr:rowOff>
    </xdr:to>
    <xdr:sp macro="" textlink="">
      <xdr:nvSpPr>
        <xdr:cNvPr id="107" name="大かっこ 106">
          <a:extLst>
            <a:ext uri="{FF2B5EF4-FFF2-40B4-BE49-F238E27FC236}">
              <a16:creationId xmlns:a16="http://schemas.microsoft.com/office/drawing/2014/main" id="{001433A2-B984-4059-8FB0-44CA2541731B}"/>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340</xdr:row>
      <xdr:rowOff>156880</xdr:rowOff>
    </xdr:from>
    <xdr:to>
      <xdr:col>13</xdr:col>
      <xdr:colOff>642468</xdr:colOff>
      <xdr:row>340</xdr:row>
      <xdr:rowOff>402296</xdr:rowOff>
    </xdr:to>
    <xdr:sp macro="" textlink="">
      <xdr:nvSpPr>
        <xdr:cNvPr id="108" name="大かっこ 107">
          <a:extLst>
            <a:ext uri="{FF2B5EF4-FFF2-40B4-BE49-F238E27FC236}">
              <a16:creationId xmlns:a16="http://schemas.microsoft.com/office/drawing/2014/main" id="{8AC85F67-590E-4D8C-A1F7-469DF8F546F3}"/>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456</xdr:row>
      <xdr:rowOff>156880</xdr:rowOff>
    </xdr:from>
    <xdr:to>
      <xdr:col>13</xdr:col>
      <xdr:colOff>642468</xdr:colOff>
      <xdr:row>456</xdr:row>
      <xdr:rowOff>402296</xdr:rowOff>
    </xdr:to>
    <xdr:sp macro="" textlink="">
      <xdr:nvSpPr>
        <xdr:cNvPr id="109" name="大かっこ 108">
          <a:extLst>
            <a:ext uri="{FF2B5EF4-FFF2-40B4-BE49-F238E27FC236}">
              <a16:creationId xmlns:a16="http://schemas.microsoft.com/office/drawing/2014/main" id="{CB933A0B-978C-49A5-8853-8A57CDCE1F12}"/>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456</xdr:row>
      <xdr:rowOff>156880</xdr:rowOff>
    </xdr:from>
    <xdr:to>
      <xdr:col>13</xdr:col>
      <xdr:colOff>642468</xdr:colOff>
      <xdr:row>456</xdr:row>
      <xdr:rowOff>402296</xdr:rowOff>
    </xdr:to>
    <xdr:sp macro="" textlink="">
      <xdr:nvSpPr>
        <xdr:cNvPr id="110" name="大かっこ 109">
          <a:extLst>
            <a:ext uri="{FF2B5EF4-FFF2-40B4-BE49-F238E27FC236}">
              <a16:creationId xmlns:a16="http://schemas.microsoft.com/office/drawing/2014/main" id="{092AAFCF-83C4-473D-A4B9-C7248C1E5FAC}"/>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456</xdr:row>
      <xdr:rowOff>156880</xdr:rowOff>
    </xdr:from>
    <xdr:to>
      <xdr:col>13</xdr:col>
      <xdr:colOff>642468</xdr:colOff>
      <xdr:row>456</xdr:row>
      <xdr:rowOff>402296</xdr:rowOff>
    </xdr:to>
    <xdr:sp macro="" textlink="">
      <xdr:nvSpPr>
        <xdr:cNvPr id="111" name="大かっこ 110">
          <a:extLst>
            <a:ext uri="{FF2B5EF4-FFF2-40B4-BE49-F238E27FC236}">
              <a16:creationId xmlns:a16="http://schemas.microsoft.com/office/drawing/2014/main" id="{F8C9BB41-41FF-4A23-9789-4151B66AA4DA}"/>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456</xdr:row>
      <xdr:rowOff>156880</xdr:rowOff>
    </xdr:from>
    <xdr:to>
      <xdr:col>13</xdr:col>
      <xdr:colOff>642468</xdr:colOff>
      <xdr:row>456</xdr:row>
      <xdr:rowOff>402296</xdr:rowOff>
    </xdr:to>
    <xdr:sp macro="" textlink="">
      <xdr:nvSpPr>
        <xdr:cNvPr id="112" name="大かっこ 111">
          <a:extLst>
            <a:ext uri="{FF2B5EF4-FFF2-40B4-BE49-F238E27FC236}">
              <a16:creationId xmlns:a16="http://schemas.microsoft.com/office/drawing/2014/main" id="{946CC057-BD69-4498-A8A9-C872D3327AAB}"/>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572</xdr:row>
      <xdr:rowOff>156880</xdr:rowOff>
    </xdr:from>
    <xdr:to>
      <xdr:col>13</xdr:col>
      <xdr:colOff>642468</xdr:colOff>
      <xdr:row>572</xdr:row>
      <xdr:rowOff>402296</xdr:rowOff>
    </xdr:to>
    <xdr:sp macro="" textlink="">
      <xdr:nvSpPr>
        <xdr:cNvPr id="113" name="大かっこ 112">
          <a:extLst>
            <a:ext uri="{FF2B5EF4-FFF2-40B4-BE49-F238E27FC236}">
              <a16:creationId xmlns:a16="http://schemas.microsoft.com/office/drawing/2014/main" id="{5969C9D8-C69D-4E06-8494-7896F73F913E}"/>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572</xdr:row>
      <xdr:rowOff>156880</xdr:rowOff>
    </xdr:from>
    <xdr:to>
      <xdr:col>13</xdr:col>
      <xdr:colOff>642468</xdr:colOff>
      <xdr:row>572</xdr:row>
      <xdr:rowOff>402296</xdr:rowOff>
    </xdr:to>
    <xdr:sp macro="" textlink="">
      <xdr:nvSpPr>
        <xdr:cNvPr id="114" name="大かっこ 113">
          <a:extLst>
            <a:ext uri="{FF2B5EF4-FFF2-40B4-BE49-F238E27FC236}">
              <a16:creationId xmlns:a16="http://schemas.microsoft.com/office/drawing/2014/main" id="{E6A636B8-870C-4716-9DBF-3B22F98EE92F}"/>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572</xdr:row>
      <xdr:rowOff>156880</xdr:rowOff>
    </xdr:from>
    <xdr:to>
      <xdr:col>13</xdr:col>
      <xdr:colOff>642468</xdr:colOff>
      <xdr:row>572</xdr:row>
      <xdr:rowOff>402296</xdr:rowOff>
    </xdr:to>
    <xdr:sp macro="" textlink="">
      <xdr:nvSpPr>
        <xdr:cNvPr id="115" name="大かっこ 114">
          <a:extLst>
            <a:ext uri="{FF2B5EF4-FFF2-40B4-BE49-F238E27FC236}">
              <a16:creationId xmlns:a16="http://schemas.microsoft.com/office/drawing/2014/main" id="{9C20752C-8FD0-4307-9B92-65216AF36F78}"/>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572</xdr:row>
      <xdr:rowOff>156880</xdr:rowOff>
    </xdr:from>
    <xdr:to>
      <xdr:col>13</xdr:col>
      <xdr:colOff>642468</xdr:colOff>
      <xdr:row>572</xdr:row>
      <xdr:rowOff>402296</xdr:rowOff>
    </xdr:to>
    <xdr:sp macro="" textlink="">
      <xdr:nvSpPr>
        <xdr:cNvPr id="116" name="大かっこ 115">
          <a:extLst>
            <a:ext uri="{FF2B5EF4-FFF2-40B4-BE49-F238E27FC236}">
              <a16:creationId xmlns:a16="http://schemas.microsoft.com/office/drawing/2014/main" id="{BA9A2CCE-0827-4F57-B3EC-65D603B9657D}"/>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688</xdr:row>
      <xdr:rowOff>156880</xdr:rowOff>
    </xdr:from>
    <xdr:to>
      <xdr:col>13</xdr:col>
      <xdr:colOff>642468</xdr:colOff>
      <xdr:row>688</xdr:row>
      <xdr:rowOff>402296</xdr:rowOff>
    </xdr:to>
    <xdr:sp macro="" textlink="">
      <xdr:nvSpPr>
        <xdr:cNvPr id="117" name="大かっこ 116">
          <a:extLst>
            <a:ext uri="{FF2B5EF4-FFF2-40B4-BE49-F238E27FC236}">
              <a16:creationId xmlns:a16="http://schemas.microsoft.com/office/drawing/2014/main" id="{FF287618-C30F-49B3-AC39-02A685C048EC}"/>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688</xdr:row>
      <xdr:rowOff>156880</xdr:rowOff>
    </xdr:from>
    <xdr:to>
      <xdr:col>13</xdr:col>
      <xdr:colOff>642468</xdr:colOff>
      <xdr:row>688</xdr:row>
      <xdr:rowOff>402296</xdr:rowOff>
    </xdr:to>
    <xdr:sp macro="" textlink="">
      <xdr:nvSpPr>
        <xdr:cNvPr id="118" name="大かっこ 117">
          <a:extLst>
            <a:ext uri="{FF2B5EF4-FFF2-40B4-BE49-F238E27FC236}">
              <a16:creationId xmlns:a16="http://schemas.microsoft.com/office/drawing/2014/main" id="{5A352B10-0F05-49B9-A8CC-5C3C47A3DCCA}"/>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688</xdr:row>
      <xdr:rowOff>156880</xdr:rowOff>
    </xdr:from>
    <xdr:to>
      <xdr:col>13</xdr:col>
      <xdr:colOff>642468</xdr:colOff>
      <xdr:row>688</xdr:row>
      <xdr:rowOff>402296</xdr:rowOff>
    </xdr:to>
    <xdr:sp macro="" textlink="">
      <xdr:nvSpPr>
        <xdr:cNvPr id="119" name="大かっこ 118">
          <a:extLst>
            <a:ext uri="{FF2B5EF4-FFF2-40B4-BE49-F238E27FC236}">
              <a16:creationId xmlns:a16="http://schemas.microsoft.com/office/drawing/2014/main" id="{8FB78BFC-46CA-4398-942B-67FFE60CBEB1}"/>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688</xdr:row>
      <xdr:rowOff>156880</xdr:rowOff>
    </xdr:from>
    <xdr:to>
      <xdr:col>13</xdr:col>
      <xdr:colOff>642468</xdr:colOff>
      <xdr:row>688</xdr:row>
      <xdr:rowOff>402296</xdr:rowOff>
    </xdr:to>
    <xdr:sp macro="" textlink="">
      <xdr:nvSpPr>
        <xdr:cNvPr id="120" name="大かっこ 119">
          <a:extLst>
            <a:ext uri="{FF2B5EF4-FFF2-40B4-BE49-F238E27FC236}">
              <a16:creationId xmlns:a16="http://schemas.microsoft.com/office/drawing/2014/main" id="{6E873FCE-000D-4100-AF21-178880A776C5}"/>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804</xdr:row>
      <xdr:rowOff>156880</xdr:rowOff>
    </xdr:from>
    <xdr:to>
      <xdr:col>13</xdr:col>
      <xdr:colOff>642468</xdr:colOff>
      <xdr:row>804</xdr:row>
      <xdr:rowOff>402296</xdr:rowOff>
    </xdr:to>
    <xdr:sp macro="" textlink="">
      <xdr:nvSpPr>
        <xdr:cNvPr id="121" name="大かっこ 120">
          <a:extLst>
            <a:ext uri="{FF2B5EF4-FFF2-40B4-BE49-F238E27FC236}">
              <a16:creationId xmlns:a16="http://schemas.microsoft.com/office/drawing/2014/main" id="{3020BEDC-0228-4CCC-8C50-59C68CA1CB1D}"/>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804</xdr:row>
      <xdr:rowOff>156880</xdr:rowOff>
    </xdr:from>
    <xdr:to>
      <xdr:col>13</xdr:col>
      <xdr:colOff>642468</xdr:colOff>
      <xdr:row>804</xdr:row>
      <xdr:rowOff>402296</xdr:rowOff>
    </xdr:to>
    <xdr:sp macro="" textlink="">
      <xdr:nvSpPr>
        <xdr:cNvPr id="122" name="大かっこ 121">
          <a:extLst>
            <a:ext uri="{FF2B5EF4-FFF2-40B4-BE49-F238E27FC236}">
              <a16:creationId xmlns:a16="http://schemas.microsoft.com/office/drawing/2014/main" id="{DC99596B-A5E3-41BC-B546-91DC5DB715C1}"/>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804</xdr:row>
      <xdr:rowOff>156880</xdr:rowOff>
    </xdr:from>
    <xdr:to>
      <xdr:col>13</xdr:col>
      <xdr:colOff>642468</xdr:colOff>
      <xdr:row>804</xdr:row>
      <xdr:rowOff>402296</xdr:rowOff>
    </xdr:to>
    <xdr:sp macro="" textlink="">
      <xdr:nvSpPr>
        <xdr:cNvPr id="123" name="大かっこ 122">
          <a:extLst>
            <a:ext uri="{FF2B5EF4-FFF2-40B4-BE49-F238E27FC236}">
              <a16:creationId xmlns:a16="http://schemas.microsoft.com/office/drawing/2014/main" id="{2A2FC847-C501-4EB7-8CB0-5A12C9A8C073}"/>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804</xdr:row>
      <xdr:rowOff>156880</xdr:rowOff>
    </xdr:from>
    <xdr:to>
      <xdr:col>13</xdr:col>
      <xdr:colOff>642468</xdr:colOff>
      <xdr:row>804</xdr:row>
      <xdr:rowOff>402296</xdr:rowOff>
    </xdr:to>
    <xdr:sp macro="" textlink="">
      <xdr:nvSpPr>
        <xdr:cNvPr id="124" name="大かっこ 123">
          <a:extLst>
            <a:ext uri="{FF2B5EF4-FFF2-40B4-BE49-F238E27FC236}">
              <a16:creationId xmlns:a16="http://schemas.microsoft.com/office/drawing/2014/main" id="{748165C7-F024-4E05-BF37-EE4A7D7EFB98}"/>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920</xdr:row>
      <xdr:rowOff>156880</xdr:rowOff>
    </xdr:from>
    <xdr:to>
      <xdr:col>13</xdr:col>
      <xdr:colOff>642468</xdr:colOff>
      <xdr:row>920</xdr:row>
      <xdr:rowOff>402296</xdr:rowOff>
    </xdr:to>
    <xdr:sp macro="" textlink="">
      <xdr:nvSpPr>
        <xdr:cNvPr id="125" name="大かっこ 124">
          <a:extLst>
            <a:ext uri="{FF2B5EF4-FFF2-40B4-BE49-F238E27FC236}">
              <a16:creationId xmlns:a16="http://schemas.microsoft.com/office/drawing/2014/main" id="{AB6F684C-C2F6-405E-A9D7-8880BC2C8A55}"/>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920</xdr:row>
      <xdr:rowOff>156880</xdr:rowOff>
    </xdr:from>
    <xdr:to>
      <xdr:col>13</xdr:col>
      <xdr:colOff>642468</xdr:colOff>
      <xdr:row>920</xdr:row>
      <xdr:rowOff>402296</xdr:rowOff>
    </xdr:to>
    <xdr:sp macro="" textlink="">
      <xdr:nvSpPr>
        <xdr:cNvPr id="126" name="大かっこ 125">
          <a:extLst>
            <a:ext uri="{FF2B5EF4-FFF2-40B4-BE49-F238E27FC236}">
              <a16:creationId xmlns:a16="http://schemas.microsoft.com/office/drawing/2014/main" id="{D8BCFD70-00BD-4B9B-B6D7-822E11EAF5EB}"/>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920</xdr:row>
      <xdr:rowOff>156880</xdr:rowOff>
    </xdr:from>
    <xdr:to>
      <xdr:col>13</xdr:col>
      <xdr:colOff>642468</xdr:colOff>
      <xdr:row>920</xdr:row>
      <xdr:rowOff>402296</xdr:rowOff>
    </xdr:to>
    <xdr:sp macro="" textlink="">
      <xdr:nvSpPr>
        <xdr:cNvPr id="127" name="大かっこ 126">
          <a:extLst>
            <a:ext uri="{FF2B5EF4-FFF2-40B4-BE49-F238E27FC236}">
              <a16:creationId xmlns:a16="http://schemas.microsoft.com/office/drawing/2014/main" id="{7DFDF620-D373-4819-8B25-20CCCF0C5D88}"/>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920</xdr:row>
      <xdr:rowOff>156880</xdr:rowOff>
    </xdr:from>
    <xdr:to>
      <xdr:col>13</xdr:col>
      <xdr:colOff>642468</xdr:colOff>
      <xdr:row>920</xdr:row>
      <xdr:rowOff>402296</xdr:rowOff>
    </xdr:to>
    <xdr:sp macro="" textlink="">
      <xdr:nvSpPr>
        <xdr:cNvPr id="128" name="大かっこ 127">
          <a:extLst>
            <a:ext uri="{FF2B5EF4-FFF2-40B4-BE49-F238E27FC236}">
              <a16:creationId xmlns:a16="http://schemas.microsoft.com/office/drawing/2014/main" id="{6874D81A-D40B-4182-9591-EAEE2C4FFFAB}"/>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1036</xdr:row>
      <xdr:rowOff>156880</xdr:rowOff>
    </xdr:from>
    <xdr:to>
      <xdr:col>13</xdr:col>
      <xdr:colOff>642468</xdr:colOff>
      <xdr:row>1036</xdr:row>
      <xdr:rowOff>402296</xdr:rowOff>
    </xdr:to>
    <xdr:sp macro="" textlink="">
      <xdr:nvSpPr>
        <xdr:cNvPr id="129" name="大かっこ 128">
          <a:extLst>
            <a:ext uri="{FF2B5EF4-FFF2-40B4-BE49-F238E27FC236}">
              <a16:creationId xmlns:a16="http://schemas.microsoft.com/office/drawing/2014/main" id="{ED51BD70-4AA6-44DB-9204-8246A3411A51}"/>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1036</xdr:row>
      <xdr:rowOff>156880</xdr:rowOff>
    </xdr:from>
    <xdr:to>
      <xdr:col>13</xdr:col>
      <xdr:colOff>642468</xdr:colOff>
      <xdr:row>1036</xdr:row>
      <xdr:rowOff>402296</xdr:rowOff>
    </xdr:to>
    <xdr:sp macro="" textlink="">
      <xdr:nvSpPr>
        <xdr:cNvPr id="130" name="大かっこ 129">
          <a:extLst>
            <a:ext uri="{FF2B5EF4-FFF2-40B4-BE49-F238E27FC236}">
              <a16:creationId xmlns:a16="http://schemas.microsoft.com/office/drawing/2014/main" id="{7E99269F-8B7C-48C7-9D51-4D56AFE696C2}"/>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1036</xdr:row>
      <xdr:rowOff>156880</xdr:rowOff>
    </xdr:from>
    <xdr:to>
      <xdr:col>13</xdr:col>
      <xdr:colOff>642468</xdr:colOff>
      <xdr:row>1036</xdr:row>
      <xdr:rowOff>402296</xdr:rowOff>
    </xdr:to>
    <xdr:sp macro="" textlink="">
      <xdr:nvSpPr>
        <xdr:cNvPr id="131" name="大かっこ 130">
          <a:extLst>
            <a:ext uri="{FF2B5EF4-FFF2-40B4-BE49-F238E27FC236}">
              <a16:creationId xmlns:a16="http://schemas.microsoft.com/office/drawing/2014/main" id="{D4DE6CDE-F499-4EA8-95BB-556C7B85F513}"/>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1036</xdr:row>
      <xdr:rowOff>156880</xdr:rowOff>
    </xdr:from>
    <xdr:to>
      <xdr:col>13</xdr:col>
      <xdr:colOff>642468</xdr:colOff>
      <xdr:row>1036</xdr:row>
      <xdr:rowOff>402296</xdr:rowOff>
    </xdr:to>
    <xdr:sp macro="" textlink="">
      <xdr:nvSpPr>
        <xdr:cNvPr id="132" name="大かっこ 131">
          <a:extLst>
            <a:ext uri="{FF2B5EF4-FFF2-40B4-BE49-F238E27FC236}">
              <a16:creationId xmlns:a16="http://schemas.microsoft.com/office/drawing/2014/main" id="{1D4FA496-97E1-44E9-BB55-8020137F2099}"/>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1152</xdr:row>
      <xdr:rowOff>156880</xdr:rowOff>
    </xdr:from>
    <xdr:to>
      <xdr:col>13</xdr:col>
      <xdr:colOff>642468</xdr:colOff>
      <xdr:row>1152</xdr:row>
      <xdr:rowOff>402296</xdr:rowOff>
    </xdr:to>
    <xdr:sp macro="" textlink="">
      <xdr:nvSpPr>
        <xdr:cNvPr id="133" name="大かっこ 132">
          <a:extLst>
            <a:ext uri="{FF2B5EF4-FFF2-40B4-BE49-F238E27FC236}">
              <a16:creationId xmlns:a16="http://schemas.microsoft.com/office/drawing/2014/main" id="{95E62A06-4754-4EA2-9B40-FA355DC2F462}"/>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1152</xdr:row>
      <xdr:rowOff>156880</xdr:rowOff>
    </xdr:from>
    <xdr:to>
      <xdr:col>13</xdr:col>
      <xdr:colOff>642468</xdr:colOff>
      <xdr:row>1152</xdr:row>
      <xdr:rowOff>402296</xdr:rowOff>
    </xdr:to>
    <xdr:sp macro="" textlink="">
      <xdr:nvSpPr>
        <xdr:cNvPr id="134" name="大かっこ 133">
          <a:extLst>
            <a:ext uri="{FF2B5EF4-FFF2-40B4-BE49-F238E27FC236}">
              <a16:creationId xmlns:a16="http://schemas.microsoft.com/office/drawing/2014/main" id="{21E5C380-5295-429B-9C66-EC09156A8611}"/>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1152</xdr:row>
      <xdr:rowOff>156880</xdr:rowOff>
    </xdr:from>
    <xdr:to>
      <xdr:col>13</xdr:col>
      <xdr:colOff>642468</xdr:colOff>
      <xdr:row>1152</xdr:row>
      <xdr:rowOff>402296</xdr:rowOff>
    </xdr:to>
    <xdr:sp macro="" textlink="">
      <xdr:nvSpPr>
        <xdr:cNvPr id="135" name="大かっこ 134">
          <a:extLst>
            <a:ext uri="{FF2B5EF4-FFF2-40B4-BE49-F238E27FC236}">
              <a16:creationId xmlns:a16="http://schemas.microsoft.com/office/drawing/2014/main" id="{AD913E5F-9982-45B0-917B-1B19B7AE6DF0}"/>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1152</xdr:row>
      <xdr:rowOff>156880</xdr:rowOff>
    </xdr:from>
    <xdr:to>
      <xdr:col>13</xdr:col>
      <xdr:colOff>642468</xdr:colOff>
      <xdr:row>1152</xdr:row>
      <xdr:rowOff>402296</xdr:rowOff>
    </xdr:to>
    <xdr:sp macro="" textlink="">
      <xdr:nvSpPr>
        <xdr:cNvPr id="136" name="大かっこ 135">
          <a:extLst>
            <a:ext uri="{FF2B5EF4-FFF2-40B4-BE49-F238E27FC236}">
              <a16:creationId xmlns:a16="http://schemas.microsoft.com/office/drawing/2014/main" id="{31566571-F24D-4F11-941A-1C63EBC898A2}"/>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1268</xdr:row>
      <xdr:rowOff>156880</xdr:rowOff>
    </xdr:from>
    <xdr:to>
      <xdr:col>13</xdr:col>
      <xdr:colOff>642468</xdr:colOff>
      <xdr:row>1268</xdr:row>
      <xdr:rowOff>402296</xdr:rowOff>
    </xdr:to>
    <xdr:sp macro="" textlink="">
      <xdr:nvSpPr>
        <xdr:cNvPr id="137" name="大かっこ 136">
          <a:extLst>
            <a:ext uri="{FF2B5EF4-FFF2-40B4-BE49-F238E27FC236}">
              <a16:creationId xmlns:a16="http://schemas.microsoft.com/office/drawing/2014/main" id="{68F53C84-DABD-4212-A969-E90385963336}"/>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1268</xdr:row>
      <xdr:rowOff>156880</xdr:rowOff>
    </xdr:from>
    <xdr:to>
      <xdr:col>13</xdr:col>
      <xdr:colOff>642468</xdr:colOff>
      <xdr:row>1268</xdr:row>
      <xdr:rowOff>402296</xdr:rowOff>
    </xdr:to>
    <xdr:sp macro="" textlink="">
      <xdr:nvSpPr>
        <xdr:cNvPr id="138" name="大かっこ 137">
          <a:extLst>
            <a:ext uri="{FF2B5EF4-FFF2-40B4-BE49-F238E27FC236}">
              <a16:creationId xmlns:a16="http://schemas.microsoft.com/office/drawing/2014/main" id="{F88AF59F-9409-4DF5-AF60-8D58A8043FBF}"/>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1268</xdr:row>
      <xdr:rowOff>156880</xdr:rowOff>
    </xdr:from>
    <xdr:to>
      <xdr:col>13</xdr:col>
      <xdr:colOff>642468</xdr:colOff>
      <xdr:row>1268</xdr:row>
      <xdr:rowOff>402296</xdr:rowOff>
    </xdr:to>
    <xdr:sp macro="" textlink="">
      <xdr:nvSpPr>
        <xdr:cNvPr id="139" name="大かっこ 138">
          <a:extLst>
            <a:ext uri="{FF2B5EF4-FFF2-40B4-BE49-F238E27FC236}">
              <a16:creationId xmlns:a16="http://schemas.microsoft.com/office/drawing/2014/main" id="{BC7E685C-52B5-4B66-AE0D-F64D69665CDD}"/>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1268</xdr:row>
      <xdr:rowOff>156880</xdr:rowOff>
    </xdr:from>
    <xdr:to>
      <xdr:col>13</xdr:col>
      <xdr:colOff>642468</xdr:colOff>
      <xdr:row>1268</xdr:row>
      <xdr:rowOff>402296</xdr:rowOff>
    </xdr:to>
    <xdr:sp macro="" textlink="">
      <xdr:nvSpPr>
        <xdr:cNvPr id="140" name="大かっこ 139">
          <a:extLst>
            <a:ext uri="{FF2B5EF4-FFF2-40B4-BE49-F238E27FC236}">
              <a16:creationId xmlns:a16="http://schemas.microsoft.com/office/drawing/2014/main" id="{EBB7BE6C-80F5-449D-918B-026ED5673B42}"/>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1384</xdr:row>
      <xdr:rowOff>156880</xdr:rowOff>
    </xdr:from>
    <xdr:to>
      <xdr:col>13</xdr:col>
      <xdr:colOff>642468</xdr:colOff>
      <xdr:row>1384</xdr:row>
      <xdr:rowOff>402296</xdr:rowOff>
    </xdr:to>
    <xdr:sp macro="" textlink="">
      <xdr:nvSpPr>
        <xdr:cNvPr id="141" name="大かっこ 140">
          <a:extLst>
            <a:ext uri="{FF2B5EF4-FFF2-40B4-BE49-F238E27FC236}">
              <a16:creationId xmlns:a16="http://schemas.microsoft.com/office/drawing/2014/main" id="{1C278A1E-09CF-46F9-B2E0-7F5B7C5C419A}"/>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1384</xdr:row>
      <xdr:rowOff>156880</xdr:rowOff>
    </xdr:from>
    <xdr:to>
      <xdr:col>13</xdr:col>
      <xdr:colOff>642468</xdr:colOff>
      <xdr:row>1384</xdr:row>
      <xdr:rowOff>402296</xdr:rowOff>
    </xdr:to>
    <xdr:sp macro="" textlink="">
      <xdr:nvSpPr>
        <xdr:cNvPr id="142" name="大かっこ 141">
          <a:extLst>
            <a:ext uri="{FF2B5EF4-FFF2-40B4-BE49-F238E27FC236}">
              <a16:creationId xmlns:a16="http://schemas.microsoft.com/office/drawing/2014/main" id="{6AFC7603-348B-4963-8EAA-42EBB9E5D855}"/>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1384</xdr:row>
      <xdr:rowOff>156880</xdr:rowOff>
    </xdr:from>
    <xdr:to>
      <xdr:col>13</xdr:col>
      <xdr:colOff>642468</xdr:colOff>
      <xdr:row>1384</xdr:row>
      <xdr:rowOff>402296</xdr:rowOff>
    </xdr:to>
    <xdr:sp macro="" textlink="">
      <xdr:nvSpPr>
        <xdr:cNvPr id="143" name="大かっこ 142">
          <a:extLst>
            <a:ext uri="{FF2B5EF4-FFF2-40B4-BE49-F238E27FC236}">
              <a16:creationId xmlns:a16="http://schemas.microsoft.com/office/drawing/2014/main" id="{D1FB91AE-E364-4058-A58D-F2536FBBD4E0}"/>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1384</xdr:row>
      <xdr:rowOff>156880</xdr:rowOff>
    </xdr:from>
    <xdr:to>
      <xdr:col>13</xdr:col>
      <xdr:colOff>642468</xdr:colOff>
      <xdr:row>1384</xdr:row>
      <xdr:rowOff>402296</xdr:rowOff>
    </xdr:to>
    <xdr:sp macro="" textlink="">
      <xdr:nvSpPr>
        <xdr:cNvPr id="144" name="大かっこ 143">
          <a:extLst>
            <a:ext uri="{FF2B5EF4-FFF2-40B4-BE49-F238E27FC236}">
              <a16:creationId xmlns:a16="http://schemas.microsoft.com/office/drawing/2014/main" id="{A406DA1A-C7D6-479F-AB7F-D3D2B8C3A3C6}"/>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1500</xdr:row>
      <xdr:rowOff>156880</xdr:rowOff>
    </xdr:from>
    <xdr:to>
      <xdr:col>13</xdr:col>
      <xdr:colOff>642468</xdr:colOff>
      <xdr:row>1500</xdr:row>
      <xdr:rowOff>402296</xdr:rowOff>
    </xdr:to>
    <xdr:sp macro="" textlink="">
      <xdr:nvSpPr>
        <xdr:cNvPr id="145" name="大かっこ 144">
          <a:extLst>
            <a:ext uri="{FF2B5EF4-FFF2-40B4-BE49-F238E27FC236}">
              <a16:creationId xmlns:a16="http://schemas.microsoft.com/office/drawing/2014/main" id="{B7977B02-92F8-4F4A-B396-EE675BAD9EFA}"/>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1500</xdr:row>
      <xdr:rowOff>156880</xdr:rowOff>
    </xdr:from>
    <xdr:to>
      <xdr:col>13</xdr:col>
      <xdr:colOff>642468</xdr:colOff>
      <xdr:row>1500</xdr:row>
      <xdr:rowOff>402296</xdr:rowOff>
    </xdr:to>
    <xdr:sp macro="" textlink="">
      <xdr:nvSpPr>
        <xdr:cNvPr id="146" name="大かっこ 145">
          <a:extLst>
            <a:ext uri="{FF2B5EF4-FFF2-40B4-BE49-F238E27FC236}">
              <a16:creationId xmlns:a16="http://schemas.microsoft.com/office/drawing/2014/main" id="{112E87D6-11E9-401D-8F00-F9951E575CFE}"/>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1500</xdr:row>
      <xdr:rowOff>156880</xdr:rowOff>
    </xdr:from>
    <xdr:to>
      <xdr:col>13</xdr:col>
      <xdr:colOff>642468</xdr:colOff>
      <xdr:row>1500</xdr:row>
      <xdr:rowOff>402296</xdr:rowOff>
    </xdr:to>
    <xdr:sp macro="" textlink="">
      <xdr:nvSpPr>
        <xdr:cNvPr id="147" name="大かっこ 146">
          <a:extLst>
            <a:ext uri="{FF2B5EF4-FFF2-40B4-BE49-F238E27FC236}">
              <a16:creationId xmlns:a16="http://schemas.microsoft.com/office/drawing/2014/main" id="{3CA68A56-E087-4AAB-971A-AC5666908B81}"/>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1500</xdr:row>
      <xdr:rowOff>156880</xdr:rowOff>
    </xdr:from>
    <xdr:to>
      <xdr:col>13</xdr:col>
      <xdr:colOff>642468</xdr:colOff>
      <xdr:row>1500</xdr:row>
      <xdr:rowOff>402296</xdr:rowOff>
    </xdr:to>
    <xdr:sp macro="" textlink="">
      <xdr:nvSpPr>
        <xdr:cNvPr id="148" name="大かっこ 147">
          <a:extLst>
            <a:ext uri="{FF2B5EF4-FFF2-40B4-BE49-F238E27FC236}">
              <a16:creationId xmlns:a16="http://schemas.microsoft.com/office/drawing/2014/main" id="{E493968E-98ED-4F52-8DF3-01934CDA9ABB}"/>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1616</xdr:row>
      <xdr:rowOff>156880</xdr:rowOff>
    </xdr:from>
    <xdr:to>
      <xdr:col>13</xdr:col>
      <xdr:colOff>642468</xdr:colOff>
      <xdr:row>1616</xdr:row>
      <xdr:rowOff>402296</xdr:rowOff>
    </xdr:to>
    <xdr:sp macro="" textlink="">
      <xdr:nvSpPr>
        <xdr:cNvPr id="149" name="大かっこ 148">
          <a:extLst>
            <a:ext uri="{FF2B5EF4-FFF2-40B4-BE49-F238E27FC236}">
              <a16:creationId xmlns:a16="http://schemas.microsoft.com/office/drawing/2014/main" id="{1D100AF2-2CCC-4667-B541-BCCB58D8B9B3}"/>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1616</xdr:row>
      <xdr:rowOff>156880</xdr:rowOff>
    </xdr:from>
    <xdr:to>
      <xdr:col>13</xdr:col>
      <xdr:colOff>642468</xdr:colOff>
      <xdr:row>1616</xdr:row>
      <xdr:rowOff>402296</xdr:rowOff>
    </xdr:to>
    <xdr:sp macro="" textlink="">
      <xdr:nvSpPr>
        <xdr:cNvPr id="150" name="大かっこ 149">
          <a:extLst>
            <a:ext uri="{FF2B5EF4-FFF2-40B4-BE49-F238E27FC236}">
              <a16:creationId xmlns:a16="http://schemas.microsoft.com/office/drawing/2014/main" id="{16ED1CBD-5548-4187-B7EA-DD101994111B}"/>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1616</xdr:row>
      <xdr:rowOff>156880</xdr:rowOff>
    </xdr:from>
    <xdr:to>
      <xdr:col>13</xdr:col>
      <xdr:colOff>642468</xdr:colOff>
      <xdr:row>1616</xdr:row>
      <xdr:rowOff>402296</xdr:rowOff>
    </xdr:to>
    <xdr:sp macro="" textlink="">
      <xdr:nvSpPr>
        <xdr:cNvPr id="151" name="大かっこ 150">
          <a:extLst>
            <a:ext uri="{FF2B5EF4-FFF2-40B4-BE49-F238E27FC236}">
              <a16:creationId xmlns:a16="http://schemas.microsoft.com/office/drawing/2014/main" id="{B8F87264-8DAB-412A-A22E-23349CB4187C}"/>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1616</xdr:row>
      <xdr:rowOff>156880</xdr:rowOff>
    </xdr:from>
    <xdr:to>
      <xdr:col>13</xdr:col>
      <xdr:colOff>642468</xdr:colOff>
      <xdr:row>1616</xdr:row>
      <xdr:rowOff>402296</xdr:rowOff>
    </xdr:to>
    <xdr:sp macro="" textlink="">
      <xdr:nvSpPr>
        <xdr:cNvPr id="152" name="大かっこ 151">
          <a:extLst>
            <a:ext uri="{FF2B5EF4-FFF2-40B4-BE49-F238E27FC236}">
              <a16:creationId xmlns:a16="http://schemas.microsoft.com/office/drawing/2014/main" id="{D85FACDB-BC0D-4724-A164-053FEB506563}"/>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1732</xdr:row>
      <xdr:rowOff>156880</xdr:rowOff>
    </xdr:from>
    <xdr:to>
      <xdr:col>13</xdr:col>
      <xdr:colOff>642468</xdr:colOff>
      <xdr:row>1732</xdr:row>
      <xdr:rowOff>402296</xdr:rowOff>
    </xdr:to>
    <xdr:sp macro="" textlink="">
      <xdr:nvSpPr>
        <xdr:cNvPr id="153" name="大かっこ 152">
          <a:extLst>
            <a:ext uri="{FF2B5EF4-FFF2-40B4-BE49-F238E27FC236}">
              <a16:creationId xmlns:a16="http://schemas.microsoft.com/office/drawing/2014/main" id="{6286CEF6-130B-4707-A149-C63FD8691CA4}"/>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1732</xdr:row>
      <xdr:rowOff>156880</xdr:rowOff>
    </xdr:from>
    <xdr:to>
      <xdr:col>13</xdr:col>
      <xdr:colOff>642468</xdr:colOff>
      <xdr:row>1732</xdr:row>
      <xdr:rowOff>402296</xdr:rowOff>
    </xdr:to>
    <xdr:sp macro="" textlink="">
      <xdr:nvSpPr>
        <xdr:cNvPr id="154" name="大かっこ 153">
          <a:extLst>
            <a:ext uri="{FF2B5EF4-FFF2-40B4-BE49-F238E27FC236}">
              <a16:creationId xmlns:a16="http://schemas.microsoft.com/office/drawing/2014/main" id="{8F37256A-DE17-43E1-AB24-AEB1E411F472}"/>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1732</xdr:row>
      <xdr:rowOff>156880</xdr:rowOff>
    </xdr:from>
    <xdr:to>
      <xdr:col>13</xdr:col>
      <xdr:colOff>642468</xdr:colOff>
      <xdr:row>1732</xdr:row>
      <xdr:rowOff>402296</xdr:rowOff>
    </xdr:to>
    <xdr:sp macro="" textlink="">
      <xdr:nvSpPr>
        <xdr:cNvPr id="155" name="大かっこ 154">
          <a:extLst>
            <a:ext uri="{FF2B5EF4-FFF2-40B4-BE49-F238E27FC236}">
              <a16:creationId xmlns:a16="http://schemas.microsoft.com/office/drawing/2014/main" id="{2FB82C4A-BA4D-41E8-B0F1-5CE1807CC3D9}"/>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1732</xdr:row>
      <xdr:rowOff>156880</xdr:rowOff>
    </xdr:from>
    <xdr:to>
      <xdr:col>13</xdr:col>
      <xdr:colOff>642468</xdr:colOff>
      <xdr:row>1732</xdr:row>
      <xdr:rowOff>402296</xdr:rowOff>
    </xdr:to>
    <xdr:sp macro="" textlink="">
      <xdr:nvSpPr>
        <xdr:cNvPr id="156" name="大かっこ 155">
          <a:extLst>
            <a:ext uri="{FF2B5EF4-FFF2-40B4-BE49-F238E27FC236}">
              <a16:creationId xmlns:a16="http://schemas.microsoft.com/office/drawing/2014/main" id="{4B97EEF2-5F4E-482D-8573-319E4F975EA9}"/>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1848</xdr:row>
      <xdr:rowOff>156880</xdr:rowOff>
    </xdr:from>
    <xdr:to>
      <xdr:col>13</xdr:col>
      <xdr:colOff>642468</xdr:colOff>
      <xdr:row>1848</xdr:row>
      <xdr:rowOff>402296</xdr:rowOff>
    </xdr:to>
    <xdr:sp macro="" textlink="">
      <xdr:nvSpPr>
        <xdr:cNvPr id="157" name="大かっこ 156">
          <a:extLst>
            <a:ext uri="{FF2B5EF4-FFF2-40B4-BE49-F238E27FC236}">
              <a16:creationId xmlns:a16="http://schemas.microsoft.com/office/drawing/2014/main" id="{246526F3-9E63-47C9-A42F-7D5482B7A6DB}"/>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1848</xdr:row>
      <xdr:rowOff>156880</xdr:rowOff>
    </xdr:from>
    <xdr:to>
      <xdr:col>13</xdr:col>
      <xdr:colOff>642468</xdr:colOff>
      <xdr:row>1848</xdr:row>
      <xdr:rowOff>402296</xdr:rowOff>
    </xdr:to>
    <xdr:sp macro="" textlink="">
      <xdr:nvSpPr>
        <xdr:cNvPr id="158" name="大かっこ 157">
          <a:extLst>
            <a:ext uri="{FF2B5EF4-FFF2-40B4-BE49-F238E27FC236}">
              <a16:creationId xmlns:a16="http://schemas.microsoft.com/office/drawing/2014/main" id="{7A3D5D6D-ADFB-4A3B-9941-DFB8A38EFDB7}"/>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1848</xdr:row>
      <xdr:rowOff>156880</xdr:rowOff>
    </xdr:from>
    <xdr:to>
      <xdr:col>13</xdr:col>
      <xdr:colOff>642468</xdr:colOff>
      <xdr:row>1848</xdr:row>
      <xdr:rowOff>402296</xdr:rowOff>
    </xdr:to>
    <xdr:sp macro="" textlink="">
      <xdr:nvSpPr>
        <xdr:cNvPr id="159" name="大かっこ 158">
          <a:extLst>
            <a:ext uri="{FF2B5EF4-FFF2-40B4-BE49-F238E27FC236}">
              <a16:creationId xmlns:a16="http://schemas.microsoft.com/office/drawing/2014/main" id="{33207646-5271-4F82-A75B-486857E2438E}"/>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1848</xdr:row>
      <xdr:rowOff>156880</xdr:rowOff>
    </xdr:from>
    <xdr:to>
      <xdr:col>13</xdr:col>
      <xdr:colOff>642468</xdr:colOff>
      <xdr:row>1848</xdr:row>
      <xdr:rowOff>402296</xdr:rowOff>
    </xdr:to>
    <xdr:sp macro="" textlink="">
      <xdr:nvSpPr>
        <xdr:cNvPr id="160" name="大かっこ 159">
          <a:extLst>
            <a:ext uri="{FF2B5EF4-FFF2-40B4-BE49-F238E27FC236}">
              <a16:creationId xmlns:a16="http://schemas.microsoft.com/office/drawing/2014/main" id="{CD9421AE-8363-4D5E-A014-59BA1F3A55AB}"/>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1964</xdr:row>
      <xdr:rowOff>156880</xdr:rowOff>
    </xdr:from>
    <xdr:to>
      <xdr:col>13</xdr:col>
      <xdr:colOff>642468</xdr:colOff>
      <xdr:row>1964</xdr:row>
      <xdr:rowOff>402296</xdr:rowOff>
    </xdr:to>
    <xdr:sp macro="" textlink="">
      <xdr:nvSpPr>
        <xdr:cNvPr id="161" name="大かっこ 160">
          <a:extLst>
            <a:ext uri="{FF2B5EF4-FFF2-40B4-BE49-F238E27FC236}">
              <a16:creationId xmlns:a16="http://schemas.microsoft.com/office/drawing/2014/main" id="{7D956F69-33D8-418F-99B1-9E2B69AAA631}"/>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1964</xdr:row>
      <xdr:rowOff>156880</xdr:rowOff>
    </xdr:from>
    <xdr:to>
      <xdr:col>13</xdr:col>
      <xdr:colOff>642468</xdr:colOff>
      <xdr:row>1964</xdr:row>
      <xdr:rowOff>402296</xdr:rowOff>
    </xdr:to>
    <xdr:sp macro="" textlink="">
      <xdr:nvSpPr>
        <xdr:cNvPr id="162" name="大かっこ 161">
          <a:extLst>
            <a:ext uri="{FF2B5EF4-FFF2-40B4-BE49-F238E27FC236}">
              <a16:creationId xmlns:a16="http://schemas.microsoft.com/office/drawing/2014/main" id="{C196AA61-B6B9-47C1-94E7-DBC74E432537}"/>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1964</xdr:row>
      <xdr:rowOff>156880</xdr:rowOff>
    </xdr:from>
    <xdr:to>
      <xdr:col>13</xdr:col>
      <xdr:colOff>642468</xdr:colOff>
      <xdr:row>1964</xdr:row>
      <xdr:rowOff>402296</xdr:rowOff>
    </xdr:to>
    <xdr:sp macro="" textlink="">
      <xdr:nvSpPr>
        <xdr:cNvPr id="163" name="大かっこ 162">
          <a:extLst>
            <a:ext uri="{FF2B5EF4-FFF2-40B4-BE49-F238E27FC236}">
              <a16:creationId xmlns:a16="http://schemas.microsoft.com/office/drawing/2014/main" id="{C3814B14-7373-4C9D-B435-916C9750E34C}"/>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1964</xdr:row>
      <xdr:rowOff>156880</xdr:rowOff>
    </xdr:from>
    <xdr:to>
      <xdr:col>13</xdr:col>
      <xdr:colOff>642468</xdr:colOff>
      <xdr:row>1964</xdr:row>
      <xdr:rowOff>402296</xdr:rowOff>
    </xdr:to>
    <xdr:sp macro="" textlink="">
      <xdr:nvSpPr>
        <xdr:cNvPr id="164" name="大かっこ 163">
          <a:extLst>
            <a:ext uri="{FF2B5EF4-FFF2-40B4-BE49-F238E27FC236}">
              <a16:creationId xmlns:a16="http://schemas.microsoft.com/office/drawing/2014/main" id="{77392B50-19C0-42DF-B6CD-A0C69AE98648}"/>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2080</xdr:row>
      <xdr:rowOff>156880</xdr:rowOff>
    </xdr:from>
    <xdr:to>
      <xdr:col>13</xdr:col>
      <xdr:colOff>642468</xdr:colOff>
      <xdr:row>2080</xdr:row>
      <xdr:rowOff>402296</xdr:rowOff>
    </xdr:to>
    <xdr:sp macro="" textlink="">
      <xdr:nvSpPr>
        <xdr:cNvPr id="165" name="大かっこ 164">
          <a:extLst>
            <a:ext uri="{FF2B5EF4-FFF2-40B4-BE49-F238E27FC236}">
              <a16:creationId xmlns:a16="http://schemas.microsoft.com/office/drawing/2014/main" id="{4792F856-9788-438E-A658-8C297E5BB20F}"/>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2080</xdr:row>
      <xdr:rowOff>156880</xdr:rowOff>
    </xdr:from>
    <xdr:to>
      <xdr:col>13</xdr:col>
      <xdr:colOff>642468</xdr:colOff>
      <xdr:row>2080</xdr:row>
      <xdr:rowOff>402296</xdr:rowOff>
    </xdr:to>
    <xdr:sp macro="" textlink="">
      <xdr:nvSpPr>
        <xdr:cNvPr id="166" name="大かっこ 165">
          <a:extLst>
            <a:ext uri="{FF2B5EF4-FFF2-40B4-BE49-F238E27FC236}">
              <a16:creationId xmlns:a16="http://schemas.microsoft.com/office/drawing/2014/main" id="{54A0DC36-1254-4DF4-8887-E3321AC92768}"/>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2080</xdr:row>
      <xdr:rowOff>156880</xdr:rowOff>
    </xdr:from>
    <xdr:to>
      <xdr:col>13</xdr:col>
      <xdr:colOff>642468</xdr:colOff>
      <xdr:row>2080</xdr:row>
      <xdr:rowOff>402296</xdr:rowOff>
    </xdr:to>
    <xdr:sp macro="" textlink="">
      <xdr:nvSpPr>
        <xdr:cNvPr id="167" name="大かっこ 166">
          <a:extLst>
            <a:ext uri="{FF2B5EF4-FFF2-40B4-BE49-F238E27FC236}">
              <a16:creationId xmlns:a16="http://schemas.microsoft.com/office/drawing/2014/main" id="{414E229F-7B4D-47D0-A07E-CC1CDAD427E7}"/>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2080</xdr:row>
      <xdr:rowOff>156880</xdr:rowOff>
    </xdr:from>
    <xdr:to>
      <xdr:col>13</xdr:col>
      <xdr:colOff>642468</xdr:colOff>
      <xdr:row>2080</xdr:row>
      <xdr:rowOff>402296</xdr:rowOff>
    </xdr:to>
    <xdr:sp macro="" textlink="">
      <xdr:nvSpPr>
        <xdr:cNvPr id="168" name="大かっこ 167">
          <a:extLst>
            <a:ext uri="{FF2B5EF4-FFF2-40B4-BE49-F238E27FC236}">
              <a16:creationId xmlns:a16="http://schemas.microsoft.com/office/drawing/2014/main" id="{C614D68D-DC7E-4175-AFBF-5D88154D2269}"/>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2196</xdr:row>
      <xdr:rowOff>156880</xdr:rowOff>
    </xdr:from>
    <xdr:to>
      <xdr:col>13</xdr:col>
      <xdr:colOff>642468</xdr:colOff>
      <xdr:row>2196</xdr:row>
      <xdr:rowOff>402296</xdr:rowOff>
    </xdr:to>
    <xdr:sp macro="" textlink="">
      <xdr:nvSpPr>
        <xdr:cNvPr id="169" name="大かっこ 168">
          <a:extLst>
            <a:ext uri="{FF2B5EF4-FFF2-40B4-BE49-F238E27FC236}">
              <a16:creationId xmlns:a16="http://schemas.microsoft.com/office/drawing/2014/main" id="{E431D3EA-5963-41D9-A678-4E9061C53F19}"/>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2196</xdr:row>
      <xdr:rowOff>156880</xdr:rowOff>
    </xdr:from>
    <xdr:to>
      <xdr:col>13</xdr:col>
      <xdr:colOff>642468</xdr:colOff>
      <xdr:row>2196</xdr:row>
      <xdr:rowOff>402296</xdr:rowOff>
    </xdr:to>
    <xdr:sp macro="" textlink="">
      <xdr:nvSpPr>
        <xdr:cNvPr id="170" name="大かっこ 169">
          <a:extLst>
            <a:ext uri="{FF2B5EF4-FFF2-40B4-BE49-F238E27FC236}">
              <a16:creationId xmlns:a16="http://schemas.microsoft.com/office/drawing/2014/main" id="{02C27912-95C1-4031-BE95-538987F5F14E}"/>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2196</xdr:row>
      <xdr:rowOff>156880</xdr:rowOff>
    </xdr:from>
    <xdr:to>
      <xdr:col>13</xdr:col>
      <xdr:colOff>642468</xdr:colOff>
      <xdr:row>2196</xdr:row>
      <xdr:rowOff>402296</xdr:rowOff>
    </xdr:to>
    <xdr:sp macro="" textlink="">
      <xdr:nvSpPr>
        <xdr:cNvPr id="171" name="大かっこ 170">
          <a:extLst>
            <a:ext uri="{FF2B5EF4-FFF2-40B4-BE49-F238E27FC236}">
              <a16:creationId xmlns:a16="http://schemas.microsoft.com/office/drawing/2014/main" id="{5A89E1F4-3947-4D93-A1ED-56F6ED634189}"/>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2196</xdr:row>
      <xdr:rowOff>156880</xdr:rowOff>
    </xdr:from>
    <xdr:to>
      <xdr:col>13</xdr:col>
      <xdr:colOff>642468</xdr:colOff>
      <xdr:row>2196</xdr:row>
      <xdr:rowOff>402296</xdr:rowOff>
    </xdr:to>
    <xdr:sp macro="" textlink="">
      <xdr:nvSpPr>
        <xdr:cNvPr id="172" name="大かっこ 171">
          <a:extLst>
            <a:ext uri="{FF2B5EF4-FFF2-40B4-BE49-F238E27FC236}">
              <a16:creationId xmlns:a16="http://schemas.microsoft.com/office/drawing/2014/main" id="{D6DC30B1-3EF6-43CB-A69E-758EABB82AC4}"/>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2312</xdr:row>
      <xdr:rowOff>156880</xdr:rowOff>
    </xdr:from>
    <xdr:to>
      <xdr:col>13</xdr:col>
      <xdr:colOff>642468</xdr:colOff>
      <xdr:row>2312</xdr:row>
      <xdr:rowOff>402296</xdr:rowOff>
    </xdr:to>
    <xdr:sp macro="" textlink="">
      <xdr:nvSpPr>
        <xdr:cNvPr id="173" name="大かっこ 172">
          <a:extLst>
            <a:ext uri="{FF2B5EF4-FFF2-40B4-BE49-F238E27FC236}">
              <a16:creationId xmlns:a16="http://schemas.microsoft.com/office/drawing/2014/main" id="{88D44E5F-2610-4539-9AF7-C9C49D65078A}"/>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2312</xdr:row>
      <xdr:rowOff>156880</xdr:rowOff>
    </xdr:from>
    <xdr:to>
      <xdr:col>13</xdr:col>
      <xdr:colOff>642468</xdr:colOff>
      <xdr:row>2312</xdr:row>
      <xdr:rowOff>402296</xdr:rowOff>
    </xdr:to>
    <xdr:sp macro="" textlink="">
      <xdr:nvSpPr>
        <xdr:cNvPr id="174" name="大かっこ 173">
          <a:extLst>
            <a:ext uri="{FF2B5EF4-FFF2-40B4-BE49-F238E27FC236}">
              <a16:creationId xmlns:a16="http://schemas.microsoft.com/office/drawing/2014/main" id="{B2635B04-CC58-44E2-BFB7-C74AAAA79D48}"/>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2312</xdr:row>
      <xdr:rowOff>156880</xdr:rowOff>
    </xdr:from>
    <xdr:to>
      <xdr:col>13</xdr:col>
      <xdr:colOff>642468</xdr:colOff>
      <xdr:row>2312</xdr:row>
      <xdr:rowOff>402296</xdr:rowOff>
    </xdr:to>
    <xdr:sp macro="" textlink="">
      <xdr:nvSpPr>
        <xdr:cNvPr id="175" name="大かっこ 174">
          <a:extLst>
            <a:ext uri="{FF2B5EF4-FFF2-40B4-BE49-F238E27FC236}">
              <a16:creationId xmlns:a16="http://schemas.microsoft.com/office/drawing/2014/main" id="{51311F17-CA45-4573-96CA-38C44434E20A}"/>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2312</xdr:row>
      <xdr:rowOff>156880</xdr:rowOff>
    </xdr:from>
    <xdr:to>
      <xdr:col>13</xdr:col>
      <xdr:colOff>642468</xdr:colOff>
      <xdr:row>2312</xdr:row>
      <xdr:rowOff>402296</xdr:rowOff>
    </xdr:to>
    <xdr:sp macro="" textlink="">
      <xdr:nvSpPr>
        <xdr:cNvPr id="176" name="大かっこ 175">
          <a:extLst>
            <a:ext uri="{FF2B5EF4-FFF2-40B4-BE49-F238E27FC236}">
              <a16:creationId xmlns:a16="http://schemas.microsoft.com/office/drawing/2014/main" id="{5384C990-62E8-4ED3-B5EE-684BFF7C4F52}"/>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224</xdr:row>
      <xdr:rowOff>156880</xdr:rowOff>
    </xdr:from>
    <xdr:to>
      <xdr:col>13</xdr:col>
      <xdr:colOff>642468</xdr:colOff>
      <xdr:row>224</xdr:row>
      <xdr:rowOff>402296</xdr:rowOff>
    </xdr:to>
    <xdr:sp macro="" textlink="">
      <xdr:nvSpPr>
        <xdr:cNvPr id="177" name="大かっこ 176">
          <a:extLst>
            <a:ext uri="{FF2B5EF4-FFF2-40B4-BE49-F238E27FC236}">
              <a16:creationId xmlns:a16="http://schemas.microsoft.com/office/drawing/2014/main" id="{617BCFF2-7A76-4A00-9528-BA3FEDA61E63}"/>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224</xdr:row>
      <xdr:rowOff>156880</xdr:rowOff>
    </xdr:from>
    <xdr:to>
      <xdr:col>13</xdr:col>
      <xdr:colOff>642468</xdr:colOff>
      <xdr:row>224</xdr:row>
      <xdr:rowOff>402296</xdr:rowOff>
    </xdr:to>
    <xdr:sp macro="" textlink="">
      <xdr:nvSpPr>
        <xdr:cNvPr id="178" name="大かっこ 177">
          <a:extLst>
            <a:ext uri="{FF2B5EF4-FFF2-40B4-BE49-F238E27FC236}">
              <a16:creationId xmlns:a16="http://schemas.microsoft.com/office/drawing/2014/main" id="{0B228AF6-564F-454E-906C-F762EB88E4EE}"/>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224</xdr:row>
      <xdr:rowOff>156880</xdr:rowOff>
    </xdr:from>
    <xdr:to>
      <xdr:col>13</xdr:col>
      <xdr:colOff>642468</xdr:colOff>
      <xdr:row>224</xdr:row>
      <xdr:rowOff>402296</xdr:rowOff>
    </xdr:to>
    <xdr:sp macro="" textlink="">
      <xdr:nvSpPr>
        <xdr:cNvPr id="179" name="大かっこ 178">
          <a:extLst>
            <a:ext uri="{FF2B5EF4-FFF2-40B4-BE49-F238E27FC236}">
              <a16:creationId xmlns:a16="http://schemas.microsoft.com/office/drawing/2014/main" id="{5091536F-2CE7-4699-8658-DCA52568B69C}"/>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224</xdr:row>
      <xdr:rowOff>156880</xdr:rowOff>
    </xdr:from>
    <xdr:to>
      <xdr:col>13</xdr:col>
      <xdr:colOff>642468</xdr:colOff>
      <xdr:row>224</xdr:row>
      <xdr:rowOff>402296</xdr:rowOff>
    </xdr:to>
    <xdr:sp macro="" textlink="">
      <xdr:nvSpPr>
        <xdr:cNvPr id="180" name="大かっこ 179">
          <a:extLst>
            <a:ext uri="{FF2B5EF4-FFF2-40B4-BE49-F238E27FC236}">
              <a16:creationId xmlns:a16="http://schemas.microsoft.com/office/drawing/2014/main" id="{55AB2238-E2B0-4B0C-A51D-AD55B72987FD}"/>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340</xdr:row>
      <xdr:rowOff>156880</xdr:rowOff>
    </xdr:from>
    <xdr:to>
      <xdr:col>13</xdr:col>
      <xdr:colOff>642468</xdr:colOff>
      <xdr:row>340</xdr:row>
      <xdr:rowOff>402296</xdr:rowOff>
    </xdr:to>
    <xdr:sp macro="" textlink="">
      <xdr:nvSpPr>
        <xdr:cNvPr id="181" name="大かっこ 180">
          <a:extLst>
            <a:ext uri="{FF2B5EF4-FFF2-40B4-BE49-F238E27FC236}">
              <a16:creationId xmlns:a16="http://schemas.microsoft.com/office/drawing/2014/main" id="{43B6774E-0C1A-4551-9DE4-AA416121FEBF}"/>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340</xdr:row>
      <xdr:rowOff>156880</xdr:rowOff>
    </xdr:from>
    <xdr:to>
      <xdr:col>13</xdr:col>
      <xdr:colOff>642468</xdr:colOff>
      <xdr:row>340</xdr:row>
      <xdr:rowOff>402296</xdr:rowOff>
    </xdr:to>
    <xdr:sp macro="" textlink="">
      <xdr:nvSpPr>
        <xdr:cNvPr id="182" name="大かっこ 181">
          <a:extLst>
            <a:ext uri="{FF2B5EF4-FFF2-40B4-BE49-F238E27FC236}">
              <a16:creationId xmlns:a16="http://schemas.microsoft.com/office/drawing/2014/main" id="{1412B468-E6C3-41AF-8109-86A409E86A0A}"/>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340</xdr:row>
      <xdr:rowOff>156880</xdr:rowOff>
    </xdr:from>
    <xdr:to>
      <xdr:col>13</xdr:col>
      <xdr:colOff>642468</xdr:colOff>
      <xdr:row>340</xdr:row>
      <xdr:rowOff>402296</xdr:rowOff>
    </xdr:to>
    <xdr:sp macro="" textlink="">
      <xdr:nvSpPr>
        <xdr:cNvPr id="183" name="大かっこ 182">
          <a:extLst>
            <a:ext uri="{FF2B5EF4-FFF2-40B4-BE49-F238E27FC236}">
              <a16:creationId xmlns:a16="http://schemas.microsoft.com/office/drawing/2014/main" id="{CE58FCCF-C970-480D-BA52-6843B24A85E6}"/>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340</xdr:row>
      <xdr:rowOff>156880</xdr:rowOff>
    </xdr:from>
    <xdr:to>
      <xdr:col>13</xdr:col>
      <xdr:colOff>642468</xdr:colOff>
      <xdr:row>340</xdr:row>
      <xdr:rowOff>402296</xdr:rowOff>
    </xdr:to>
    <xdr:sp macro="" textlink="">
      <xdr:nvSpPr>
        <xdr:cNvPr id="184" name="大かっこ 183">
          <a:extLst>
            <a:ext uri="{FF2B5EF4-FFF2-40B4-BE49-F238E27FC236}">
              <a16:creationId xmlns:a16="http://schemas.microsoft.com/office/drawing/2014/main" id="{E677FDDC-B9D7-4C18-927E-BDC208B51342}"/>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456</xdr:row>
      <xdr:rowOff>156880</xdr:rowOff>
    </xdr:from>
    <xdr:to>
      <xdr:col>13</xdr:col>
      <xdr:colOff>642468</xdr:colOff>
      <xdr:row>456</xdr:row>
      <xdr:rowOff>402296</xdr:rowOff>
    </xdr:to>
    <xdr:sp macro="" textlink="">
      <xdr:nvSpPr>
        <xdr:cNvPr id="185" name="大かっこ 184">
          <a:extLst>
            <a:ext uri="{FF2B5EF4-FFF2-40B4-BE49-F238E27FC236}">
              <a16:creationId xmlns:a16="http://schemas.microsoft.com/office/drawing/2014/main" id="{6DC587B8-205F-446C-9267-E3CE89438D1D}"/>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456</xdr:row>
      <xdr:rowOff>156880</xdr:rowOff>
    </xdr:from>
    <xdr:to>
      <xdr:col>13</xdr:col>
      <xdr:colOff>642468</xdr:colOff>
      <xdr:row>456</xdr:row>
      <xdr:rowOff>402296</xdr:rowOff>
    </xdr:to>
    <xdr:sp macro="" textlink="">
      <xdr:nvSpPr>
        <xdr:cNvPr id="186" name="大かっこ 185">
          <a:extLst>
            <a:ext uri="{FF2B5EF4-FFF2-40B4-BE49-F238E27FC236}">
              <a16:creationId xmlns:a16="http://schemas.microsoft.com/office/drawing/2014/main" id="{2373CBBA-7135-42DC-A1FB-1CB1D0482B24}"/>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456</xdr:row>
      <xdr:rowOff>156880</xdr:rowOff>
    </xdr:from>
    <xdr:to>
      <xdr:col>13</xdr:col>
      <xdr:colOff>642468</xdr:colOff>
      <xdr:row>456</xdr:row>
      <xdr:rowOff>402296</xdr:rowOff>
    </xdr:to>
    <xdr:sp macro="" textlink="">
      <xdr:nvSpPr>
        <xdr:cNvPr id="187" name="大かっこ 186">
          <a:extLst>
            <a:ext uri="{FF2B5EF4-FFF2-40B4-BE49-F238E27FC236}">
              <a16:creationId xmlns:a16="http://schemas.microsoft.com/office/drawing/2014/main" id="{946D6D2D-A8E0-48CF-91AB-B085930A7A17}"/>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456</xdr:row>
      <xdr:rowOff>156880</xdr:rowOff>
    </xdr:from>
    <xdr:to>
      <xdr:col>13</xdr:col>
      <xdr:colOff>642468</xdr:colOff>
      <xdr:row>456</xdr:row>
      <xdr:rowOff>402296</xdr:rowOff>
    </xdr:to>
    <xdr:sp macro="" textlink="">
      <xdr:nvSpPr>
        <xdr:cNvPr id="188" name="大かっこ 187">
          <a:extLst>
            <a:ext uri="{FF2B5EF4-FFF2-40B4-BE49-F238E27FC236}">
              <a16:creationId xmlns:a16="http://schemas.microsoft.com/office/drawing/2014/main" id="{1C334A6A-D06D-405E-93A3-B30F90975EFC}"/>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572</xdr:row>
      <xdr:rowOff>156880</xdr:rowOff>
    </xdr:from>
    <xdr:to>
      <xdr:col>13</xdr:col>
      <xdr:colOff>642468</xdr:colOff>
      <xdr:row>572</xdr:row>
      <xdr:rowOff>402296</xdr:rowOff>
    </xdr:to>
    <xdr:sp macro="" textlink="">
      <xdr:nvSpPr>
        <xdr:cNvPr id="189" name="大かっこ 188">
          <a:extLst>
            <a:ext uri="{FF2B5EF4-FFF2-40B4-BE49-F238E27FC236}">
              <a16:creationId xmlns:a16="http://schemas.microsoft.com/office/drawing/2014/main" id="{20862001-5600-4E34-B976-74BDEAFA0707}"/>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572</xdr:row>
      <xdr:rowOff>156880</xdr:rowOff>
    </xdr:from>
    <xdr:to>
      <xdr:col>13</xdr:col>
      <xdr:colOff>642468</xdr:colOff>
      <xdr:row>572</xdr:row>
      <xdr:rowOff>402296</xdr:rowOff>
    </xdr:to>
    <xdr:sp macro="" textlink="">
      <xdr:nvSpPr>
        <xdr:cNvPr id="190" name="大かっこ 189">
          <a:extLst>
            <a:ext uri="{FF2B5EF4-FFF2-40B4-BE49-F238E27FC236}">
              <a16:creationId xmlns:a16="http://schemas.microsoft.com/office/drawing/2014/main" id="{515B3E41-D7DB-432C-906B-C1D827F63AF8}"/>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572</xdr:row>
      <xdr:rowOff>156880</xdr:rowOff>
    </xdr:from>
    <xdr:to>
      <xdr:col>13</xdr:col>
      <xdr:colOff>642468</xdr:colOff>
      <xdr:row>572</xdr:row>
      <xdr:rowOff>402296</xdr:rowOff>
    </xdr:to>
    <xdr:sp macro="" textlink="">
      <xdr:nvSpPr>
        <xdr:cNvPr id="191" name="大かっこ 190">
          <a:extLst>
            <a:ext uri="{FF2B5EF4-FFF2-40B4-BE49-F238E27FC236}">
              <a16:creationId xmlns:a16="http://schemas.microsoft.com/office/drawing/2014/main" id="{1C65C960-B255-4319-9890-5C09EDB3349E}"/>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572</xdr:row>
      <xdr:rowOff>156880</xdr:rowOff>
    </xdr:from>
    <xdr:to>
      <xdr:col>13</xdr:col>
      <xdr:colOff>642468</xdr:colOff>
      <xdr:row>572</xdr:row>
      <xdr:rowOff>402296</xdr:rowOff>
    </xdr:to>
    <xdr:sp macro="" textlink="">
      <xdr:nvSpPr>
        <xdr:cNvPr id="192" name="大かっこ 191">
          <a:extLst>
            <a:ext uri="{FF2B5EF4-FFF2-40B4-BE49-F238E27FC236}">
              <a16:creationId xmlns:a16="http://schemas.microsoft.com/office/drawing/2014/main" id="{CD581325-15CD-4D2A-89A4-8732F40323F9}"/>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688</xdr:row>
      <xdr:rowOff>156880</xdr:rowOff>
    </xdr:from>
    <xdr:to>
      <xdr:col>13</xdr:col>
      <xdr:colOff>642468</xdr:colOff>
      <xdr:row>688</xdr:row>
      <xdr:rowOff>402296</xdr:rowOff>
    </xdr:to>
    <xdr:sp macro="" textlink="">
      <xdr:nvSpPr>
        <xdr:cNvPr id="193" name="大かっこ 192">
          <a:extLst>
            <a:ext uri="{FF2B5EF4-FFF2-40B4-BE49-F238E27FC236}">
              <a16:creationId xmlns:a16="http://schemas.microsoft.com/office/drawing/2014/main" id="{425D9575-225D-4D34-A672-0BC1C5744984}"/>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688</xdr:row>
      <xdr:rowOff>156880</xdr:rowOff>
    </xdr:from>
    <xdr:to>
      <xdr:col>13</xdr:col>
      <xdr:colOff>642468</xdr:colOff>
      <xdr:row>688</xdr:row>
      <xdr:rowOff>402296</xdr:rowOff>
    </xdr:to>
    <xdr:sp macro="" textlink="">
      <xdr:nvSpPr>
        <xdr:cNvPr id="194" name="大かっこ 193">
          <a:extLst>
            <a:ext uri="{FF2B5EF4-FFF2-40B4-BE49-F238E27FC236}">
              <a16:creationId xmlns:a16="http://schemas.microsoft.com/office/drawing/2014/main" id="{8839A2E3-AA17-499C-A7DA-987A147E0673}"/>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688</xdr:row>
      <xdr:rowOff>156880</xdr:rowOff>
    </xdr:from>
    <xdr:to>
      <xdr:col>13</xdr:col>
      <xdr:colOff>642468</xdr:colOff>
      <xdr:row>688</xdr:row>
      <xdr:rowOff>402296</xdr:rowOff>
    </xdr:to>
    <xdr:sp macro="" textlink="">
      <xdr:nvSpPr>
        <xdr:cNvPr id="195" name="大かっこ 194">
          <a:extLst>
            <a:ext uri="{FF2B5EF4-FFF2-40B4-BE49-F238E27FC236}">
              <a16:creationId xmlns:a16="http://schemas.microsoft.com/office/drawing/2014/main" id="{E4479CFC-D929-4828-AF2B-B7632350EFEF}"/>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688</xdr:row>
      <xdr:rowOff>156880</xdr:rowOff>
    </xdr:from>
    <xdr:to>
      <xdr:col>13</xdr:col>
      <xdr:colOff>642468</xdr:colOff>
      <xdr:row>688</xdr:row>
      <xdr:rowOff>402296</xdr:rowOff>
    </xdr:to>
    <xdr:sp macro="" textlink="">
      <xdr:nvSpPr>
        <xdr:cNvPr id="196" name="大かっこ 195">
          <a:extLst>
            <a:ext uri="{FF2B5EF4-FFF2-40B4-BE49-F238E27FC236}">
              <a16:creationId xmlns:a16="http://schemas.microsoft.com/office/drawing/2014/main" id="{BC284614-27AE-444D-AE1B-98AD83CD07C0}"/>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804</xdr:row>
      <xdr:rowOff>156880</xdr:rowOff>
    </xdr:from>
    <xdr:to>
      <xdr:col>13</xdr:col>
      <xdr:colOff>642468</xdr:colOff>
      <xdr:row>804</xdr:row>
      <xdr:rowOff>402296</xdr:rowOff>
    </xdr:to>
    <xdr:sp macro="" textlink="">
      <xdr:nvSpPr>
        <xdr:cNvPr id="197" name="大かっこ 196">
          <a:extLst>
            <a:ext uri="{FF2B5EF4-FFF2-40B4-BE49-F238E27FC236}">
              <a16:creationId xmlns:a16="http://schemas.microsoft.com/office/drawing/2014/main" id="{82188FBB-F049-4E40-9498-09F78DE6E29A}"/>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804</xdr:row>
      <xdr:rowOff>156880</xdr:rowOff>
    </xdr:from>
    <xdr:to>
      <xdr:col>13</xdr:col>
      <xdr:colOff>642468</xdr:colOff>
      <xdr:row>804</xdr:row>
      <xdr:rowOff>402296</xdr:rowOff>
    </xdr:to>
    <xdr:sp macro="" textlink="">
      <xdr:nvSpPr>
        <xdr:cNvPr id="198" name="大かっこ 197">
          <a:extLst>
            <a:ext uri="{FF2B5EF4-FFF2-40B4-BE49-F238E27FC236}">
              <a16:creationId xmlns:a16="http://schemas.microsoft.com/office/drawing/2014/main" id="{93BCAE58-980B-4149-8198-1F0B022C7E93}"/>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804</xdr:row>
      <xdr:rowOff>156880</xdr:rowOff>
    </xdr:from>
    <xdr:to>
      <xdr:col>13</xdr:col>
      <xdr:colOff>642468</xdr:colOff>
      <xdr:row>804</xdr:row>
      <xdr:rowOff>402296</xdr:rowOff>
    </xdr:to>
    <xdr:sp macro="" textlink="">
      <xdr:nvSpPr>
        <xdr:cNvPr id="199" name="大かっこ 198">
          <a:extLst>
            <a:ext uri="{FF2B5EF4-FFF2-40B4-BE49-F238E27FC236}">
              <a16:creationId xmlns:a16="http://schemas.microsoft.com/office/drawing/2014/main" id="{F99BC66F-EE27-46C8-932F-5988661D2D93}"/>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804</xdr:row>
      <xdr:rowOff>156880</xdr:rowOff>
    </xdr:from>
    <xdr:to>
      <xdr:col>13</xdr:col>
      <xdr:colOff>642468</xdr:colOff>
      <xdr:row>804</xdr:row>
      <xdr:rowOff>402296</xdr:rowOff>
    </xdr:to>
    <xdr:sp macro="" textlink="">
      <xdr:nvSpPr>
        <xdr:cNvPr id="200" name="大かっこ 199">
          <a:extLst>
            <a:ext uri="{FF2B5EF4-FFF2-40B4-BE49-F238E27FC236}">
              <a16:creationId xmlns:a16="http://schemas.microsoft.com/office/drawing/2014/main" id="{2E09A147-66C0-48A1-ACF2-D8AF07E4AF52}"/>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920</xdr:row>
      <xdr:rowOff>156880</xdr:rowOff>
    </xdr:from>
    <xdr:to>
      <xdr:col>13</xdr:col>
      <xdr:colOff>642468</xdr:colOff>
      <xdr:row>920</xdr:row>
      <xdr:rowOff>402296</xdr:rowOff>
    </xdr:to>
    <xdr:sp macro="" textlink="">
      <xdr:nvSpPr>
        <xdr:cNvPr id="201" name="大かっこ 200">
          <a:extLst>
            <a:ext uri="{FF2B5EF4-FFF2-40B4-BE49-F238E27FC236}">
              <a16:creationId xmlns:a16="http://schemas.microsoft.com/office/drawing/2014/main" id="{A229F69E-6EA6-4AB5-B1B6-C4EC4FB054CB}"/>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920</xdr:row>
      <xdr:rowOff>156880</xdr:rowOff>
    </xdr:from>
    <xdr:to>
      <xdr:col>13</xdr:col>
      <xdr:colOff>642468</xdr:colOff>
      <xdr:row>920</xdr:row>
      <xdr:rowOff>402296</xdr:rowOff>
    </xdr:to>
    <xdr:sp macro="" textlink="">
      <xdr:nvSpPr>
        <xdr:cNvPr id="202" name="大かっこ 201">
          <a:extLst>
            <a:ext uri="{FF2B5EF4-FFF2-40B4-BE49-F238E27FC236}">
              <a16:creationId xmlns:a16="http://schemas.microsoft.com/office/drawing/2014/main" id="{8E28544A-C99F-4FEB-A1B5-5766F34CEACC}"/>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920</xdr:row>
      <xdr:rowOff>156880</xdr:rowOff>
    </xdr:from>
    <xdr:to>
      <xdr:col>13</xdr:col>
      <xdr:colOff>642468</xdr:colOff>
      <xdr:row>920</xdr:row>
      <xdr:rowOff>402296</xdr:rowOff>
    </xdr:to>
    <xdr:sp macro="" textlink="">
      <xdr:nvSpPr>
        <xdr:cNvPr id="203" name="大かっこ 202">
          <a:extLst>
            <a:ext uri="{FF2B5EF4-FFF2-40B4-BE49-F238E27FC236}">
              <a16:creationId xmlns:a16="http://schemas.microsoft.com/office/drawing/2014/main" id="{F7D2E15B-0BAC-4905-993E-2D305440261E}"/>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920</xdr:row>
      <xdr:rowOff>156880</xdr:rowOff>
    </xdr:from>
    <xdr:to>
      <xdr:col>13</xdr:col>
      <xdr:colOff>642468</xdr:colOff>
      <xdr:row>920</xdr:row>
      <xdr:rowOff>402296</xdr:rowOff>
    </xdr:to>
    <xdr:sp macro="" textlink="">
      <xdr:nvSpPr>
        <xdr:cNvPr id="204" name="大かっこ 203">
          <a:extLst>
            <a:ext uri="{FF2B5EF4-FFF2-40B4-BE49-F238E27FC236}">
              <a16:creationId xmlns:a16="http://schemas.microsoft.com/office/drawing/2014/main" id="{C873ECE9-0A6A-4813-A82C-DD9E8EFAADA8}"/>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1036</xdr:row>
      <xdr:rowOff>156880</xdr:rowOff>
    </xdr:from>
    <xdr:to>
      <xdr:col>13</xdr:col>
      <xdr:colOff>642468</xdr:colOff>
      <xdr:row>1036</xdr:row>
      <xdr:rowOff>402296</xdr:rowOff>
    </xdr:to>
    <xdr:sp macro="" textlink="">
      <xdr:nvSpPr>
        <xdr:cNvPr id="205" name="大かっこ 204">
          <a:extLst>
            <a:ext uri="{FF2B5EF4-FFF2-40B4-BE49-F238E27FC236}">
              <a16:creationId xmlns:a16="http://schemas.microsoft.com/office/drawing/2014/main" id="{AC9EC391-717A-46D4-84BD-F9B5B562A5CB}"/>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1036</xdr:row>
      <xdr:rowOff>156880</xdr:rowOff>
    </xdr:from>
    <xdr:to>
      <xdr:col>13</xdr:col>
      <xdr:colOff>642468</xdr:colOff>
      <xdr:row>1036</xdr:row>
      <xdr:rowOff>402296</xdr:rowOff>
    </xdr:to>
    <xdr:sp macro="" textlink="">
      <xdr:nvSpPr>
        <xdr:cNvPr id="206" name="大かっこ 205">
          <a:extLst>
            <a:ext uri="{FF2B5EF4-FFF2-40B4-BE49-F238E27FC236}">
              <a16:creationId xmlns:a16="http://schemas.microsoft.com/office/drawing/2014/main" id="{7E50BC65-B4CA-4740-9D2E-D68625867618}"/>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1036</xdr:row>
      <xdr:rowOff>156880</xdr:rowOff>
    </xdr:from>
    <xdr:to>
      <xdr:col>13</xdr:col>
      <xdr:colOff>642468</xdr:colOff>
      <xdr:row>1036</xdr:row>
      <xdr:rowOff>402296</xdr:rowOff>
    </xdr:to>
    <xdr:sp macro="" textlink="">
      <xdr:nvSpPr>
        <xdr:cNvPr id="207" name="大かっこ 206">
          <a:extLst>
            <a:ext uri="{FF2B5EF4-FFF2-40B4-BE49-F238E27FC236}">
              <a16:creationId xmlns:a16="http://schemas.microsoft.com/office/drawing/2014/main" id="{C649617E-4BB3-40CD-A4B5-FFBD9BBB13E7}"/>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1036</xdr:row>
      <xdr:rowOff>156880</xdr:rowOff>
    </xdr:from>
    <xdr:to>
      <xdr:col>13</xdr:col>
      <xdr:colOff>642468</xdr:colOff>
      <xdr:row>1036</xdr:row>
      <xdr:rowOff>402296</xdr:rowOff>
    </xdr:to>
    <xdr:sp macro="" textlink="">
      <xdr:nvSpPr>
        <xdr:cNvPr id="208" name="大かっこ 207">
          <a:extLst>
            <a:ext uri="{FF2B5EF4-FFF2-40B4-BE49-F238E27FC236}">
              <a16:creationId xmlns:a16="http://schemas.microsoft.com/office/drawing/2014/main" id="{A26DF868-C4C2-41C0-83ED-4C4EE695C91D}"/>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1152</xdr:row>
      <xdr:rowOff>156880</xdr:rowOff>
    </xdr:from>
    <xdr:to>
      <xdr:col>13</xdr:col>
      <xdr:colOff>642468</xdr:colOff>
      <xdr:row>1152</xdr:row>
      <xdr:rowOff>402296</xdr:rowOff>
    </xdr:to>
    <xdr:sp macro="" textlink="">
      <xdr:nvSpPr>
        <xdr:cNvPr id="209" name="大かっこ 208">
          <a:extLst>
            <a:ext uri="{FF2B5EF4-FFF2-40B4-BE49-F238E27FC236}">
              <a16:creationId xmlns:a16="http://schemas.microsoft.com/office/drawing/2014/main" id="{392C74C9-8425-4337-A068-59866393B521}"/>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1152</xdr:row>
      <xdr:rowOff>156880</xdr:rowOff>
    </xdr:from>
    <xdr:to>
      <xdr:col>13</xdr:col>
      <xdr:colOff>642468</xdr:colOff>
      <xdr:row>1152</xdr:row>
      <xdr:rowOff>402296</xdr:rowOff>
    </xdr:to>
    <xdr:sp macro="" textlink="">
      <xdr:nvSpPr>
        <xdr:cNvPr id="210" name="大かっこ 209">
          <a:extLst>
            <a:ext uri="{FF2B5EF4-FFF2-40B4-BE49-F238E27FC236}">
              <a16:creationId xmlns:a16="http://schemas.microsoft.com/office/drawing/2014/main" id="{F88ED767-129A-4501-ADF2-12D77DE93F9B}"/>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1152</xdr:row>
      <xdr:rowOff>156880</xdr:rowOff>
    </xdr:from>
    <xdr:to>
      <xdr:col>13</xdr:col>
      <xdr:colOff>642468</xdr:colOff>
      <xdr:row>1152</xdr:row>
      <xdr:rowOff>402296</xdr:rowOff>
    </xdr:to>
    <xdr:sp macro="" textlink="">
      <xdr:nvSpPr>
        <xdr:cNvPr id="211" name="大かっこ 210">
          <a:extLst>
            <a:ext uri="{FF2B5EF4-FFF2-40B4-BE49-F238E27FC236}">
              <a16:creationId xmlns:a16="http://schemas.microsoft.com/office/drawing/2014/main" id="{EA411FA4-930E-4840-8731-4B4CECAE7201}"/>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1152</xdr:row>
      <xdr:rowOff>156880</xdr:rowOff>
    </xdr:from>
    <xdr:to>
      <xdr:col>13</xdr:col>
      <xdr:colOff>642468</xdr:colOff>
      <xdr:row>1152</xdr:row>
      <xdr:rowOff>402296</xdr:rowOff>
    </xdr:to>
    <xdr:sp macro="" textlink="">
      <xdr:nvSpPr>
        <xdr:cNvPr id="212" name="大かっこ 211">
          <a:extLst>
            <a:ext uri="{FF2B5EF4-FFF2-40B4-BE49-F238E27FC236}">
              <a16:creationId xmlns:a16="http://schemas.microsoft.com/office/drawing/2014/main" id="{3987061E-4C46-4EAA-A0B8-C555A783F4A9}"/>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1268</xdr:row>
      <xdr:rowOff>156880</xdr:rowOff>
    </xdr:from>
    <xdr:to>
      <xdr:col>13</xdr:col>
      <xdr:colOff>642468</xdr:colOff>
      <xdr:row>1268</xdr:row>
      <xdr:rowOff>402296</xdr:rowOff>
    </xdr:to>
    <xdr:sp macro="" textlink="">
      <xdr:nvSpPr>
        <xdr:cNvPr id="213" name="大かっこ 212">
          <a:extLst>
            <a:ext uri="{FF2B5EF4-FFF2-40B4-BE49-F238E27FC236}">
              <a16:creationId xmlns:a16="http://schemas.microsoft.com/office/drawing/2014/main" id="{279F3906-F47B-4D22-8D67-4ECE2BAA21F8}"/>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1268</xdr:row>
      <xdr:rowOff>156880</xdr:rowOff>
    </xdr:from>
    <xdr:to>
      <xdr:col>13</xdr:col>
      <xdr:colOff>642468</xdr:colOff>
      <xdr:row>1268</xdr:row>
      <xdr:rowOff>402296</xdr:rowOff>
    </xdr:to>
    <xdr:sp macro="" textlink="">
      <xdr:nvSpPr>
        <xdr:cNvPr id="214" name="大かっこ 213">
          <a:extLst>
            <a:ext uri="{FF2B5EF4-FFF2-40B4-BE49-F238E27FC236}">
              <a16:creationId xmlns:a16="http://schemas.microsoft.com/office/drawing/2014/main" id="{E1062434-F377-40F4-9A56-CDBCB2C410E9}"/>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1268</xdr:row>
      <xdr:rowOff>156880</xdr:rowOff>
    </xdr:from>
    <xdr:to>
      <xdr:col>13</xdr:col>
      <xdr:colOff>642468</xdr:colOff>
      <xdr:row>1268</xdr:row>
      <xdr:rowOff>402296</xdr:rowOff>
    </xdr:to>
    <xdr:sp macro="" textlink="">
      <xdr:nvSpPr>
        <xdr:cNvPr id="215" name="大かっこ 214">
          <a:extLst>
            <a:ext uri="{FF2B5EF4-FFF2-40B4-BE49-F238E27FC236}">
              <a16:creationId xmlns:a16="http://schemas.microsoft.com/office/drawing/2014/main" id="{93EEB6BC-F77A-4701-87ED-333C4E585EE4}"/>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1268</xdr:row>
      <xdr:rowOff>156880</xdr:rowOff>
    </xdr:from>
    <xdr:to>
      <xdr:col>13</xdr:col>
      <xdr:colOff>642468</xdr:colOff>
      <xdr:row>1268</xdr:row>
      <xdr:rowOff>402296</xdr:rowOff>
    </xdr:to>
    <xdr:sp macro="" textlink="">
      <xdr:nvSpPr>
        <xdr:cNvPr id="216" name="大かっこ 215">
          <a:extLst>
            <a:ext uri="{FF2B5EF4-FFF2-40B4-BE49-F238E27FC236}">
              <a16:creationId xmlns:a16="http://schemas.microsoft.com/office/drawing/2014/main" id="{C6613F81-A47F-4EA2-9750-D009582C88C4}"/>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1384</xdr:row>
      <xdr:rowOff>156880</xdr:rowOff>
    </xdr:from>
    <xdr:to>
      <xdr:col>13</xdr:col>
      <xdr:colOff>642468</xdr:colOff>
      <xdr:row>1384</xdr:row>
      <xdr:rowOff>402296</xdr:rowOff>
    </xdr:to>
    <xdr:sp macro="" textlink="">
      <xdr:nvSpPr>
        <xdr:cNvPr id="217" name="大かっこ 216">
          <a:extLst>
            <a:ext uri="{FF2B5EF4-FFF2-40B4-BE49-F238E27FC236}">
              <a16:creationId xmlns:a16="http://schemas.microsoft.com/office/drawing/2014/main" id="{4C297D18-97BC-4A2D-91CD-82F9D2E4E1EC}"/>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1384</xdr:row>
      <xdr:rowOff>156880</xdr:rowOff>
    </xdr:from>
    <xdr:to>
      <xdr:col>13</xdr:col>
      <xdr:colOff>642468</xdr:colOff>
      <xdr:row>1384</xdr:row>
      <xdr:rowOff>402296</xdr:rowOff>
    </xdr:to>
    <xdr:sp macro="" textlink="">
      <xdr:nvSpPr>
        <xdr:cNvPr id="218" name="大かっこ 217">
          <a:extLst>
            <a:ext uri="{FF2B5EF4-FFF2-40B4-BE49-F238E27FC236}">
              <a16:creationId xmlns:a16="http://schemas.microsoft.com/office/drawing/2014/main" id="{C86266A3-BFA9-4533-B80B-5FD6DBEC7DC0}"/>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1384</xdr:row>
      <xdr:rowOff>156880</xdr:rowOff>
    </xdr:from>
    <xdr:to>
      <xdr:col>13</xdr:col>
      <xdr:colOff>642468</xdr:colOff>
      <xdr:row>1384</xdr:row>
      <xdr:rowOff>402296</xdr:rowOff>
    </xdr:to>
    <xdr:sp macro="" textlink="">
      <xdr:nvSpPr>
        <xdr:cNvPr id="219" name="大かっこ 218">
          <a:extLst>
            <a:ext uri="{FF2B5EF4-FFF2-40B4-BE49-F238E27FC236}">
              <a16:creationId xmlns:a16="http://schemas.microsoft.com/office/drawing/2014/main" id="{9A7BE0DF-A142-4086-A0A7-3CF7F2937878}"/>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1384</xdr:row>
      <xdr:rowOff>156880</xdr:rowOff>
    </xdr:from>
    <xdr:to>
      <xdr:col>13</xdr:col>
      <xdr:colOff>642468</xdr:colOff>
      <xdr:row>1384</xdr:row>
      <xdr:rowOff>402296</xdr:rowOff>
    </xdr:to>
    <xdr:sp macro="" textlink="">
      <xdr:nvSpPr>
        <xdr:cNvPr id="220" name="大かっこ 219">
          <a:extLst>
            <a:ext uri="{FF2B5EF4-FFF2-40B4-BE49-F238E27FC236}">
              <a16:creationId xmlns:a16="http://schemas.microsoft.com/office/drawing/2014/main" id="{C458603B-1437-4254-965E-960A8E775F6B}"/>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1500</xdr:row>
      <xdr:rowOff>156880</xdr:rowOff>
    </xdr:from>
    <xdr:to>
      <xdr:col>13</xdr:col>
      <xdr:colOff>642468</xdr:colOff>
      <xdr:row>1500</xdr:row>
      <xdr:rowOff>402296</xdr:rowOff>
    </xdr:to>
    <xdr:sp macro="" textlink="">
      <xdr:nvSpPr>
        <xdr:cNvPr id="221" name="大かっこ 220">
          <a:extLst>
            <a:ext uri="{FF2B5EF4-FFF2-40B4-BE49-F238E27FC236}">
              <a16:creationId xmlns:a16="http://schemas.microsoft.com/office/drawing/2014/main" id="{C115B010-A876-4846-93B0-710E8BDAE6F6}"/>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1500</xdr:row>
      <xdr:rowOff>156880</xdr:rowOff>
    </xdr:from>
    <xdr:to>
      <xdr:col>13</xdr:col>
      <xdr:colOff>642468</xdr:colOff>
      <xdr:row>1500</xdr:row>
      <xdr:rowOff>402296</xdr:rowOff>
    </xdr:to>
    <xdr:sp macro="" textlink="">
      <xdr:nvSpPr>
        <xdr:cNvPr id="222" name="大かっこ 221">
          <a:extLst>
            <a:ext uri="{FF2B5EF4-FFF2-40B4-BE49-F238E27FC236}">
              <a16:creationId xmlns:a16="http://schemas.microsoft.com/office/drawing/2014/main" id="{4CE6441A-23C1-4DE9-BE80-B12EEE2184E0}"/>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1500</xdr:row>
      <xdr:rowOff>156880</xdr:rowOff>
    </xdr:from>
    <xdr:to>
      <xdr:col>13</xdr:col>
      <xdr:colOff>642468</xdr:colOff>
      <xdr:row>1500</xdr:row>
      <xdr:rowOff>402296</xdr:rowOff>
    </xdr:to>
    <xdr:sp macro="" textlink="">
      <xdr:nvSpPr>
        <xdr:cNvPr id="223" name="大かっこ 222">
          <a:extLst>
            <a:ext uri="{FF2B5EF4-FFF2-40B4-BE49-F238E27FC236}">
              <a16:creationId xmlns:a16="http://schemas.microsoft.com/office/drawing/2014/main" id="{298D035C-2453-477A-AF68-0065EF1020B7}"/>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1500</xdr:row>
      <xdr:rowOff>156880</xdr:rowOff>
    </xdr:from>
    <xdr:to>
      <xdr:col>13</xdr:col>
      <xdr:colOff>642468</xdr:colOff>
      <xdr:row>1500</xdr:row>
      <xdr:rowOff>402296</xdr:rowOff>
    </xdr:to>
    <xdr:sp macro="" textlink="">
      <xdr:nvSpPr>
        <xdr:cNvPr id="224" name="大かっこ 223">
          <a:extLst>
            <a:ext uri="{FF2B5EF4-FFF2-40B4-BE49-F238E27FC236}">
              <a16:creationId xmlns:a16="http://schemas.microsoft.com/office/drawing/2014/main" id="{70EB330F-8F7C-4003-A743-DBE632B663CB}"/>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1616</xdr:row>
      <xdr:rowOff>156880</xdr:rowOff>
    </xdr:from>
    <xdr:to>
      <xdr:col>13</xdr:col>
      <xdr:colOff>642468</xdr:colOff>
      <xdr:row>1616</xdr:row>
      <xdr:rowOff>402296</xdr:rowOff>
    </xdr:to>
    <xdr:sp macro="" textlink="">
      <xdr:nvSpPr>
        <xdr:cNvPr id="225" name="大かっこ 224">
          <a:extLst>
            <a:ext uri="{FF2B5EF4-FFF2-40B4-BE49-F238E27FC236}">
              <a16:creationId xmlns:a16="http://schemas.microsoft.com/office/drawing/2014/main" id="{22D07D81-7597-4861-B060-D85E26089EC4}"/>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1616</xdr:row>
      <xdr:rowOff>156880</xdr:rowOff>
    </xdr:from>
    <xdr:to>
      <xdr:col>13</xdr:col>
      <xdr:colOff>642468</xdr:colOff>
      <xdr:row>1616</xdr:row>
      <xdr:rowOff>402296</xdr:rowOff>
    </xdr:to>
    <xdr:sp macro="" textlink="">
      <xdr:nvSpPr>
        <xdr:cNvPr id="226" name="大かっこ 225">
          <a:extLst>
            <a:ext uri="{FF2B5EF4-FFF2-40B4-BE49-F238E27FC236}">
              <a16:creationId xmlns:a16="http://schemas.microsoft.com/office/drawing/2014/main" id="{8E0B4304-5675-40C8-8469-B8F1CC5D4217}"/>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1616</xdr:row>
      <xdr:rowOff>156880</xdr:rowOff>
    </xdr:from>
    <xdr:to>
      <xdr:col>13</xdr:col>
      <xdr:colOff>642468</xdr:colOff>
      <xdr:row>1616</xdr:row>
      <xdr:rowOff>402296</xdr:rowOff>
    </xdr:to>
    <xdr:sp macro="" textlink="">
      <xdr:nvSpPr>
        <xdr:cNvPr id="227" name="大かっこ 226">
          <a:extLst>
            <a:ext uri="{FF2B5EF4-FFF2-40B4-BE49-F238E27FC236}">
              <a16:creationId xmlns:a16="http://schemas.microsoft.com/office/drawing/2014/main" id="{F3969199-38DE-4A12-8E1A-D6C69AEFFA51}"/>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1616</xdr:row>
      <xdr:rowOff>156880</xdr:rowOff>
    </xdr:from>
    <xdr:to>
      <xdr:col>13</xdr:col>
      <xdr:colOff>642468</xdr:colOff>
      <xdr:row>1616</xdr:row>
      <xdr:rowOff>402296</xdr:rowOff>
    </xdr:to>
    <xdr:sp macro="" textlink="">
      <xdr:nvSpPr>
        <xdr:cNvPr id="228" name="大かっこ 227">
          <a:extLst>
            <a:ext uri="{FF2B5EF4-FFF2-40B4-BE49-F238E27FC236}">
              <a16:creationId xmlns:a16="http://schemas.microsoft.com/office/drawing/2014/main" id="{41165836-B521-45A5-AE8A-C7380F66D917}"/>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1732</xdr:row>
      <xdr:rowOff>156880</xdr:rowOff>
    </xdr:from>
    <xdr:to>
      <xdr:col>13</xdr:col>
      <xdr:colOff>642468</xdr:colOff>
      <xdr:row>1732</xdr:row>
      <xdr:rowOff>402296</xdr:rowOff>
    </xdr:to>
    <xdr:sp macro="" textlink="">
      <xdr:nvSpPr>
        <xdr:cNvPr id="229" name="大かっこ 228">
          <a:extLst>
            <a:ext uri="{FF2B5EF4-FFF2-40B4-BE49-F238E27FC236}">
              <a16:creationId xmlns:a16="http://schemas.microsoft.com/office/drawing/2014/main" id="{B95AD109-6474-46A1-80C2-C06F275FDA39}"/>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1732</xdr:row>
      <xdr:rowOff>156880</xdr:rowOff>
    </xdr:from>
    <xdr:to>
      <xdr:col>13</xdr:col>
      <xdr:colOff>642468</xdr:colOff>
      <xdr:row>1732</xdr:row>
      <xdr:rowOff>402296</xdr:rowOff>
    </xdr:to>
    <xdr:sp macro="" textlink="">
      <xdr:nvSpPr>
        <xdr:cNvPr id="230" name="大かっこ 229">
          <a:extLst>
            <a:ext uri="{FF2B5EF4-FFF2-40B4-BE49-F238E27FC236}">
              <a16:creationId xmlns:a16="http://schemas.microsoft.com/office/drawing/2014/main" id="{594F153C-D94D-4FBB-A268-A1DAF2B0A51D}"/>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1732</xdr:row>
      <xdr:rowOff>156880</xdr:rowOff>
    </xdr:from>
    <xdr:to>
      <xdr:col>13</xdr:col>
      <xdr:colOff>642468</xdr:colOff>
      <xdr:row>1732</xdr:row>
      <xdr:rowOff>402296</xdr:rowOff>
    </xdr:to>
    <xdr:sp macro="" textlink="">
      <xdr:nvSpPr>
        <xdr:cNvPr id="231" name="大かっこ 230">
          <a:extLst>
            <a:ext uri="{FF2B5EF4-FFF2-40B4-BE49-F238E27FC236}">
              <a16:creationId xmlns:a16="http://schemas.microsoft.com/office/drawing/2014/main" id="{261097E5-56A2-4902-ADA9-C1B37198FC22}"/>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1732</xdr:row>
      <xdr:rowOff>156880</xdr:rowOff>
    </xdr:from>
    <xdr:to>
      <xdr:col>13</xdr:col>
      <xdr:colOff>642468</xdr:colOff>
      <xdr:row>1732</xdr:row>
      <xdr:rowOff>402296</xdr:rowOff>
    </xdr:to>
    <xdr:sp macro="" textlink="">
      <xdr:nvSpPr>
        <xdr:cNvPr id="232" name="大かっこ 231">
          <a:extLst>
            <a:ext uri="{FF2B5EF4-FFF2-40B4-BE49-F238E27FC236}">
              <a16:creationId xmlns:a16="http://schemas.microsoft.com/office/drawing/2014/main" id="{4F74ADCF-ABD0-4805-BA0A-065EB20CBB81}"/>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1848</xdr:row>
      <xdr:rowOff>156880</xdr:rowOff>
    </xdr:from>
    <xdr:to>
      <xdr:col>13</xdr:col>
      <xdr:colOff>642468</xdr:colOff>
      <xdr:row>1848</xdr:row>
      <xdr:rowOff>402296</xdr:rowOff>
    </xdr:to>
    <xdr:sp macro="" textlink="">
      <xdr:nvSpPr>
        <xdr:cNvPr id="233" name="大かっこ 232">
          <a:extLst>
            <a:ext uri="{FF2B5EF4-FFF2-40B4-BE49-F238E27FC236}">
              <a16:creationId xmlns:a16="http://schemas.microsoft.com/office/drawing/2014/main" id="{1E52FFBB-C2E7-4D54-95B0-C61E3D465697}"/>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1848</xdr:row>
      <xdr:rowOff>156880</xdr:rowOff>
    </xdr:from>
    <xdr:to>
      <xdr:col>13</xdr:col>
      <xdr:colOff>642468</xdr:colOff>
      <xdr:row>1848</xdr:row>
      <xdr:rowOff>402296</xdr:rowOff>
    </xdr:to>
    <xdr:sp macro="" textlink="">
      <xdr:nvSpPr>
        <xdr:cNvPr id="234" name="大かっこ 233">
          <a:extLst>
            <a:ext uri="{FF2B5EF4-FFF2-40B4-BE49-F238E27FC236}">
              <a16:creationId xmlns:a16="http://schemas.microsoft.com/office/drawing/2014/main" id="{F9747A04-C8F8-41B3-AC97-718AA1FD1BF8}"/>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1848</xdr:row>
      <xdr:rowOff>156880</xdr:rowOff>
    </xdr:from>
    <xdr:to>
      <xdr:col>13</xdr:col>
      <xdr:colOff>642468</xdr:colOff>
      <xdr:row>1848</xdr:row>
      <xdr:rowOff>402296</xdr:rowOff>
    </xdr:to>
    <xdr:sp macro="" textlink="">
      <xdr:nvSpPr>
        <xdr:cNvPr id="235" name="大かっこ 234">
          <a:extLst>
            <a:ext uri="{FF2B5EF4-FFF2-40B4-BE49-F238E27FC236}">
              <a16:creationId xmlns:a16="http://schemas.microsoft.com/office/drawing/2014/main" id="{282E87E8-81F5-400B-BEA1-1ACB3EF4F871}"/>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1848</xdr:row>
      <xdr:rowOff>156880</xdr:rowOff>
    </xdr:from>
    <xdr:to>
      <xdr:col>13</xdr:col>
      <xdr:colOff>642468</xdr:colOff>
      <xdr:row>1848</xdr:row>
      <xdr:rowOff>402296</xdr:rowOff>
    </xdr:to>
    <xdr:sp macro="" textlink="">
      <xdr:nvSpPr>
        <xdr:cNvPr id="236" name="大かっこ 235">
          <a:extLst>
            <a:ext uri="{FF2B5EF4-FFF2-40B4-BE49-F238E27FC236}">
              <a16:creationId xmlns:a16="http://schemas.microsoft.com/office/drawing/2014/main" id="{6629719E-0D87-4580-BF55-38AA66A6017C}"/>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1964</xdr:row>
      <xdr:rowOff>156880</xdr:rowOff>
    </xdr:from>
    <xdr:to>
      <xdr:col>13</xdr:col>
      <xdr:colOff>642468</xdr:colOff>
      <xdr:row>1964</xdr:row>
      <xdr:rowOff>402296</xdr:rowOff>
    </xdr:to>
    <xdr:sp macro="" textlink="">
      <xdr:nvSpPr>
        <xdr:cNvPr id="237" name="大かっこ 236">
          <a:extLst>
            <a:ext uri="{FF2B5EF4-FFF2-40B4-BE49-F238E27FC236}">
              <a16:creationId xmlns:a16="http://schemas.microsoft.com/office/drawing/2014/main" id="{B94E5CCE-599C-4370-A5FF-19F905671F75}"/>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1964</xdr:row>
      <xdr:rowOff>156880</xdr:rowOff>
    </xdr:from>
    <xdr:to>
      <xdr:col>13</xdr:col>
      <xdr:colOff>642468</xdr:colOff>
      <xdr:row>1964</xdr:row>
      <xdr:rowOff>402296</xdr:rowOff>
    </xdr:to>
    <xdr:sp macro="" textlink="">
      <xdr:nvSpPr>
        <xdr:cNvPr id="238" name="大かっこ 237">
          <a:extLst>
            <a:ext uri="{FF2B5EF4-FFF2-40B4-BE49-F238E27FC236}">
              <a16:creationId xmlns:a16="http://schemas.microsoft.com/office/drawing/2014/main" id="{FBF30D63-0ECF-4A87-8598-E54B4DB58835}"/>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1964</xdr:row>
      <xdr:rowOff>156880</xdr:rowOff>
    </xdr:from>
    <xdr:to>
      <xdr:col>13</xdr:col>
      <xdr:colOff>642468</xdr:colOff>
      <xdr:row>1964</xdr:row>
      <xdr:rowOff>402296</xdr:rowOff>
    </xdr:to>
    <xdr:sp macro="" textlink="">
      <xdr:nvSpPr>
        <xdr:cNvPr id="239" name="大かっこ 238">
          <a:extLst>
            <a:ext uri="{FF2B5EF4-FFF2-40B4-BE49-F238E27FC236}">
              <a16:creationId xmlns:a16="http://schemas.microsoft.com/office/drawing/2014/main" id="{5BE45D02-F93D-4D60-8A3A-A3E7CD3AEC8B}"/>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1964</xdr:row>
      <xdr:rowOff>156880</xdr:rowOff>
    </xdr:from>
    <xdr:to>
      <xdr:col>13</xdr:col>
      <xdr:colOff>642468</xdr:colOff>
      <xdr:row>1964</xdr:row>
      <xdr:rowOff>402296</xdr:rowOff>
    </xdr:to>
    <xdr:sp macro="" textlink="">
      <xdr:nvSpPr>
        <xdr:cNvPr id="240" name="大かっこ 239">
          <a:extLst>
            <a:ext uri="{FF2B5EF4-FFF2-40B4-BE49-F238E27FC236}">
              <a16:creationId xmlns:a16="http://schemas.microsoft.com/office/drawing/2014/main" id="{6EE8B8DB-4B48-4D7A-B45C-F2E3B4D15DFE}"/>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2080</xdr:row>
      <xdr:rowOff>156880</xdr:rowOff>
    </xdr:from>
    <xdr:to>
      <xdr:col>13</xdr:col>
      <xdr:colOff>642468</xdr:colOff>
      <xdr:row>2080</xdr:row>
      <xdr:rowOff>402296</xdr:rowOff>
    </xdr:to>
    <xdr:sp macro="" textlink="">
      <xdr:nvSpPr>
        <xdr:cNvPr id="241" name="大かっこ 240">
          <a:extLst>
            <a:ext uri="{FF2B5EF4-FFF2-40B4-BE49-F238E27FC236}">
              <a16:creationId xmlns:a16="http://schemas.microsoft.com/office/drawing/2014/main" id="{0FAD09DC-7F1E-417E-B951-D7FC39ABA0F5}"/>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2080</xdr:row>
      <xdr:rowOff>156880</xdr:rowOff>
    </xdr:from>
    <xdr:to>
      <xdr:col>13</xdr:col>
      <xdr:colOff>642468</xdr:colOff>
      <xdr:row>2080</xdr:row>
      <xdr:rowOff>402296</xdr:rowOff>
    </xdr:to>
    <xdr:sp macro="" textlink="">
      <xdr:nvSpPr>
        <xdr:cNvPr id="242" name="大かっこ 241">
          <a:extLst>
            <a:ext uri="{FF2B5EF4-FFF2-40B4-BE49-F238E27FC236}">
              <a16:creationId xmlns:a16="http://schemas.microsoft.com/office/drawing/2014/main" id="{B4AAD1F1-1526-4D30-A84F-CCBA25704D20}"/>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2080</xdr:row>
      <xdr:rowOff>156880</xdr:rowOff>
    </xdr:from>
    <xdr:to>
      <xdr:col>13</xdr:col>
      <xdr:colOff>642468</xdr:colOff>
      <xdr:row>2080</xdr:row>
      <xdr:rowOff>402296</xdr:rowOff>
    </xdr:to>
    <xdr:sp macro="" textlink="">
      <xdr:nvSpPr>
        <xdr:cNvPr id="243" name="大かっこ 242">
          <a:extLst>
            <a:ext uri="{FF2B5EF4-FFF2-40B4-BE49-F238E27FC236}">
              <a16:creationId xmlns:a16="http://schemas.microsoft.com/office/drawing/2014/main" id="{A3293EFD-3356-4303-BE57-42ABB08472C2}"/>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2080</xdr:row>
      <xdr:rowOff>156880</xdr:rowOff>
    </xdr:from>
    <xdr:to>
      <xdr:col>13</xdr:col>
      <xdr:colOff>642468</xdr:colOff>
      <xdr:row>2080</xdr:row>
      <xdr:rowOff>402296</xdr:rowOff>
    </xdr:to>
    <xdr:sp macro="" textlink="">
      <xdr:nvSpPr>
        <xdr:cNvPr id="244" name="大かっこ 243">
          <a:extLst>
            <a:ext uri="{FF2B5EF4-FFF2-40B4-BE49-F238E27FC236}">
              <a16:creationId xmlns:a16="http://schemas.microsoft.com/office/drawing/2014/main" id="{4497270D-D9DC-4E1C-91C6-F2E29FEAE170}"/>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2196</xdr:row>
      <xdr:rowOff>156880</xdr:rowOff>
    </xdr:from>
    <xdr:to>
      <xdr:col>13</xdr:col>
      <xdr:colOff>642468</xdr:colOff>
      <xdr:row>2196</xdr:row>
      <xdr:rowOff>402296</xdr:rowOff>
    </xdr:to>
    <xdr:sp macro="" textlink="">
      <xdr:nvSpPr>
        <xdr:cNvPr id="245" name="大かっこ 244">
          <a:extLst>
            <a:ext uri="{FF2B5EF4-FFF2-40B4-BE49-F238E27FC236}">
              <a16:creationId xmlns:a16="http://schemas.microsoft.com/office/drawing/2014/main" id="{8F2DCDE9-FA59-4A6F-9C3F-878E89A064D6}"/>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2196</xdr:row>
      <xdr:rowOff>156880</xdr:rowOff>
    </xdr:from>
    <xdr:to>
      <xdr:col>13</xdr:col>
      <xdr:colOff>642468</xdr:colOff>
      <xdr:row>2196</xdr:row>
      <xdr:rowOff>402296</xdr:rowOff>
    </xdr:to>
    <xdr:sp macro="" textlink="">
      <xdr:nvSpPr>
        <xdr:cNvPr id="246" name="大かっこ 245">
          <a:extLst>
            <a:ext uri="{FF2B5EF4-FFF2-40B4-BE49-F238E27FC236}">
              <a16:creationId xmlns:a16="http://schemas.microsoft.com/office/drawing/2014/main" id="{AA07A2CD-C662-4360-A439-19F958007EFA}"/>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2196</xdr:row>
      <xdr:rowOff>156880</xdr:rowOff>
    </xdr:from>
    <xdr:to>
      <xdr:col>13</xdr:col>
      <xdr:colOff>642468</xdr:colOff>
      <xdr:row>2196</xdr:row>
      <xdr:rowOff>402296</xdr:rowOff>
    </xdr:to>
    <xdr:sp macro="" textlink="">
      <xdr:nvSpPr>
        <xdr:cNvPr id="247" name="大かっこ 246">
          <a:extLst>
            <a:ext uri="{FF2B5EF4-FFF2-40B4-BE49-F238E27FC236}">
              <a16:creationId xmlns:a16="http://schemas.microsoft.com/office/drawing/2014/main" id="{E5B4BCCD-4EB3-4E98-B42E-8534EB4D60DC}"/>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2196</xdr:row>
      <xdr:rowOff>156880</xdr:rowOff>
    </xdr:from>
    <xdr:to>
      <xdr:col>13</xdr:col>
      <xdr:colOff>642468</xdr:colOff>
      <xdr:row>2196</xdr:row>
      <xdr:rowOff>402296</xdr:rowOff>
    </xdr:to>
    <xdr:sp macro="" textlink="">
      <xdr:nvSpPr>
        <xdr:cNvPr id="248" name="大かっこ 247">
          <a:extLst>
            <a:ext uri="{FF2B5EF4-FFF2-40B4-BE49-F238E27FC236}">
              <a16:creationId xmlns:a16="http://schemas.microsoft.com/office/drawing/2014/main" id="{334416C4-C739-4686-84AF-90B1E0774313}"/>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2312</xdr:row>
      <xdr:rowOff>156880</xdr:rowOff>
    </xdr:from>
    <xdr:to>
      <xdr:col>13</xdr:col>
      <xdr:colOff>642468</xdr:colOff>
      <xdr:row>2312</xdr:row>
      <xdr:rowOff>402296</xdr:rowOff>
    </xdr:to>
    <xdr:sp macro="" textlink="">
      <xdr:nvSpPr>
        <xdr:cNvPr id="249" name="大かっこ 248">
          <a:extLst>
            <a:ext uri="{FF2B5EF4-FFF2-40B4-BE49-F238E27FC236}">
              <a16:creationId xmlns:a16="http://schemas.microsoft.com/office/drawing/2014/main" id="{894223A2-DF5D-45A5-80A9-964171E95530}"/>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2312</xdr:row>
      <xdr:rowOff>156880</xdr:rowOff>
    </xdr:from>
    <xdr:to>
      <xdr:col>13</xdr:col>
      <xdr:colOff>642468</xdr:colOff>
      <xdr:row>2312</xdr:row>
      <xdr:rowOff>402296</xdr:rowOff>
    </xdr:to>
    <xdr:sp macro="" textlink="">
      <xdr:nvSpPr>
        <xdr:cNvPr id="250" name="大かっこ 249">
          <a:extLst>
            <a:ext uri="{FF2B5EF4-FFF2-40B4-BE49-F238E27FC236}">
              <a16:creationId xmlns:a16="http://schemas.microsoft.com/office/drawing/2014/main" id="{3D99AE2C-DE74-4858-B258-3166ACE7670C}"/>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2312</xdr:row>
      <xdr:rowOff>156880</xdr:rowOff>
    </xdr:from>
    <xdr:to>
      <xdr:col>13</xdr:col>
      <xdr:colOff>642468</xdr:colOff>
      <xdr:row>2312</xdr:row>
      <xdr:rowOff>402296</xdr:rowOff>
    </xdr:to>
    <xdr:sp macro="" textlink="">
      <xdr:nvSpPr>
        <xdr:cNvPr id="251" name="大かっこ 250">
          <a:extLst>
            <a:ext uri="{FF2B5EF4-FFF2-40B4-BE49-F238E27FC236}">
              <a16:creationId xmlns:a16="http://schemas.microsoft.com/office/drawing/2014/main" id="{67051A8C-62B8-4EC3-97C0-03BAECB58DBE}"/>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2312</xdr:row>
      <xdr:rowOff>156880</xdr:rowOff>
    </xdr:from>
    <xdr:to>
      <xdr:col>13</xdr:col>
      <xdr:colOff>642468</xdr:colOff>
      <xdr:row>2312</xdr:row>
      <xdr:rowOff>402296</xdr:rowOff>
    </xdr:to>
    <xdr:sp macro="" textlink="">
      <xdr:nvSpPr>
        <xdr:cNvPr id="252" name="大かっこ 251">
          <a:extLst>
            <a:ext uri="{FF2B5EF4-FFF2-40B4-BE49-F238E27FC236}">
              <a16:creationId xmlns:a16="http://schemas.microsoft.com/office/drawing/2014/main" id="{D27C6FB7-C99E-497A-93DD-01B77D5D20DC}"/>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224</xdr:row>
      <xdr:rowOff>156880</xdr:rowOff>
    </xdr:from>
    <xdr:to>
      <xdr:col>13</xdr:col>
      <xdr:colOff>642468</xdr:colOff>
      <xdr:row>224</xdr:row>
      <xdr:rowOff>402296</xdr:rowOff>
    </xdr:to>
    <xdr:sp macro="" textlink="">
      <xdr:nvSpPr>
        <xdr:cNvPr id="253" name="大かっこ 252">
          <a:extLst>
            <a:ext uri="{FF2B5EF4-FFF2-40B4-BE49-F238E27FC236}">
              <a16:creationId xmlns:a16="http://schemas.microsoft.com/office/drawing/2014/main" id="{922A13B0-6D9C-49EA-9996-44D8F85EB8DE}"/>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224</xdr:row>
      <xdr:rowOff>156880</xdr:rowOff>
    </xdr:from>
    <xdr:to>
      <xdr:col>13</xdr:col>
      <xdr:colOff>642468</xdr:colOff>
      <xdr:row>224</xdr:row>
      <xdr:rowOff>402296</xdr:rowOff>
    </xdr:to>
    <xdr:sp macro="" textlink="">
      <xdr:nvSpPr>
        <xdr:cNvPr id="254" name="大かっこ 253">
          <a:extLst>
            <a:ext uri="{FF2B5EF4-FFF2-40B4-BE49-F238E27FC236}">
              <a16:creationId xmlns:a16="http://schemas.microsoft.com/office/drawing/2014/main" id="{84698E63-45D6-4E42-8001-806EFB5AE046}"/>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224</xdr:row>
      <xdr:rowOff>156880</xdr:rowOff>
    </xdr:from>
    <xdr:to>
      <xdr:col>13</xdr:col>
      <xdr:colOff>642468</xdr:colOff>
      <xdr:row>224</xdr:row>
      <xdr:rowOff>402296</xdr:rowOff>
    </xdr:to>
    <xdr:sp macro="" textlink="">
      <xdr:nvSpPr>
        <xdr:cNvPr id="255" name="大かっこ 254">
          <a:extLst>
            <a:ext uri="{FF2B5EF4-FFF2-40B4-BE49-F238E27FC236}">
              <a16:creationId xmlns:a16="http://schemas.microsoft.com/office/drawing/2014/main" id="{3E1BD4D4-F0B7-405A-9B93-D5DE6AC80A36}"/>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224</xdr:row>
      <xdr:rowOff>156880</xdr:rowOff>
    </xdr:from>
    <xdr:to>
      <xdr:col>13</xdr:col>
      <xdr:colOff>642468</xdr:colOff>
      <xdr:row>224</xdr:row>
      <xdr:rowOff>402296</xdr:rowOff>
    </xdr:to>
    <xdr:sp macro="" textlink="">
      <xdr:nvSpPr>
        <xdr:cNvPr id="256" name="大かっこ 255">
          <a:extLst>
            <a:ext uri="{FF2B5EF4-FFF2-40B4-BE49-F238E27FC236}">
              <a16:creationId xmlns:a16="http://schemas.microsoft.com/office/drawing/2014/main" id="{2974F5E9-9769-463E-B68C-7ADD4B65267E}"/>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340</xdr:row>
      <xdr:rowOff>156880</xdr:rowOff>
    </xdr:from>
    <xdr:to>
      <xdr:col>13</xdr:col>
      <xdr:colOff>642468</xdr:colOff>
      <xdr:row>340</xdr:row>
      <xdr:rowOff>402296</xdr:rowOff>
    </xdr:to>
    <xdr:sp macro="" textlink="">
      <xdr:nvSpPr>
        <xdr:cNvPr id="257" name="大かっこ 256">
          <a:extLst>
            <a:ext uri="{FF2B5EF4-FFF2-40B4-BE49-F238E27FC236}">
              <a16:creationId xmlns:a16="http://schemas.microsoft.com/office/drawing/2014/main" id="{ED45E771-788F-4ED4-943D-FB473341C577}"/>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340</xdr:row>
      <xdr:rowOff>156880</xdr:rowOff>
    </xdr:from>
    <xdr:to>
      <xdr:col>13</xdr:col>
      <xdr:colOff>642468</xdr:colOff>
      <xdr:row>340</xdr:row>
      <xdr:rowOff>402296</xdr:rowOff>
    </xdr:to>
    <xdr:sp macro="" textlink="">
      <xdr:nvSpPr>
        <xdr:cNvPr id="258" name="大かっこ 257">
          <a:extLst>
            <a:ext uri="{FF2B5EF4-FFF2-40B4-BE49-F238E27FC236}">
              <a16:creationId xmlns:a16="http://schemas.microsoft.com/office/drawing/2014/main" id="{3DC77B23-39EC-46B2-A1E4-399EFFA49053}"/>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340</xdr:row>
      <xdr:rowOff>156880</xdr:rowOff>
    </xdr:from>
    <xdr:to>
      <xdr:col>13</xdr:col>
      <xdr:colOff>642468</xdr:colOff>
      <xdr:row>340</xdr:row>
      <xdr:rowOff>402296</xdr:rowOff>
    </xdr:to>
    <xdr:sp macro="" textlink="">
      <xdr:nvSpPr>
        <xdr:cNvPr id="259" name="大かっこ 258">
          <a:extLst>
            <a:ext uri="{FF2B5EF4-FFF2-40B4-BE49-F238E27FC236}">
              <a16:creationId xmlns:a16="http://schemas.microsoft.com/office/drawing/2014/main" id="{F831E20B-7122-4FF7-86C5-BCBD3DB35CF8}"/>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340</xdr:row>
      <xdr:rowOff>156880</xdr:rowOff>
    </xdr:from>
    <xdr:to>
      <xdr:col>13</xdr:col>
      <xdr:colOff>642468</xdr:colOff>
      <xdr:row>340</xdr:row>
      <xdr:rowOff>402296</xdr:rowOff>
    </xdr:to>
    <xdr:sp macro="" textlink="">
      <xdr:nvSpPr>
        <xdr:cNvPr id="260" name="大かっこ 259">
          <a:extLst>
            <a:ext uri="{FF2B5EF4-FFF2-40B4-BE49-F238E27FC236}">
              <a16:creationId xmlns:a16="http://schemas.microsoft.com/office/drawing/2014/main" id="{2A2C1562-2F29-41F0-97AA-EFA0DD0B9960}"/>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456</xdr:row>
      <xdr:rowOff>156880</xdr:rowOff>
    </xdr:from>
    <xdr:to>
      <xdr:col>13</xdr:col>
      <xdr:colOff>642468</xdr:colOff>
      <xdr:row>456</xdr:row>
      <xdr:rowOff>402296</xdr:rowOff>
    </xdr:to>
    <xdr:sp macro="" textlink="">
      <xdr:nvSpPr>
        <xdr:cNvPr id="261" name="大かっこ 260">
          <a:extLst>
            <a:ext uri="{FF2B5EF4-FFF2-40B4-BE49-F238E27FC236}">
              <a16:creationId xmlns:a16="http://schemas.microsoft.com/office/drawing/2014/main" id="{7FF9C70E-0088-4A7F-9EB9-5BC02A979A5B}"/>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456</xdr:row>
      <xdr:rowOff>156880</xdr:rowOff>
    </xdr:from>
    <xdr:to>
      <xdr:col>13</xdr:col>
      <xdr:colOff>642468</xdr:colOff>
      <xdr:row>456</xdr:row>
      <xdr:rowOff>402296</xdr:rowOff>
    </xdr:to>
    <xdr:sp macro="" textlink="">
      <xdr:nvSpPr>
        <xdr:cNvPr id="262" name="大かっこ 261">
          <a:extLst>
            <a:ext uri="{FF2B5EF4-FFF2-40B4-BE49-F238E27FC236}">
              <a16:creationId xmlns:a16="http://schemas.microsoft.com/office/drawing/2014/main" id="{7D55E08D-C43C-4685-8D86-5655DAE56C98}"/>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456</xdr:row>
      <xdr:rowOff>156880</xdr:rowOff>
    </xdr:from>
    <xdr:to>
      <xdr:col>13</xdr:col>
      <xdr:colOff>642468</xdr:colOff>
      <xdr:row>456</xdr:row>
      <xdr:rowOff>402296</xdr:rowOff>
    </xdr:to>
    <xdr:sp macro="" textlink="">
      <xdr:nvSpPr>
        <xdr:cNvPr id="263" name="大かっこ 262">
          <a:extLst>
            <a:ext uri="{FF2B5EF4-FFF2-40B4-BE49-F238E27FC236}">
              <a16:creationId xmlns:a16="http://schemas.microsoft.com/office/drawing/2014/main" id="{3C16867B-44AD-438D-A6FE-FF979878774F}"/>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456</xdr:row>
      <xdr:rowOff>156880</xdr:rowOff>
    </xdr:from>
    <xdr:to>
      <xdr:col>13</xdr:col>
      <xdr:colOff>642468</xdr:colOff>
      <xdr:row>456</xdr:row>
      <xdr:rowOff>402296</xdr:rowOff>
    </xdr:to>
    <xdr:sp macro="" textlink="">
      <xdr:nvSpPr>
        <xdr:cNvPr id="264" name="大かっこ 263">
          <a:extLst>
            <a:ext uri="{FF2B5EF4-FFF2-40B4-BE49-F238E27FC236}">
              <a16:creationId xmlns:a16="http://schemas.microsoft.com/office/drawing/2014/main" id="{B7901D79-B8DA-421F-BC0F-E10DCBD68AC0}"/>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572</xdr:row>
      <xdr:rowOff>156880</xdr:rowOff>
    </xdr:from>
    <xdr:to>
      <xdr:col>13</xdr:col>
      <xdr:colOff>642468</xdr:colOff>
      <xdr:row>572</xdr:row>
      <xdr:rowOff>402296</xdr:rowOff>
    </xdr:to>
    <xdr:sp macro="" textlink="">
      <xdr:nvSpPr>
        <xdr:cNvPr id="265" name="大かっこ 264">
          <a:extLst>
            <a:ext uri="{FF2B5EF4-FFF2-40B4-BE49-F238E27FC236}">
              <a16:creationId xmlns:a16="http://schemas.microsoft.com/office/drawing/2014/main" id="{754DE02F-2863-41A4-8ABF-5F1490B7BCF5}"/>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572</xdr:row>
      <xdr:rowOff>156880</xdr:rowOff>
    </xdr:from>
    <xdr:to>
      <xdr:col>13</xdr:col>
      <xdr:colOff>642468</xdr:colOff>
      <xdr:row>572</xdr:row>
      <xdr:rowOff>402296</xdr:rowOff>
    </xdr:to>
    <xdr:sp macro="" textlink="">
      <xdr:nvSpPr>
        <xdr:cNvPr id="266" name="大かっこ 265">
          <a:extLst>
            <a:ext uri="{FF2B5EF4-FFF2-40B4-BE49-F238E27FC236}">
              <a16:creationId xmlns:a16="http://schemas.microsoft.com/office/drawing/2014/main" id="{01DA7526-9880-495F-8DA8-A46A25CD409F}"/>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572</xdr:row>
      <xdr:rowOff>156880</xdr:rowOff>
    </xdr:from>
    <xdr:to>
      <xdr:col>13</xdr:col>
      <xdr:colOff>642468</xdr:colOff>
      <xdr:row>572</xdr:row>
      <xdr:rowOff>402296</xdr:rowOff>
    </xdr:to>
    <xdr:sp macro="" textlink="">
      <xdr:nvSpPr>
        <xdr:cNvPr id="267" name="大かっこ 266">
          <a:extLst>
            <a:ext uri="{FF2B5EF4-FFF2-40B4-BE49-F238E27FC236}">
              <a16:creationId xmlns:a16="http://schemas.microsoft.com/office/drawing/2014/main" id="{89F76F7E-2B4D-492B-9ACF-E4AF6951511D}"/>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572</xdr:row>
      <xdr:rowOff>156880</xdr:rowOff>
    </xdr:from>
    <xdr:to>
      <xdr:col>13</xdr:col>
      <xdr:colOff>642468</xdr:colOff>
      <xdr:row>572</xdr:row>
      <xdr:rowOff>402296</xdr:rowOff>
    </xdr:to>
    <xdr:sp macro="" textlink="">
      <xdr:nvSpPr>
        <xdr:cNvPr id="268" name="大かっこ 267">
          <a:extLst>
            <a:ext uri="{FF2B5EF4-FFF2-40B4-BE49-F238E27FC236}">
              <a16:creationId xmlns:a16="http://schemas.microsoft.com/office/drawing/2014/main" id="{8A34A9BF-A0AC-475E-8059-2F1C982D0B8D}"/>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688</xdr:row>
      <xdr:rowOff>156880</xdr:rowOff>
    </xdr:from>
    <xdr:to>
      <xdr:col>13</xdr:col>
      <xdr:colOff>642468</xdr:colOff>
      <xdr:row>688</xdr:row>
      <xdr:rowOff>402296</xdr:rowOff>
    </xdr:to>
    <xdr:sp macro="" textlink="">
      <xdr:nvSpPr>
        <xdr:cNvPr id="269" name="大かっこ 268">
          <a:extLst>
            <a:ext uri="{FF2B5EF4-FFF2-40B4-BE49-F238E27FC236}">
              <a16:creationId xmlns:a16="http://schemas.microsoft.com/office/drawing/2014/main" id="{A1CE5046-8D8C-4B2B-A84D-B2A811DFC995}"/>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688</xdr:row>
      <xdr:rowOff>156880</xdr:rowOff>
    </xdr:from>
    <xdr:to>
      <xdr:col>13</xdr:col>
      <xdr:colOff>642468</xdr:colOff>
      <xdr:row>688</xdr:row>
      <xdr:rowOff>402296</xdr:rowOff>
    </xdr:to>
    <xdr:sp macro="" textlink="">
      <xdr:nvSpPr>
        <xdr:cNvPr id="270" name="大かっこ 269">
          <a:extLst>
            <a:ext uri="{FF2B5EF4-FFF2-40B4-BE49-F238E27FC236}">
              <a16:creationId xmlns:a16="http://schemas.microsoft.com/office/drawing/2014/main" id="{39ACE790-7A1A-4C72-A9BF-26F8E495D0C0}"/>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688</xdr:row>
      <xdr:rowOff>156880</xdr:rowOff>
    </xdr:from>
    <xdr:to>
      <xdr:col>13</xdr:col>
      <xdr:colOff>642468</xdr:colOff>
      <xdr:row>688</xdr:row>
      <xdr:rowOff>402296</xdr:rowOff>
    </xdr:to>
    <xdr:sp macro="" textlink="">
      <xdr:nvSpPr>
        <xdr:cNvPr id="271" name="大かっこ 270">
          <a:extLst>
            <a:ext uri="{FF2B5EF4-FFF2-40B4-BE49-F238E27FC236}">
              <a16:creationId xmlns:a16="http://schemas.microsoft.com/office/drawing/2014/main" id="{1F5A139F-D2AC-4D96-A6C0-700213464042}"/>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688</xdr:row>
      <xdr:rowOff>156880</xdr:rowOff>
    </xdr:from>
    <xdr:to>
      <xdr:col>13</xdr:col>
      <xdr:colOff>642468</xdr:colOff>
      <xdr:row>688</xdr:row>
      <xdr:rowOff>402296</xdr:rowOff>
    </xdr:to>
    <xdr:sp macro="" textlink="">
      <xdr:nvSpPr>
        <xdr:cNvPr id="272" name="大かっこ 271">
          <a:extLst>
            <a:ext uri="{FF2B5EF4-FFF2-40B4-BE49-F238E27FC236}">
              <a16:creationId xmlns:a16="http://schemas.microsoft.com/office/drawing/2014/main" id="{9ECEF6C3-1395-41A7-9109-D1439DC449C4}"/>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804</xdr:row>
      <xdr:rowOff>156880</xdr:rowOff>
    </xdr:from>
    <xdr:to>
      <xdr:col>13</xdr:col>
      <xdr:colOff>642468</xdr:colOff>
      <xdr:row>804</xdr:row>
      <xdr:rowOff>402296</xdr:rowOff>
    </xdr:to>
    <xdr:sp macro="" textlink="">
      <xdr:nvSpPr>
        <xdr:cNvPr id="273" name="大かっこ 272">
          <a:extLst>
            <a:ext uri="{FF2B5EF4-FFF2-40B4-BE49-F238E27FC236}">
              <a16:creationId xmlns:a16="http://schemas.microsoft.com/office/drawing/2014/main" id="{7042067C-6DE9-4B15-9157-37008A12E7FB}"/>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804</xdr:row>
      <xdr:rowOff>156880</xdr:rowOff>
    </xdr:from>
    <xdr:to>
      <xdr:col>13</xdr:col>
      <xdr:colOff>642468</xdr:colOff>
      <xdr:row>804</xdr:row>
      <xdr:rowOff>402296</xdr:rowOff>
    </xdr:to>
    <xdr:sp macro="" textlink="">
      <xdr:nvSpPr>
        <xdr:cNvPr id="274" name="大かっこ 273">
          <a:extLst>
            <a:ext uri="{FF2B5EF4-FFF2-40B4-BE49-F238E27FC236}">
              <a16:creationId xmlns:a16="http://schemas.microsoft.com/office/drawing/2014/main" id="{4E3ECA8A-AB3D-4829-8F56-39CBDAE5DFF6}"/>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804</xdr:row>
      <xdr:rowOff>156880</xdr:rowOff>
    </xdr:from>
    <xdr:to>
      <xdr:col>13</xdr:col>
      <xdr:colOff>642468</xdr:colOff>
      <xdr:row>804</xdr:row>
      <xdr:rowOff>402296</xdr:rowOff>
    </xdr:to>
    <xdr:sp macro="" textlink="">
      <xdr:nvSpPr>
        <xdr:cNvPr id="275" name="大かっこ 274">
          <a:extLst>
            <a:ext uri="{FF2B5EF4-FFF2-40B4-BE49-F238E27FC236}">
              <a16:creationId xmlns:a16="http://schemas.microsoft.com/office/drawing/2014/main" id="{C210122A-39B7-4893-A062-DAD1BB420163}"/>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804</xdr:row>
      <xdr:rowOff>156880</xdr:rowOff>
    </xdr:from>
    <xdr:to>
      <xdr:col>13</xdr:col>
      <xdr:colOff>642468</xdr:colOff>
      <xdr:row>804</xdr:row>
      <xdr:rowOff>402296</xdr:rowOff>
    </xdr:to>
    <xdr:sp macro="" textlink="">
      <xdr:nvSpPr>
        <xdr:cNvPr id="276" name="大かっこ 275">
          <a:extLst>
            <a:ext uri="{FF2B5EF4-FFF2-40B4-BE49-F238E27FC236}">
              <a16:creationId xmlns:a16="http://schemas.microsoft.com/office/drawing/2014/main" id="{CB41C970-E427-49BD-9BA7-DBB976B6CE2D}"/>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920</xdr:row>
      <xdr:rowOff>156880</xdr:rowOff>
    </xdr:from>
    <xdr:to>
      <xdr:col>13</xdr:col>
      <xdr:colOff>642468</xdr:colOff>
      <xdr:row>920</xdr:row>
      <xdr:rowOff>402296</xdr:rowOff>
    </xdr:to>
    <xdr:sp macro="" textlink="">
      <xdr:nvSpPr>
        <xdr:cNvPr id="277" name="大かっこ 276">
          <a:extLst>
            <a:ext uri="{FF2B5EF4-FFF2-40B4-BE49-F238E27FC236}">
              <a16:creationId xmlns:a16="http://schemas.microsoft.com/office/drawing/2014/main" id="{B927F74B-6C04-448C-A5D5-617FF45AA1A0}"/>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920</xdr:row>
      <xdr:rowOff>156880</xdr:rowOff>
    </xdr:from>
    <xdr:to>
      <xdr:col>13</xdr:col>
      <xdr:colOff>642468</xdr:colOff>
      <xdr:row>920</xdr:row>
      <xdr:rowOff>402296</xdr:rowOff>
    </xdr:to>
    <xdr:sp macro="" textlink="">
      <xdr:nvSpPr>
        <xdr:cNvPr id="278" name="大かっこ 277">
          <a:extLst>
            <a:ext uri="{FF2B5EF4-FFF2-40B4-BE49-F238E27FC236}">
              <a16:creationId xmlns:a16="http://schemas.microsoft.com/office/drawing/2014/main" id="{2032C59C-C3F6-41CA-9E22-9CF2C52D685D}"/>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920</xdr:row>
      <xdr:rowOff>156880</xdr:rowOff>
    </xdr:from>
    <xdr:to>
      <xdr:col>13</xdr:col>
      <xdr:colOff>642468</xdr:colOff>
      <xdr:row>920</xdr:row>
      <xdr:rowOff>402296</xdr:rowOff>
    </xdr:to>
    <xdr:sp macro="" textlink="">
      <xdr:nvSpPr>
        <xdr:cNvPr id="279" name="大かっこ 278">
          <a:extLst>
            <a:ext uri="{FF2B5EF4-FFF2-40B4-BE49-F238E27FC236}">
              <a16:creationId xmlns:a16="http://schemas.microsoft.com/office/drawing/2014/main" id="{738FC740-AC67-45FB-991D-01DDA6825650}"/>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920</xdr:row>
      <xdr:rowOff>156880</xdr:rowOff>
    </xdr:from>
    <xdr:to>
      <xdr:col>13</xdr:col>
      <xdr:colOff>642468</xdr:colOff>
      <xdr:row>920</xdr:row>
      <xdr:rowOff>402296</xdr:rowOff>
    </xdr:to>
    <xdr:sp macro="" textlink="">
      <xdr:nvSpPr>
        <xdr:cNvPr id="280" name="大かっこ 279">
          <a:extLst>
            <a:ext uri="{FF2B5EF4-FFF2-40B4-BE49-F238E27FC236}">
              <a16:creationId xmlns:a16="http://schemas.microsoft.com/office/drawing/2014/main" id="{42D8FE9E-4855-4BB5-AFA0-24577D99A39C}"/>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1036</xdr:row>
      <xdr:rowOff>156880</xdr:rowOff>
    </xdr:from>
    <xdr:to>
      <xdr:col>13</xdr:col>
      <xdr:colOff>642468</xdr:colOff>
      <xdr:row>1036</xdr:row>
      <xdr:rowOff>402296</xdr:rowOff>
    </xdr:to>
    <xdr:sp macro="" textlink="">
      <xdr:nvSpPr>
        <xdr:cNvPr id="281" name="大かっこ 280">
          <a:extLst>
            <a:ext uri="{FF2B5EF4-FFF2-40B4-BE49-F238E27FC236}">
              <a16:creationId xmlns:a16="http://schemas.microsoft.com/office/drawing/2014/main" id="{6AD36FC8-EEDB-4DB7-9512-D8308D43AF16}"/>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1036</xdr:row>
      <xdr:rowOff>156880</xdr:rowOff>
    </xdr:from>
    <xdr:to>
      <xdr:col>13</xdr:col>
      <xdr:colOff>642468</xdr:colOff>
      <xdr:row>1036</xdr:row>
      <xdr:rowOff>402296</xdr:rowOff>
    </xdr:to>
    <xdr:sp macro="" textlink="">
      <xdr:nvSpPr>
        <xdr:cNvPr id="282" name="大かっこ 281">
          <a:extLst>
            <a:ext uri="{FF2B5EF4-FFF2-40B4-BE49-F238E27FC236}">
              <a16:creationId xmlns:a16="http://schemas.microsoft.com/office/drawing/2014/main" id="{D818B44E-5F48-4DD5-B56A-06A62E328ABA}"/>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1036</xdr:row>
      <xdr:rowOff>156880</xdr:rowOff>
    </xdr:from>
    <xdr:to>
      <xdr:col>13</xdr:col>
      <xdr:colOff>642468</xdr:colOff>
      <xdr:row>1036</xdr:row>
      <xdr:rowOff>402296</xdr:rowOff>
    </xdr:to>
    <xdr:sp macro="" textlink="">
      <xdr:nvSpPr>
        <xdr:cNvPr id="283" name="大かっこ 282">
          <a:extLst>
            <a:ext uri="{FF2B5EF4-FFF2-40B4-BE49-F238E27FC236}">
              <a16:creationId xmlns:a16="http://schemas.microsoft.com/office/drawing/2014/main" id="{A20EDE28-4AD0-4BC4-A33B-423AD4A6AB34}"/>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1036</xdr:row>
      <xdr:rowOff>156880</xdr:rowOff>
    </xdr:from>
    <xdr:to>
      <xdr:col>13</xdr:col>
      <xdr:colOff>642468</xdr:colOff>
      <xdr:row>1036</xdr:row>
      <xdr:rowOff>402296</xdr:rowOff>
    </xdr:to>
    <xdr:sp macro="" textlink="">
      <xdr:nvSpPr>
        <xdr:cNvPr id="284" name="大かっこ 283">
          <a:extLst>
            <a:ext uri="{FF2B5EF4-FFF2-40B4-BE49-F238E27FC236}">
              <a16:creationId xmlns:a16="http://schemas.microsoft.com/office/drawing/2014/main" id="{90C64297-0704-4FE5-A73F-C6ACF9FA141D}"/>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1152</xdr:row>
      <xdr:rowOff>156880</xdr:rowOff>
    </xdr:from>
    <xdr:to>
      <xdr:col>13</xdr:col>
      <xdr:colOff>642468</xdr:colOff>
      <xdr:row>1152</xdr:row>
      <xdr:rowOff>402296</xdr:rowOff>
    </xdr:to>
    <xdr:sp macro="" textlink="">
      <xdr:nvSpPr>
        <xdr:cNvPr id="285" name="大かっこ 284">
          <a:extLst>
            <a:ext uri="{FF2B5EF4-FFF2-40B4-BE49-F238E27FC236}">
              <a16:creationId xmlns:a16="http://schemas.microsoft.com/office/drawing/2014/main" id="{2AB30F1B-CFBD-4F0D-8C64-F579894272B4}"/>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1152</xdr:row>
      <xdr:rowOff>156880</xdr:rowOff>
    </xdr:from>
    <xdr:to>
      <xdr:col>13</xdr:col>
      <xdr:colOff>642468</xdr:colOff>
      <xdr:row>1152</xdr:row>
      <xdr:rowOff>402296</xdr:rowOff>
    </xdr:to>
    <xdr:sp macro="" textlink="">
      <xdr:nvSpPr>
        <xdr:cNvPr id="286" name="大かっこ 285">
          <a:extLst>
            <a:ext uri="{FF2B5EF4-FFF2-40B4-BE49-F238E27FC236}">
              <a16:creationId xmlns:a16="http://schemas.microsoft.com/office/drawing/2014/main" id="{E665E374-DAB8-4333-BF5F-E6E5F5F91958}"/>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1152</xdr:row>
      <xdr:rowOff>156880</xdr:rowOff>
    </xdr:from>
    <xdr:to>
      <xdr:col>13</xdr:col>
      <xdr:colOff>642468</xdr:colOff>
      <xdr:row>1152</xdr:row>
      <xdr:rowOff>402296</xdr:rowOff>
    </xdr:to>
    <xdr:sp macro="" textlink="">
      <xdr:nvSpPr>
        <xdr:cNvPr id="287" name="大かっこ 286">
          <a:extLst>
            <a:ext uri="{FF2B5EF4-FFF2-40B4-BE49-F238E27FC236}">
              <a16:creationId xmlns:a16="http://schemas.microsoft.com/office/drawing/2014/main" id="{CA1F7476-5738-4226-B04E-93386D2C2FC7}"/>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1152</xdr:row>
      <xdr:rowOff>156880</xdr:rowOff>
    </xdr:from>
    <xdr:to>
      <xdr:col>13</xdr:col>
      <xdr:colOff>642468</xdr:colOff>
      <xdr:row>1152</xdr:row>
      <xdr:rowOff>402296</xdr:rowOff>
    </xdr:to>
    <xdr:sp macro="" textlink="">
      <xdr:nvSpPr>
        <xdr:cNvPr id="288" name="大かっこ 287">
          <a:extLst>
            <a:ext uri="{FF2B5EF4-FFF2-40B4-BE49-F238E27FC236}">
              <a16:creationId xmlns:a16="http://schemas.microsoft.com/office/drawing/2014/main" id="{E3F5155E-DEF7-45EC-8250-6230D3482684}"/>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1268</xdr:row>
      <xdr:rowOff>156880</xdr:rowOff>
    </xdr:from>
    <xdr:to>
      <xdr:col>13</xdr:col>
      <xdr:colOff>642468</xdr:colOff>
      <xdr:row>1268</xdr:row>
      <xdr:rowOff>402296</xdr:rowOff>
    </xdr:to>
    <xdr:sp macro="" textlink="">
      <xdr:nvSpPr>
        <xdr:cNvPr id="289" name="大かっこ 288">
          <a:extLst>
            <a:ext uri="{FF2B5EF4-FFF2-40B4-BE49-F238E27FC236}">
              <a16:creationId xmlns:a16="http://schemas.microsoft.com/office/drawing/2014/main" id="{94E751E9-673C-4DE9-B55D-A8EE44AD26A4}"/>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1268</xdr:row>
      <xdr:rowOff>156880</xdr:rowOff>
    </xdr:from>
    <xdr:to>
      <xdr:col>13</xdr:col>
      <xdr:colOff>642468</xdr:colOff>
      <xdr:row>1268</xdr:row>
      <xdr:rowOff>402296</xdr:rowOff>
    </xdr:to>
    <xdr:sp macro="" textlink="">
      <xdr:nvSpPr>
        <xdr:cNvPr id="290" name="大かっこ 289">
          <a:extLst>
            <a:ext uri="{FF2B5EF4-FFF2-40B4-BE49-F238E27FC236}">
              <a16:creationId xmlns:a16="http://schemas.microsoft.com/office/drawing/2014/main" id="{9B268069-443D-4FC1-BC40-4A0989BE5C10}"/>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1268</xdr:row>
      <xdr:rowOff>156880</xdr:rowOff>
    </xdr:from>
    <xdr:to>
      <xdr:col>13</xdr:col>
      <xdr:colOff>642468</xdr:colOff>
      <xdr:row>1268</xdr:row>
      <xdr:rowOff>402296</xdr:rowOff>
    </xdr:to>
    <xdr:sp macro="" textlink="">
      <xdr:nvSpPr>
        <xdr:cNvPr id="291" name="大かっこ 290">
          <a:extLst>
            <a:ext uri="{FF2B5EF4-FFF2-40B4-BE49-F238E27FC236}">
              <a16:creationId xmlns:a16="http://schemas.microsoft.com/office/drawing/2014/main" id="{706F5BBA-4566-4DF0-A986-4BA7887E43BC}"/>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1268</xdr:row>
      <xdr:rowOff>156880</xdr:rowOff>
    </xdr:from>
    <xdr:to>
      <xdr:col>13</xdr:col>
      <xdr:colOff>642468</xdr:colOff>
      <xdr:row>1268</xdr:row>
      <xdr:rowOff>402296</xdr:rowOff>
    </xdr:to>
    <xdr:sp macro="" textlink="">
      <xdr:nvSpPr>
        <xdr:cNvPr id="292" name="大かっこ 291">
          <a:extLst>
            <a:ext uri="{FF2B5EF4-FFF2-40B4-BE49-F238E27FC236}">
              <a16:creationId xmlns:a16="http://schemas.microsoft.com/office/drawing/2014/main" id="{E43510C0-9565-49A1-A650-B6EBABABE841}"/>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1384</xdr:row>
      <xdr:rowOff>156880</xdr:rowOff>
    </xdr:from>
    <xdr:to>
      <xdr:col>13</xdr:col>
      <xdr:colOff>642468</xdr:colOff>
      <xdr:row>1384</xdr:row>
      <xdr:rowOff>402296</xdr:rowOff>
    </xdr:to>
    <xdr:sp macro="" textlink="">
      <xdr:nvSpPr>
        <xdr:cNvPr id="293" name="大かっこ 292">
          <a:extLst>
            <a:ext uri="{FF2B5EF4-FFF2-40B4-BE49-F238E27FC236}">
              <a16:creationId xmlns:a16="http://schemas.microsoft.com/office/drawing/2014/main" id="{A6214A63-9ED9-4BA7-A3B0-ECA9C65FDF08}"/>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1384</xdr:row>
      <xdr:rowOff>156880</xdr:rowOff>
    </xdr:from>
    <xdr:to>
      <xdr:col>13</xdr:col>
      <xdr:colOff>642468</xdr:colOff>
      <xdr:row>1384</xdr:row>
      <xdr:rowOff>402296</xdr:rowOff>
    </xdr:to>
    <xdr:sp macro="" textlink="">
      <xdr:nvSpPr>
        <xdr:cNvPr id="294" name="大かっこ 293">
          <a:extLst>
            <a:ext uri="{FF2B5EF4-FFF2-40B4-BE49-F238E27FC236}">
              <a16:creationId xmlns:a16="http://schemas.microsoft.com/office/drawing/2014/main" id="{5C774DA8-41C9-4B41-871E-B3910E2775C0}"/>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1384</xdr:row>
      <xdr:rowOff>156880</xdr:rowOff>
    </xdr:from>
    <xdr:to>
      <xdr:col>13</xdr:col>
      <xdr:colOff>642468</xdr:colOff>
      <xdr:row>1384</xdr:row>
      <xdr:rowOff>402296</xdr:rowOff>
    </xdr:to>
    <xdr:sp macro="" textlink="">
      <xdr:nvSpPr>
        <xdr:cNvPr id="295" name="大かっこ 294">
          <a:extLst>
            <a:ext uri="{FF2B5EF4-FFF2-40B4-BE49-F238E27FC236}">
              <a16:creationId xmlns:a16="http://schemas.microsoft.com/office/drawing/2014/main" id="{2F71C7D6-C3F3-49EF-87B2-78DE05F61A67}"/>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1384</xdr:row>
      <xdr:rowOff>156880</xdr:rowOff>
    </xdr:from>
    <xdr:to>
      <xdr:col>13</xdr:col>
      <xdr:colOff>642468</xdr:colOff>
      <xdr:row>1384</xdr:row>
      <xdr:rowOff>402296</xdr:rowOff>
    </xdr:to>
    <xdr:sp macro="" textlink="">
      <xdr:nvSpPr>
        <xdr:cNvPr id="296" name="大かっこ 295">
          <a:extLst>
            <a:ext uri="{FF2B5EF4-FFF2-40B4-BE49-F238E27FC236}">
              <a16:creationId xmlns:a16="http://schemas.microsoft.com/office/drawing/2014/main" id="{D2FF9ED3-DB1D-4305-9449-A83DD504A393}"/>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1500</xdr:row>
      <xdr:rowOff>156880</xdr:rowOff>
    </xdr:from>
    <xdr:to>
      <xdr:col>13</xdr:col>
      <xdr:colOff>642468</xdr:colOff>
      <xdr:row>1500</xdr:row>
      <xdr:rowOff>402296</xdr:rowOff>
    </xdr:to>
    <xdr:sp macro="" textlink="">
      <xdr:nvSpPr>
        <xdr:cNvPr id="297" name="大かっこ 296">
          <a:extLst>
            <a:ext uri="{FF2B5EF4-FFF2-40B4-BE49-F238E27FC236}">
              <a16:creationId xmlns:a16="http://schemas.microsoft.com/office/drawing/2014/main" id="{EDE9FE89-F388-4242-B60F-3EEBF197B6D4}"/>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1500</xdr:row>
      <xdr:rowOff>156880</xdr:rowOff>
    </xdr:from>
    <xdr:to>
      <xdr:col>13</xdr:col>
      <xdr:colOff>642468</xdr:colOff>
      <xdr:row>1500</xdr:row>
      <xdr:rowOff>402296</xdr:rowOff>
    </xdr:to>
    <xdr:sp macro="" textlink="">
      <xdr:nvSpPr>
        <xdr:cNvPr id="298" name="大かっこ 297">
          <a:extLst>
            <a:ext uri="{FF2B5EF4-FFF2-40B4-BE49-F238E27FC236}">
              <a16:creationId xmlns:a16="http://schemas.microsoft.com/office/drawing/2014/main" id="{0A4B7D72-9E3F-4CE5-AA13-7E4C2F94FD51}"/>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1500</xdr:row>
      <xdr:rowOff>156880</xdr:rowOff>
    </xdr:from>
    <xdr:to>
      <xdr:col>13</xdr:col>
      <xdr:colOff>642468</xdr:colOff>
      <xdr:row>1500</xdr:row>
      <xdr:rowOff>402296</xdr:rowOff>
    </xdr:to>
    <xdr:sp macro="" textlink="">
      <xdr:nvSpPr>
        <xdr:cNvPr id="299" name="大かっこ 298">
          <a:extLst>
            <a:ext uri="{FF2B5EF4-FFF2-40B4-BE49-F238E27FC236}">
              <a16:creationId xmlns:a16="http://schemas.microsoft.com/office/drawing/2014/main" id="{09EC8DB6-15A8-45FC-B7F0-1BEEF8BCB0B6}"/>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1500</xdr:row>
      <xdr:rowOff>156880</xdr:rowOff>
    </xdr:from>
    <xdr:to>
      <xdr:col>13</xdr:col>
      <xdr:colOff>642468</xdr:colOff>
      <xdr:row>1500</xdr:row>
      <xdr:rowOff>402296</xdr:rowOff>
    </xdr:to>
    <xdr:sp macro="" textlink="">
      <xdr:nvSpPr>
        <xdr:cNvPr id="300" name="大かっこ 299">
          <a:extLst>
            <a:ext uri="{FF2B5EF4-FFF2-40B4-BE49-F238E27FC236}">
              <a16:creationId xmlns:a16="http://schemas.microsoft.com/office/drawing/2014/main" id="{55D1D524-0A21-48A5-A234-584530A2791D}"/>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1616</xdr:row>
      <xdr:rowOff>156880</xdr:rowOff>
    </xdr:from>
    <xdr:to>
      <xdr:col>13</xdr:col>
      <xdr:colOff>642468</xdr:colOff>
      <xdr:row>1616</xdr:row>
      <xdr:rowOff>402296</xdr:rowOff>
    </xdr:to>
    <xdr:sp macro="" textlink="">
      <xdr:nvSpPr>
        <xdr:cNvPr id="301" name="大かっこ 300">
          <a:extLst>
            <a:ext uri="{FF2B5EF4-FFF2-40B4-BE49-F238E27FC236}">
              <a16:creationId xmlns:a16="http://schemas.microsoft.com/office/drawing/2014/main" id="{76103790-9435-411E-87B8-B77D718CBF7E}"/>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1616</xdr:row>
      <xdr:rowOff>156880</xdr:rowOff>
    </xdr:from>
    <xdr:to>
      <xdr:col>13</xdr:col>
      <xdr:colOff>642468</xdr:colOff>
      <xdr:row>1616</xdr:row>
      <xdr:rowOff>402296</xdr:rowOff>
    </xdr:to>
    <xdr:sp macro="" textlink="">
      <xdr:nvSpPr>
        <xdr:cNvPr id="302" name="大かっこ 301">
          <a:extLst>
            <a:ext uri="{FF2B5EF4-FFF2-40B4-BE49-F238E27FC236}">
              <a16:creationId xmlns:a16="http://schemas.microsoft.com/office/drawing/2014/main" id="{4FE8811D-57FA-4720-8EC3-837163F943E3}"/>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1616</xdr:row>
      <xdr:rowOff>156880</xdr:rowOff>
    </xdr:from>
    <xdr:to>
      <xdr:col>13</xdr:col>
      <xdr:colOff>642468</xdr:colOff>
      <xdr:row>1616</xdr:row>
      <xdr:rowOff>402296</xdr:rowOff>
    </xdr:to>
    <xdr:sp macro="" textlink="">
      <xdr:nvSpPr>
        <xdr:cNvPr id="303" name="大かっこ 302">
          <a:extLst>
            <a:ext uri="{FF2B5EF4-FFF2-40B4-BE49-F238E27FC236}">
              <a16:creationId xmlns:a16="http://schemas.microsoft.com/office/drawing/2014/main" id="{3DE28015-1864-464C-B257-F365E1337372}"/>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1616</xdr:row>
      <xdr:rowOff>156880</xdr:rowOff>
    </xdr:from>
    <xdr:to>
      <xdr:col>13</xdr:col>
      <xdr:colOff>642468</xdr:colOff>
      <xdr:row>1616</xdr:row>
      <xdr:rowOff>402296</xdr:rowOff>
    </xdr:to>
    <xdr:sp macro="" textlink="">
      <xdr:nvSpPr>
        <xdr:cNvPr id="304" name="大かっこ 303">
          <a:extLst>
            <a:ext uri="{FF2B5EF4-FFF2-40B4-BE49-F238E27FC236}">
              <a16:creationId xmlns:a16="http://schemas.microsoft.com/office/drawing/2014/main" id="{BB1BE439-830A-4A52-B1F6-AA85FDE87FDA}"/>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1732</xdr:row>
      <xdr:rowOff>156880</xdr:rowOff>
    </xdr:from>
    <xdr:to>
      <xdr:col>13</xdr:col>
      <xdr:colOff>642468</xdr:colOff>
      <xdr:row>1732</xdr:row>
      <xdr:rowOff>402296</xdr:rowOff>
    </xdr:to>
    <xdr:sp macro="" textlink="">
      <xdr:nvSpPr>
        <xdr:cNvPr id="305" name="大かっこ 304">
          <a:extLst>
            <a:ext uri="{FF2B5EF4-FFF2-40B4-BE49-F238E27FC236}">
              <a16:creationId xmlns:a16="http://schemas.microsoft.com/office/drawing/2014/main" id="{4B356110-B708-422B-AD97-CE852084D7D8}"/>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1732</xdr:row>
      <xdr:rowOff>156880</xdr:rowOff>
    </xdr:from>
    <xdr:to>
      <xdr:col>13</xdr:col>
      <xdr:colOff>642468</xdr:colOff>
      <xdr:row>1732</xdr:row>
      <xdr:rowOff>402296</xdr:rowOff>
    </xdr:to>
    <xdr:sp macro="" textlink="">
      <xdr:nvSpPr>
        <xdr:cNvPr id="306" name="大かっこ 305">
          <a:extLst>
            <a:ext uri="{FF2B5EF4-FFF2-40B4-BE49-F238E27FC236}">
              <a16:creationId xmlns:a16="http://schemas.microsoft.com/office/drawing/2014/main" id="{3ACC9BB3-D9E3-4CD9-BC66-6ADE442581D1}"/>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1732</xdr:row>
      <xdr:rowOff>156880</xdr:rowOff>
    </xdr:from>
    <xdr:to>
      <xdr:col>13</xdr:col>
      <xdr:colOff>642468</xdr:colOff>
      <xdr:row>1732</xdr:row>
      <xdr:rowOff>402296</xdr:rowOff>
    </xdr:to>
    <xdr:sp macro="" textlink="">
      <xdr:nvSpPr>
        <xdr:cNvPr id="307" name="大かっこ 306">
          <a:extLst>
            <a:ext uri="{FF2B5EF4-FFF2-40B4-BE49-F238E27FC236}">
              <a16:creationId xmlns:a16="http://schemas.microsoft.com/office/drawing/2014/main" id="{CBC322AC-9FA8-481C-84EB-1803D2867BA6}"/>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1732</xdr:row>
      <xdr:rowOff>156880</xdr:rowOff>
    </xdr:from>
    <xdr:to>
      <xdr:col>13</xdr:col>
      <xdr:colOff>642468</xdr:colOff>
      <xdr:row>1732</xdr:row>
      <xdr:rowOff>402296</xdr:rowOff>
    </xdr:to>
    <xdr:sp macro="" textlink="">
      <xdr:nvSpPr>
        <xdr:cNvPr id="308" name="大かっこ 307">
          <a:extLst>
            <a:ext uri="{FF2B5EF4-FFF2-40B4-BE49-F238E27FC236}">
              <a16:creationId xmlns:a16="http://schemas.microsoft.com/office/drawing/2014/main" id="{C885AEE6-D818-4512-A599-06411912C9D8}"/>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1848</xdr:row>
      <xdr:rowOff>156880</xdr:rowOff>
    </xdr:from>
    <xdr:to>
      <xdr:col>13</xdr:col>
      <xdr:colOff>642468</xdr:colOff>
      <xdr:row>1848</xdr:row>
      <xdr:rowOff>402296</xdr:rowOff>
    </xdr:to>
    <xdr:sp macro="" textlink="">
      <xdr:nvSpPr>
        <xdr:cNvPr id="309" name="大かっこ 308">
          <a:extLst>
            <a:ext uri="{FF2B5EF4-FFF2-40B4-BE49-F238E27FC236}">
              <a16:creationId xmlns:a16="http://schemas.microsoft.com/office/drawing/2014/main" id="{3C630C17-5A2C-4ECE-A49C-66F79F69FB17}"/>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1848</xdr:row>
      <xdr:rowOff>156880</xdr:rowOff>
    </xdr:from>
    <xdr:to>
      <xdr:col>13</xdr:col>
      <xdr:colOff>642468</xdr:colOff>
      <xdr:row>1848</xdr:row>
      <xdr:rowOff>402296</xdr:rowOff>
    </xdr:to>
    <xdr:sp macro="" textlink="">
      <xdr:nvSpPr>
        <xdr:cNvPr id="310" name="大かっこ 309">
          <a:extLst>
            <a:ext uri="{FF2B5EF4-FFF2-40B4-BE49-F238E27FC236}">
              <a16:creationId xmlns:a16="http://schemas.microsoft.com/office/drawing/2014/main" id="{1CC788E7-2171-4B67-BD7F-C2650A05090C}"/>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1848</xdr:row>
      <xdr:rowOff>156880</xdr:rowOff>
    </xdr:from>
    <xdr:to>
      <xdr:col>13</xdr:col>
      <xdr:colOff>642468</xdr:colOff>
      <xdr:row>1848</xdr:row>
      <xdr:rowOff>402296</xdr:rowOff>
    </xdr:to>
    <xdr:sp macro="" textlink="">
      <xdr:nvSpPr>
        <xdr:cNvPr id="311" name="大かっこ 310">
          <a:extLst>
            <a:ext uri="{FF2B5EF4-FFF2-40B4-BE49-F238E27FC236}">
              <a16:creationId xmlns:a16="http://schemas.microsoft.com/office/drawing/2014/main" id="{D116F1CD-6D84-4806-AF53-A74DB5684197}"/>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1848</xdr:row>
      <xdr:rowOff>156880</xdr:rowOff>
    </xdr:from>
    <xdr:to>
      <xdr:col>13</xdr:col>
      <xdr:colOff>642468</xdr:colOff>
      <xdr:row>1848</xdr:row>
      <xdr:rowOff>402296</xdr:rowOff>
    </xdr:to>
    <xdr:sp macro="" textlink="">
      <xdr:nvSpPr>
        <xdr:cNvPr id="312" name="大かっこ 311">
          <a:extLst>
            <a:ext uri="{FF2B5EF4-FFF2-40B4-BE49-F238E27FC236}">
              <a16:creationId xmlns:a16="http://schemas.microsoft.com/office/drawing/2014/main" id="{4090D110-C577-4C2F-BBC3-52992128FCCC}"/>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1964</xdr:row>
      <xdr:rowOff>156880</xdr:rowOff>
    </xdr:from>
    <xdr:to>
      <xdr:col>13</xdr:col>
      <xdr:colOff>642468</xdr:colOff>
      <xdr:row>1964</xdr:row>
      <xdr:rowOff>402296</xdr:rowOff>
    </xdr:to>
    <xdr:sp macro="" textlink="">
      <xdr:nvSpPr>
        <xdr:cNvPr id="313" name="大かっこ 312">
          <a:extLst>
            <a:ext uri="{FF2B5EF4-FFF2-40B4-BE49-F238E27FC236}">
              <a16:creationId xmlns:a16="http://schemas.microsoft.com/office/drawing/2014/main" id="{2FD653EE-E92E-4445-BD38-61080D6EA19F}"/>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1964</xdr:row>
      <xdr:rowOff>156880</xdr:rowOff>
    </xdr:from>
    <xdr:to>
      <xdr:col>13</xdr:col>
      <xdr:colOff>642468</xdr:colOff>
      <xdr:row>1964</xdr:row>
      <xdr:rowOff>402296</xdr:rowOff>
    </xdr:to>
    <xdr:sp macro="" textlink="">
      <xdr:nvSpPr>
        <xdr:cNvPr id="314" name="大かっこ 313">
          <a:extLst>
            <a:ext uri="{FF2B5EF4-FFF2-40B4-BE49-F238E27FC236}">
              <a16:creationId xmlns:a16="http://schemas.microsoft.com/office/drawing/2014/main" id="{5484EB2D-E9E1-4918-B11D-A96821DF184D}"/>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1964</xdr:row>
      <xdr:rowOff>156880</xdr:rowOff>
    </xdr:from>
    <xdr:to>
      <xdr:col>13</xdr:col>
      <xdr:colOff>642468</xdr:colOff>
      <xdr:row>1964</xdr:row>
      <xdr:rowOff>402296</xdr:rowOff>
    </xdr:to>
    <xdr:sp macro="" textlink="">
      <xdr:nvSpPr>
        <xdr:cNvPr id="315" name="大かっこ 314">
          <a:extLst>
            <a:ext uri="{FF2B5EF4-FFF2-40B4-BE49-F238E27FC236}">
              <a16:creationId xmlns:a16="http://schemas.microsoft.com/office/drawing/2014/main" id="{DFA178B0-018C-44DF-8385-82E9C1E92D0D}"/>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1964</xdr:row>
      <xdr:rowOff>156880</xdr:rowOff>
    </xdr:from>
    <xdr:to>
      <xdr:col>13</xdr:col>
      <xdr:colOff>642468</xdr:colOff>
      <xdr:row>1964</xdr:row>
      <xdr:rowOff>402296</xdr:rowOff>
    </xdr:to>
    <xdr:sp macro="" textlink="">
      <xdr:nvSpPr>
        <xdr:cNvPr id="316" name="大かっこ 315">
          <a:extLst>
            <a:ext uri="{FF2B5EF4-FFF2-40B4-BE49-F238E27FC236}">
              <a16:creationId xmlns:a16="http://schemas.microsoft.com/office/drawing/2014/main" id="{1FD16FC3-BC92-4EDB-8F2C-C2E6DD0171C4}"/>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2080</xdr:row>
      <xdr:rowOff>156880</xdr:rowOff>
    </xdr:from>
    <xdr:to>
      <xdr:col>13</xdr:col>
      <xdr:colOff>642468</xdr:colOff>
      <xdr:row>2080</xdr:row>
      <xdr:rowOff>402296</xdr:rowOff>
    </xdr:to>
    <xdr:sp macro="" textlink="">
      <xdr:nvSpPr>
        <xdr:cNvPr id="317" name="大かっこ 316">
          <a:extLst>
            <a:ext uri="{FF2B5EF4-FFF2-40B4-BE49-F238E27FC236}">
              <a16:creationId xmlns:a16="http://schemas.microsoft.com/office/drawing/2014/main" id="{7278C0EE-A2FB-48D3-BC54-209AFC5F8570}"/>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2080</xdr:row>
      <xdr:rowOff>156880</xdr:rowOff>
    </xdr:from>
    <xdr:to>
      <xdr:col>13</xdr:col>
      <xdr:colOff>642468</xdr:colOff>
      <xdr:row>2080</xdr:row>
      <xdr:rowOff>402296</xdr:rowOff>
    </xdr:to>
    <xdr:sp macro="" textlink="">
      <xdr:nvSpPr>
        <xdr:cNvPr id="318" name="大かっこ 317">
          <a:extLst>
            <a:ext uri="{FF2B5EF4-FFF2-40B4-BE49-F238E27FC236}">
              <a16:creationId xmlns:a16="http://schemas.microsoft.com/office/drawing/2014/main" id="{670686ED-835F-4FF3-B37F-1FE9E42CF4DC}"/>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2080</xdr:row>
      <xdr:rowOff>156880</xdr:rowOff>
    </xdr:from>
    <xdr:to>
      <xdr:col>13</xdr:col>
      <xdr:colOff>642468</xdr:colOff>
      <xdr:row>2080</xdr:row>
      <xdr:rowOff>402296</xdr:rowOff>
    </xdr:to>
    <xdr:sp macro="" textlink="">
      <xdr:nvSpPr>
        <xdr:cNvPr id="319" name="大かっこ 318">
          <a:extLst>
            <a:ext uri="{FF2B5EF4-FFF2-40B4-BE49-F238E27FC236}">
              <a16:creationId xmlns:a16="http://schemas.microsoft.com/office/drawing/2014/main" id="{C20339CE-3E40-4948-B83B-9BCDE18FDB1A}"/>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2080</xdr:row>
      <xdr:rowOff>156880</xdr:rowOff>
    </xdr:from>
    <xdr:to>
      <xdr:col>13</xdr:col>
      <xdr:colOff>642468</xdr:colOff>
      <xdr:row>2080</xdr:row>
      <xdr:rowOff>402296</xdr:rowOff>
    </xdr:to>
    <xdr:sp macro="" textlink="">
      <xdr:nvSpPr>
        <xdr:cNvPr id="320" name="大かっこ 319">
          <a:extLst>
            <a:ext uri="{FF2B5EF4-FFF2-40B4-BE49-F238E27FC236}">
              <a16:creationId xmlns:a16="http://schemas.microsoft.com/office/drawing/2014/main" id="{A837BB3E-9FB0-4FD0-A8E5-C256DE180C47}"/>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2196</xdr:row>
      <xdr:rowOff>156880</xdr:rowOff>
    </xdr:from>
    <xdr:to>
      <xdr:col>13</xdr:col>
      <xdr:colOff>642468</xdr:colOff>
      <xdr:row>2196</xdr:row>
      <xdr:rowOff>402296</xdr:rowOff>
    </xdr:to>
    <xdr:sp macro="" textlink="">
      <xdr:nvSpPr>
        <xdr:cNvPr id="321" name="大かっこ 320">
          <a:extLst>
            <a:ext uri="{FF2B5EF4-FFF2-40B4-BE49-F238E27FC236}">
              <a16:creationId xmlns:a16="http://schemas.microsoft.com/office/drawing/2014/main" id="{59627845-870A-4C35-A84B-ECCBAF78FDE1}"/>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2196</xdr:row>
      <xdr:rowOff>156880</xdr:rowOff>
    </xdr:from>
    <xdr:to>
      <xdr:col>13</xdr:col>
      <xdr:colOff>642468</xdr:colOff>
      <xdr:row>2196</xdr:row>
      <xdr:rowOff>402296</xdr:rowOff>
    </xdr:to>
    <xdr:sp macro="" textlink="">
      <xdr:nvSpPr>
        <xdr:cNvPr id="322" name="大かっこ 321">
          <a:extLst>
            <a:ext uri="{FF2B5EF4-FFF2-40B4-BE49-F238E27FC236}">
              <a16:creationId xmlns:a16="http://schemas.microsoft.com/office/drawing/2014/main" id="{910C0256-D61A-4275-83B6-B05CCE5E1B4D}"/>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2196</xdr:row>
      <xdr:rowOff>156880</xdr:rowOff>
    </xdr:from>
    <xdr:to>
      <xdr:col>13</xdr:col>
      <xdr:colOff>642468</xdr:colOff>
      <xdr:row>2196</xdr:row>
      <xdr:rowOff>402296</xdr:rowOff>
    </xdr:to>
    <xdr:sp macro="" textlink="">
      <xdr:nvSpPr>
        <xdr:cNvPr id="323" name="大かっこ 322">
          <a:extLst>
            <a:ext uri="{FF2B5EF4-FFF2-40B4-BE49-F238E27FC236}">
              <a16:creationId xmlns:a16="http://schemas.microsoft.com/office/drawing/2014/main" id="{9C88FBC6-31C0-493C-9B52-CEA01DADAB24}"/>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2196</xdr:row>
      <xdr:rowOff>156880</xdr:rowOff>
    </xdr:from>
    <xdr:to>
      <xdr:col>13</xdr:col>
      <xdr:colOff>642468</xdr:colOff>
      <xdr:row>2196</xdr:row>
      <xdr:rowOff>402296</xdr:rowOff>
    </xdr:to>
    <xdr:sp macro="" textlink="">
      <xdr:nvSpPr>
        <xdr:cNvPr id="324" name="大かっこ 323">
          <a:extLst>
            <a:ext uri="{FF2B5EF4-FFF2-40B4-BE49-F238E27FC236}">
              <a16:creationId xmlns:a16="http://schemas.microsoft.com/office/drawing/2014/main" id="{14B86AC9-4EBD-41CF-A7B1-71F3BE943E0F}"/>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2312</xdr:row>
      <xdr:rowOff>156880</xdr:rowOff>
    </xdr:from>
    <xdr:to>
      <xdr:col>13</xdr:col>
      <xdr:colOff>642468</xdr:colOff>
      <xdr:row>2312</xdr:row>
      <xdr:rowOff>402296</xdr:rowOff>
    </xdr:to>
    <xdr:sp macro="" textlink="">
      <xdr:nvSpPr>
        <xdr:cNvPr id="325" name="大かっこ 324">
          <a:extLst>
            <a:ext uri="{FF2B5EF4-FFF2-40B4-BE49-F238E27FC236}">
              <a16:creationId xmlns:a16="http://schemas.microsoft.com/office/drawing/2014/main" id="{84FD5323-A588-40B7-B67D-6A0EE947619C}"/>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2312</xdr:row>
      <xdr:rowOff>156880</xdr:rowOff>
    </xdr:from>
    <xdr:to>
      <xdr:col>13</xdr:col>
      <xdr:colOff>642468</xdr:colOff>
      <xdr:row>2312</xdr:row>
      <xdr:rowOff>402296</xdr:rowOff>
    </xdr:to>
    <xdr:sp macro="" textlink="">
      <xdr:nvSpPr>
        <xdr:cNvPr id="326" name="大かっこ 325">
          <a:extLst>
            <a:ext uri="{FF2B5EF4-FFF2-40B4-BE49-F238E27FC236}">
              <a16:creationId xmlns:a16="http://schemas.microsoft.com/office/drawing/2014/main" id="{6BF41C9A-F8CA-46D7-9E27-93F1F0D191CC}"/>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2312</xdr:row>
      <xdr:rowOff>156880</xdr:rowOff>
    </xdr:from>
    <xdr:to>
      <xdr:col>13</xdr:col>
      <xdr:colOff>642468</xdr:colOff>
      <xdr:row>2312</xdr:row>
      <xdr:rowOff>402296</xdr:rowOff>
    </xdr:to>
    <xdr:sp macro="" textlink="">
      <xdr:nvSpPr>
        <xdr:cNvPr id="327" name="大かっこ 326">
          <a:extLst>
            <a:ext uri="{FF2B5EF4-FFF2-40B4-BE49-F238E27FC236}">
              <a16:creationId xmlns:a16="http://schemas.microsoft.com/office/drawing/2014/main" id="{AD89DF62-9844-4DDE-ACB3-260CBE88A9F5}"/>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2312</xdr:row>
      <xdr:rowOff>156880</xdr:rowOff>
    </xdr:from>
    <xdr:to>
      <xdr:col>13</xdr:col>
      <xdr:colOff>642468</xdr:colOff>
      <xdr:row>2312</xdr:row>
      <xdr:rowOff>402296</xdr:rowOff>
    </xdr:to>
    <xdr:sp macro="" textlink="">
      <xdr:nvSpPr>
        <xdr:cNvPr id="328" name="大かっこ 327">
          <a:extLst>
            <a:ext uri="{FF2B5EF4-FFF2-40B4-BE49-F238E27FC236}">
              <a16:creationId xmlns:a16="http://schemas.microsoft.com/office/drawing/2014/main" id="{DAD4B0BA-B94B-41B4-A283-F2180C0D474D}"/>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44823</xdr:colOff>
      <xdr:row>108</xdr:row>
      <xdr:rowOff>156880</xdr:rowOff>
    </xdr:from>
    <xdr:to>
      <xdr:col>13</xdr:col>
      <xdr:colOff>642468</xdr:colOff>
      <xdr:row>108</xdr:row>
      <xdr:rowOff>402296</xdr:rowOff>
    </xdr:to>
    <xdr:sp macro="" textlink="">
      <xdr:nvSpPr>
        <xdr:cNvPr id="2" name="大かっこ 1">
          <a:extLst>
            <a:ext uri="{FF2B5EF4-FFF2-40B4-BE49-F238E27FC236}">
              <a16:creationId xmlns:a16="http://schemas.microsoft.com/office/drawing/2014/main" id="{3AFFDD39-DD63-49CE-A523-E656E35E4D9D}"/>
            </a:ext>
          </a:extLst>
        </xdr:cNvPr>
        <xdr:cNvSpPr/>
      </xdr:nvSpPr>
      <xdr:spPr>
        <a:xfrm>
          <a:off x="3816723" y="2272160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224</xdr:row>
      <xdr:rowOff>156880</xdr:rowOff>
    </xdr:from>
    <xdr:to>
      <xdr:col>13</xdr:col>
      <xdr:colOff>642468</xdr:colOff>
      <xdr:row>224</xdr:row>
      <xdr:rowOff>402296</xdr:rowOff>
    </xdr:to>
    <xdr:sp macro="" textlink="">
      <xdr:nvSpPr>
        <xdr:cNvPr id="3" name="大かっこ 2">
          <a:extLst>
            <a:ext uri="{FF2B5EF4-FFF2-40B4-BE49-F238E27FC236}">
              <a16:creationId xmlns:a16="http://schemas.microsoft.com/office/drawing/2014/main" id="{F8352EB3-B106-4ED0-A6F7-3B6EAECC658F}"/>
            </a:ext>
          </a:extLst>
        </xdr:cNvPr>
        <xdr:cNvSpPr/>
      </xdr:nvSpPr>
      <xdr:spPr>
        <a:xfrm>
          <a:off x="3816723" y="2222630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340</xdr:row>
      <xdr:rowOff>156880</xdr:rowOff>
    </xdr:from>
    <xdr:to>
      <xdr:col>13</xdr:col>
      <xdr:colOff>642468</xdr:colOff>
      <xdr:row>340</xdr:row>
      <xdr:rowOff>402296</xdr:rowOff>
    </xdr:to>
    <xdr:sp macro="" textlink="">
      <xdr:nvSpPr>
        <xdr:cNvPr id="4" name="大かっこ 3">
          <a:extLst>
            <a:ext uri="{FF2B5EF4-FFF2-40B4-BE49-F238E27FC236}">
              <a16:creationId xmlns:a16="http://schemas.microsoft.com/office/drawing/2014/main" id="{BD6DB114-6D43-4075-AF80-83321585B005}"/>
            </a:ext>
          </a:extLst>
        </xdr:cNvPr>
        <xdr:cNvSpPr/>
      </xdr:nvSpPr>
      <xdr:spPr>
        <a:xfrm>
          <a:off x="3816723" y="2222630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456</xdr:row>
      <xdr:rowOff>156880</xdr:rowOff>
    </xdr:from>
    <xdr:to>
      <xdr:col>13</xdr:col>
      <xdr:colOff>642468</xdr:colOff>
      <xdr:row>456</xdr:row>
      <xdr:rowOff>402296</xdr:rowOff>
    </xdr:to>
    <xdr:sp macro="" textlink="">
      <xdr:nvSpPr>
        <xdr:cNvPr id="5" name="大かっこ 4">
          <a:extLst>
            <a:ext uri="{FF2B5EF4-FFF2-40B4-BE49-F238E27FC236}">
              <a16:creationId xmlns:a16="http://schemas.microsoft.com/office/drawing/2014/main" id="{3FBB921F-BBDE-4DEC-B9DF-2B0F81A1F905}"/>
            </a:ext>
          </a:extLst>
        </xdr:cNvPr>
        <xdr:cNvSpPr/>
      </xdr:nvSpPr>
      <xdr:spPr>
        <a:xfrm>
          <a:off x="3816723" y="2222630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572</xdr:row>
      <xdr:rowOff>156880</xdr:rowOff>
    </xdr:from>
    <xdr:to>
      <xdr:col>13</xdr:col>
      <xdr:colOff>642468</xdr:colOff>
      <xdr:row>572</xdr:row>
      <xdr:rowOff>402296</xdr:rowOff>
    </xdr:to>
    <xdr:sp macro="" textlink="">
      <xdr:nvSpPr>
        <xdr:cNvPr id="6" name="大かっこ 5">
          <a:extLst>
            <a:ext uri="{FF2B5EF4-FFF2-40B4-BE49-F238E27FC236}">
              <a16:creationId xmlns:a16="http://schemas.microsoft.com/office/drawing/2014/main" id="{6051FA49-64BB-47B4-9CC2-15464C49AD4B}"/>
            </a:ext>
          </a:extLst>
        </xdr:cNvPr>
        <xdr:cNvSpPr/>
      </xdr:nvSpPr>
      <xdr:spPr>
        <a:xfrm>
          <a:off x="3816723" y="2222630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688</xdr:row>
      <xdr:rowOff>156880</xdr:rowOff>
    </xdr:from>
    <xdr:to>
      <xdr:col>13</xdr:col>
      <xdr:colOff>642468</xdr:colOff>
      <xdr:row>688</xdr:row>
      <xdr:rowOff>402296</xdr:rowOff>
    </xdr:to>
    <xdr:sp macro="" textlink="">
      <xdr:nvSpPr>
        <xdr:cNvPr id="7" name="大かっこ 6">
          <a:extLst>
            <a:ext uri="{FF2B5EF4-FFF2-40B4-BE49-F238E27FC236}">
              <a16:creationId xmlns:a16="http://schemas.microsoft.com/office/drawing/2014/main" id="{2F789988-1A71-4F67-BD93-21229A93A330}"/>
            </a:ext>
          </a:extLst>
        </xdr:cNvPr>
        <xdr:cNvSpPr/>
      </xdr:nvSpPr>
      <xdr:spPr>
        <a:xfrm>
          <a:off x="3816723" y="2222630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804</xdr:row>
      <xdr:rowOff>156880</xdr:rowOff>
    </xdr:from>
    <xdr:to>
      <xdr:col>13</xdr:col>
      <xdr:colOff>642468</xdr:colOff>
      <xdr:row>804</xdr:row>
      <xdr:rowOff>402296</xdr:rowOff>
    </xdr:to>
    <xdr:sp macro="" textlink="">
      <xdr:nvSpPr>
        <xdr:cNvPr id="8" name="大かっこ 7">
          <a:extLst>
            <a:ext uri="{FF2B5EF4-FFF2-40B4-BE49-F238E27FC236}">
              <a16:creationId xmlns:a16="http://schemas.microsoft.com/office/drawing/2014/main" id="{423BB9D7-AE17-4825-B21B-274B4A04CE77}"/>
            </a:ext>
          </a:extLst>
        </xdr:cNvPr>
        <xdr:cNvSpPr/>
      </xdr:nvSpPr>
      <xdr:spPr>
        <a:xfrm>
          <a:off x="3816723" y="2222630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920</xdr:row>
      <xdr:rowOff>156880</xdr:rowOff>
    </xdr:from>
    <xdr:to>
      <xdr:col>13</xdr:col>
      <xdr:colOff>642468</xdr:colOff>
      <xdr:row>920</xdr:row>
      <xdr:rowOff>402296</xdr:rowOff>
    </xdr:to>
    <xdr:sp macro="" textlink="">
      <xdr:nvSpPr>
        <xdr:cNvPr id="9" name="大かっこ 8">
          <a:extLst>
            <a:ext uri="{FF2B5EF4-FFF2-40B4-BE49-F238E27FC236}">
              <a16:creationId xmlns:a16="http://schemas.microsoft.com/office/drawing/2014/main" id="{B912305B-89D7-44CD-94BB-5F2E34FF5453}"/>
            </a:ext>
          </a:extLst>
        </xdr:cNvPr>
        <xdr:cNvSpPr/>
      </xdr:nvSpPr>
      <xdr:spPr>
        <a:xfrm>
          <a:off x="3816723" y="2222630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1036</xdr:row>
      <xdr:rowOff>156880</xdr:rowOff>
    </xdr:from>
    <xdr:to>
      <xdr:col>13</xdr:col>
      <xdr:colOff>642468</xdr:colOff>
      <xdr:row>1036</xdr:row>
      <xdr:rowOff>402296</xdr:rowOff>
    </xdr:to>
    <xdr:sp macro="" textlink="">
      <xdr:nvSpPr>
        <xdr:cNvPr id="10" name="大かっこ 9">
          <a:extLst>
            <a:ext uri="{FF2B5EF4-FFF2-40B4-BE49-F238E27FC236}">
              <a16:creationId xmlns:a16="http://schemas.microsoft.com/office/drawing/2014/main" id="{E977825A-AFE4-4583-9BA3-0D53A3B7BA03}"/>
            </a:ext>
          </a:extLst>
        </xdr:cNvPr>
        <xdr:cNvSpPr/>
      </xdr:nvSpPr>
      <xdr:spPr>
        <a:xfrm>
          <a:off x="3816723" y="2222630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1152</xdr:row>
      <xdr:rowOff>156880</xdr:rowOff>
    </xdr:from>
    <xdr:to>
      <xdr:col>13</xdr:col>
      <xdr:colOff>642468</xdr:colOff>
      <xdr:row>1152</xdr:row>
      <xdr:rowOff>402296</xdr:rowOff>
    </xdr:to>
    <xdr:sp macro="" textlink="">
      <xdr:nvSpPr>
        <xdr:cNvPr id="11" name="大かっこ 10">
          <a:extLst>
            <a:ext uri="{FF2B5EF4-FFF2-40B4-BE49-F238E27FC236}">
              <a16:creationId xmlns:a16="http://schemas.microsoft.com/office/drawing/2014/main" id="{786BCFB8-327F-4E13-8A90-2961601A7CD9}"/>
            </a:ext>
          </a:extLst>
        </xdr:cNvPr>
        <xdr:cNvSpPr/>
      </xdr:nvSpPr>
      <xdr:spPr>
        <a:xfrm>
          <a:off x="3816723" y="2222630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1268</xdr:row>
      <xdr:rowOff>156880</xdr:rowOff>
    </xdr:from>
    <xdr:to>
      <xdr:col>13</xdr:col>
      <xdr:colOff>642468</xdr:colOff>
      <xdr:row>1268</xdr:row>
      <xdr:rowOff>402296</xdr:rowOff>
    </xdr:to>
    <xdr:sp macro="" textlink="">
      <xdr:nvSpPr>
        <xdr:cNvPr id="12" name="大かっこ 11">
          <a:extLst>
            <a:ext uri="{FF2B5EF4-FFF2-40B4-BE49-F238E27FC236}">
              <a16:creationId xmlns:a16="http://schemas.microsoft.com/office/drawing/2014/main" id="{6FE85041-DB48-4D21-AB27-E619474C9E8A}"/>
            </a:ext>
          </a:extLst>
        </xdr:cNvPr>
        <xdr:cNvSpPr/>
      </xdr:nvSpPr>
      <xdr:spPr>
        <a:xfrm>
          <a:off x="3816723" y="2222630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1384</xdr:row>
      <xdr:rowOff>156880</xdr:rowOff>
    </xdr:from>
    <xdr:to>
      <xdr:col>13</xdr:col>
      <xdr:colOff>642468</xdr:colOff>
      <xdr:row>1384</xdr:row>
      <xdr:rowOff>402296</xdr:rowOff>
    </xdr:to>
    <xdr:sp macro="" textlink="">
      <xdr:nvSpPr>
        <xdr:cNvPr id="13" name="大かっこ 12">
          <a:extLst>
            <a:ext uri="{FF2B5EF4-FFF2-40B4-BE49-F238E27FC236}">
              <a16:creationId xmlns:a16="http://schemas.microsoft.com/office/drawing/2014/main" id="{968AC890-9B38-4766-B9CF-44B89BF32147}"/>
            </a:ext>
          </a:extLst>
        </xdr:cNvPr>
        <xdr:cNvSpPr/>
      </xdr:nvSpPr>
      <xdr:spPr>
        <a:xfrm>
          <a:off x="3816723" y="2222630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1500</xdr:row>
      <xdr:rowOff>156880</xdr:rowOff>
    </xdr:from>
    <xdr:to>
      <xdr:col>13</xdr:col>
      <xdr:colOff>642468</xdr:colOff>
      <xdr:row>1500</xdr:row>
      <xdr:rowOff>402296</xdr:rowOff>
    </xdr:to>
    <xdr:sp macro="" textlink="">
      <xdr:nvSpPr>
        <xdr:cNvPr id="14" name="大かっこ 13">
          <a:extLst>
            <a:ext uri="{FF2B5EF4-FFF2-40B4-BE49-F238E27FC236}">
              <a16:creationId xmlns:a16="http://schemas.microsoft.com/office/drawing/2014/main" id="{CE043500-E6AE-4F2A-BBBA-9D924D94E6B8}"/>
            </a:ext>
          </a:extLst>
        </xdr:cNvPr>
        <xdr:cNvSpPr/>
      </xdr:nvSpPr>
      <xdr:spPr>
        <a:xfrm>
          <a:off x="3816723" y="2222630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1616</xdr:row>
      <xdr:rowOff>156880</xdr:rowOff>
    </xdr:from>
    <xdr:to>
      <xdr:col>13</xdr:col>
      <xdr:colOff>642468</xdr:colOff>
      <xdr:row>1616</xdr:row>
      <xdr:rowOff>402296</xdr:rowOff>
    </xdr:to>
    <xdr:sp macro="" textlink="">
      <xdr:nvSpPr>
        <xdr:cNvPr id="15" name="大かっこ 14">
          <a:extLst>
            <a:ext uri="{FF2B5EF4-FFF2-40B4-BE49-F238E27FC236}">
              <a16:creationId xmlns:a16="http://schemas.microsoft.com/office/drawing/2014/main" id="{46A084F6-E2B8-4890-B047-95D7EB2DF227}"/>
            </a:ext>
          </a:extLst>
        </xdr:cNvPr>
        <xdr:cNvSpPr/>
      </xdr:nvSpPr>
      <xdr:spPr>
        <a:xfrm>
          <a:off x="3816723" y="2222630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1732</xdr:row>
      <xdr:rowOff>156880</xdr:rowOff>
    </xdr:from>
    <xdr:to>
      <xdr:col>13</xdr:col>
      <xdr:colOff>642468</xdr:colOff>
      <xdr:row>1732</xdr:row>
      <xdr:rowOff>402296</xdr:rowOff>
    </xdr:to>
    <xdr:sp macro="" textlink="">
      <xdr:nvSpPr>
        <xdr:cNvPr id="16" name="大かっこ 15">
          <a:extLst>
            <a:ext uri="{FF2B5EF4-FFF2-40B4-BE49-F238E27FC236}">
              <a16:creationId xmlns:a16="http://schemas.microsoft.com/office/drawing/2014/main" id="{6755516D-8E44-4516-A8FB-C58CDCFE008D}"/>
            </a:ext>
          </a:extLst>
        </xdr:cNvPr>
        <xdr:cNvSpPr/>
      </xdr:nvSpPr>
      <xdr:spPr>
        <a:xfrm>
          <a:off x="3816723" y="2222630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1848</xdr:row>
      <xdr:rowOff>156880</xdr:rowOff>
    </xdr:from>
    <xdr:to>
      <xdr:col>13</xdr:col>
      <xdr:colOff>642468</xdr:colOff>
      <xdr:row>1848</xdr:row>
      <xdr:rowOff>402296</xdr:rowOff>
    </xdr:to>
    <xdr:sp macro="" textlink="">
      <xdr:nvSpPr>
        <xdr:cNvPr id="17" name="大かっこ 16">
          <a:extLst>
            <a:ext uri="{FF2B5EF4-FFF2-40B4-BE49-F238E27FC236}">
              <a16:creationId xmlns:a16="http://schemas.microsoft.com/office/drawing/2014/main" id="{665F86F2-08DD-4307-B28C-3B996FCD15E3}"/>
            </a:ext>
          </a:extLst>
        </xdr:cNvPr>
        <xdr:cNvSpPr/>
      </xdr:nvSpPr>
      <xdr:spPr>
        <a:xfrm>
          <a:off x="3816723" y="2222630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1964</xdr:row>
      <xdr:rowOff>156880</xdr:rowOff>
    </xdr:from>
    <xdr:to>
      <xdr:col>13</xdr:col>
      <xdr:colOff>642468</xdr:colOff>
      <xdr:row>1964</xdr:row>
      <xdr:rowOff>402296</xdr:rowOff>
    </xdr:to>
    <xdr:sp macro="" textlink="">
      <xdr:nvSpPr>
        <xdr:cNvPr id="18" name="大かっこ 17">
          <a:extLst>
            <a:ext uri="{FF2B5EF4-FFF2-40B4-BE49-F238E27FC236}">
              <a16:creationId xmlns:a16="http://schemas.microsoft.com/office/drawing/2014/main" id="{2AA0DE49-AADA-40AF-A605-60D540630D54}"/>
            </a:ext>
          </a:extLst>
        </xdr:cNvPr>
        <xdr:cNvSpPr/>
      </xdr:nvSpPr>
      <xdr:spPr>
        <a:xfrm>
          <a:off x="3816723" y="2222630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2080</xdr:row>
      <xdr:rowOff>156880</xdr:rowOff>
    </xdr:from>
    <xdr:to>
      <xdr:col>13</xdr:col>
      <xdr:colOff>642468</xdr:colOff>
      <xdr:row>2080</xdr:row>
      <xdr:rowOff>402296</xdr:rowOff>
    </xdr:to>
    <xdr:sp macro="" textlink="">
      <xdr:nvSpPr>
        <xdr:cNvPr id="19" name="大かっこ 18">
          <a:extLst>
            <a:ext uri="{FF2B5EF4-FFF2-40B4-BE49-F238E27FC236}">
              <a16:creationId xmlns:a16="http://schemas.microsoft.com/office/drawing/2014/main" id="{BED1BEA1-8E60-4CA9-94B5-FBDC61D8B473}"/>
            </a:ext>
          </a:extLst>
        </xdr:cNvPr>
        <xdr:cNvSpPr/>
      </xdr:nvSpPr>
      <xdr:spPr>
        <a:xfrm>
          <a:off x="3816723" y="2222630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2196</xdr:row>
      <xdr:rowOff>156880</xdr:rowOff>
    </xdr:from>
    <xdr:to>
      <xdr:col>13</xdr:col>
      <xdr:colOff>642468</xdr:colOff>
      <xdr:row>2196</xdr:row>
      <xdr:rowOff>402296</xdr:rowOff>
    </xdr:to>
    <xdr:sp macro="" textlink="">
      <xdr:nvSpPr>
        <xdr:cNvPr id="20" name="大かっこ 19">
          <a:extLst>
            <a:ext uri="{FF2B5EF4-FFF2-40B4-BE49-F238E27FC236}">
              <a16:creationId xmlns:a16="http://schemas.microsoft.com/office/drawing/2014/main" id="{3F6A71B5-0253-496C-BDA6-82F7CF20FA0E}"/>
            </a:ext>
          </a:extLst>
        </xdr:cNvPr>
        <xdr:cNvSpPr/>
      </xdr:nvSpPr>
      <xdr:spPr>
        <a:xfrm>
          <a:off x="3816723" y="2222630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2312</xdr:row>
      <xdr:rowOff>156880</xdr:rowOff>
    </xdr:from>
    <xdr:to>
      <xdr:col>13</xdr:col>
      <xdr:colOff>642468</xdr:colOff>
      <xdr:row>2312</xdr:row>
      <xdr:rowOff>402296</xdr:rowOff>
    </xdr:to>
    <xdr:sp macro="" textlink="">
      <xdr:nvSpPr>
        <xdr:cNvPr id="21" name="大かっこ 20">
          <a:extLst>
            <a:ext uri="{FF2B5EF4-FFF2-40B4-BE49-F238E27FC236}">
              <a16:creationId xmlns:a16="http://schemas.microsoft.com/office/drawing/2014/main" id="{64173B2A-9D8E-40FB-9F36-4784F5B12EEA}"/>
            </a:ext>
          </a:extLst>
        </xdr:cNvPr>
        <xdr:cNvSpPr/>
      </xdr:nvSpPr>
      <xdr:spPr>
        <a:xfrm>
          <a:off x="3816723" y="22226305"/>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108</xdr:row>
      <xdr:rowOff>156880</xdr:rowOff>
    </xdr:from>
    <xdr:to>
      <xdr:col>13</xdr:col>
      <xdr:colOff>642468</xdr:colOff>
      <xdr:row>108</xdr:row>
      <xdr:rowOff>402296</xdr:rowOff>
    </xdr:to>
    <xdr:sp macro="" textlink="">
      <xdr:nvSpPr>
        <xdr:cNvPr id="22" name="大かっこ 21">
          <a:extLst>
            <a:ext uri="{FF2B5EF4-FFF2-40B4-BE49-F238E27FC236}">
              <a16:creationId xmlns:a16="http://schemas.microsoft.com/office/drawing/2014/main" id="{A1F86380-7813-4FB1-AED0-BD1540CD3046}"/>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108</xdr:row>
      <xdr:rowOff>156880</xdr:rowOff>
    </xdr:from>
    <xdr:to>
      <xdr:col>13</xdr:col>
      <xdr:colOff>642468</xdr:colOff>
      <xdr:row>108</xdr:row>
      <xdr:rowOff>402296</xdr:rowOff>
    </xdr:to>
    <xdr:sp macro="" textlink="">
      <xdr:nvSpPr>
        <xdr:cNvPr id="23" name="大かっこ 22">
          <a:extLst>
            <a:ext uri="{FF2B5EF4-FFF2-40B4-BE49-F238E27FC236}">
              <a16:creationId xmlns:a16="http://schemas.microsoft.com/office/drawing/2014/main" id="{1C9334D5-C0BB-480D-BB86-0C6AD3FE0CC4}"/>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108</xdr:row>
      <xdr:rowOff>156880</xdr:rowOff>
    </xdr:from>
    <xdr:to>
      <xdr:col>13</xdr:col>
      <xdr:colOff>642468</xdr:colOff>
      <xdr:row>108</xdr:row>
      <xdr:rowOff>402296</xdr:rowOff>
    </xdr:to>
    <xdr:sp macro="" textlink="">
      <xdr:nvSpPr>
        <xdr:cNvPr id="24" name="大かっこ 23">
          <a:extLst>
            <a:ext uri="{FF2B5EF4-FFF2-40B4-BE49-F238E27FC236}">
              <a16:creationId xmlns:a16="http://schemas.microsoft.com/office/drawing/2014/main" id="{DE5DCA1F-4C3F-4388-9BC2-A3A58C98B455}"/>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108</xdr:row>
      <xdr:rowOff>156880</xdr:rowOff>
    </xdr:from>
    <xdr:to>
      <xdr:col>13</xdr:col>
      <xdr:colOff>642468</xdr:colOff>
      <xdr:row>108</xdr:row>
      <xdr:rowOff>402296</xdr:rowOff>
    </xdr:to>
    <xdr:sp macro="" textlink="">
      <xdr:nvSpPr>
        <xdr:cNvPr id="25" name="大かっこ 24">
          <a:extLst>
            <a:ext uri="{FF2B5EF4-FFF2-40B4-BE49-F238E27FC236}">
              <a16:creationId xmlns:a16="http://schemas.microsoft.com/office/drawing/2014/main" id="{77756B61-5510-485F-8842-D6CE9DCDE710}"/>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224</xdr:row>
      <xdr:rowOff>156880</xdr:rowOff>
    </xdr:from>
    <xdr:to>
      <xdr:col>13</xdr:col>
      <xdr:colOff>642468</xdr:colOff>
      <xdr:row>224</xdr:row>
      <xdr:rowOff>402296</xdr:rowOff>
    </xdr:to>
    <xdr:sp macro="" textlink="">
      <xdr:nvSpPr>
        <xdr:cNvPr id="26" name="大かっこ 25">
          <a:extLst>
            <a:ext uri="{FF2B5EF4-FFF2-40B4-BE49-F238E27FC236}">
              <a16:creationId xmlns:a16="http://schemas.microsoft.com/office/drawing/2014/main" id="{026EF0B9-373C-47A9-882D-73903E73F05D}"/>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224</xdr:row>
      <xdr:rowOff>156880</xdr:rowOff>
    </xdr:from>
    <xdr:to>
      <xdr:col>13</xdr:col>
      <xdr:colOff>642468</xdr:colOff>
      <xdr:row>224</xdr:row>
      <xdr:rowOff>402296</xdr:rowOff>
    </xdr:to>
    <xdr:sp macro="" textlink="">
      <xdr:nvSpPr>
        <xdr:cNvPr id="27" name="大かっこ 26">
          <a:extLst>
            <a:ext uri="{FF2B5EF4-FFF2-40B4-BE49-F238E27FC236}">
              <a16:creationId xmlns:a16="http://schemas.microsoft.com/office/drawing/2014/main" id="{6A984F87-24D8-492B-83D1-52759B89A076}"/>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224</xdr:row>
      <xdr:rowOff>156880</xdr:rowOff>
    </xdr:from>
    <xdr:to>
      <xdr:col>13</xdr:col>
      <xdr:colOff>642468</xdr:colOff>
      <xdr:row>224</xdr:row>
      <xdr:rowOff>402296</xdr:rowOff>
    </xdr:to>
    <xdr:sp macro="" textlink="">
      <xdr:nvSpPr>
        <xdr:cNvPr id="28" name="大かっこ 27">
          <a:extLst>
            <a:ext uri="{FF2B5EF4-FFF2-40B4-BE49-F238E27FC236}">
              <a16:creationId xmlns:a16="http://schemas.microsoft.com/office/drawing/2014/main" id="{762DB8D9-1C51-4431-8F0B-ABCFF9BDED2D}"/>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224</xdr:row>
      <xdr:rowOff>156880</xdr:rowOff>
    </xdr:from>
    <xdr:to>
      <xdr:col>13</xdr:col>
      <xdr:colOff>642468</xdr:colOff>
      <xdr:row>224</xdr:row>
      <xdr:rowOff>402296</xdr:rowOff>
    </xdr:to>
    <xdr:sp macro="" textlink="">
      <xdr:nvSpPr>
        <xdr:cNvPr id="29" name="大かっこ 28">
          <a:extLst>
            <a:ext uri="{FF2B5EF4-FFF2-40B4-BE49-F238E27FC236}">
              <a16:creationId xmlns:a16="http://schemas.microsoft.com/office/drawing/2014/main" id="{E2ACF0CD-BA65-4140-B642-991AD42B0A0F}"/>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224</xdr:row>
      <xdr:rowOff>156880</xdr:rowOff>
    </xdr:from>
    <xdr:to>
      <xdr:col>13</xdr:col>
      <xdr:colOff>642468</xdr:colOff>
      <xdr:row>224</xdr:row>
      <xdr:rowOff>402296</xdr:rowOff>
    </xdr:to>
    <xdr:sp macro="" textlink="">
      <xdr:nvSpPr>
        <xdr:cNvPr id="30" name="大かっこ 29">
          <a:extLst>
            <a:ext uri="{FF2B5EF4-FFF2-40B4-BE49-F238E27FC236}">
              <a16:creationId xmlns:a16="http://schemas.microsoft.com/office/drawing/2014/main" id="{641FC10E-17F6-43F1-A5B4-FC9C30118524}"/>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340</xdr:row>
      <xdr:rowOff>156880</xdr:rowOff>
    </xdr:from>
    <xdr:to>
      <xdr:col>13</xdr:col>
      <xdr:colOff>642468</xdr:colOff>
      <xdr:row>340</xdr:row>
      <xdr:rowOff>402296</xdr:rowOff>
    </xdr:to>
    <xdr:sp macro="" textlink="">
      <xdr:nvSpPr>
        <xdr:cNvPr id="31" name="大かっこ 30">
          <a:extLst>
            <a:ext uri="{FF2B5EF4-FFF2-40B4-BE49-F238E27FC236}">
              <a16:creationId xmlns:a16="http://schemas.microsoft.com/office/drawing/2014/main" id="{38B84101-9955-416F-A818-DEE36ED71EB0}"/>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340</xdr:row>
      <xdr:rowOff>156880</xdr:rowOff>
    </xdr:from>
    <xdr:to>
      <xdr:col>13</xdr:col>
      <xdr:colOff>642468</xdr:colOff>
      <xdr:row>340</xdr:row>
      <xdr:rowOff>402296</xdr:rowOff>
    </xdr:to>
    <xdr:sp macro="" textlink="">
      <xdr:nvSpPr>
        <xdr:cNvPr id="32" name="大かっこ 31">
          <a:extLst>
            <a:ext uri="{FF2B5EF4-FFF2-40B4-BE49-F238E27FC236}">
              <a16:creationId xmlns:a16="http://schemas.microsoft.com/office/drawing/2014/main" id="{B1215460-A3BB-4D17-816F-434D44525B3E}"/>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340</xdr:row>
      <xdr:rowOff>156880</xdr:rowOff>
    </xdr:from>
    <xdr:to>
      <xdr:col>13</xdr:col>
      <xdr:colOff>642468</xdr:colOff>
      <xdr:row>340</xdr:row>
      <xdr:rowOff>402296</xdr:rowOff>
    </xdr:to>
    <xdr:sp macro="" textlink="">
      <xdr:nvSpPr>
        <xdr:cNvPr id="33" name="大かっこ 32">
          <a:extLst>
            <a:ext uri="{FF2B5EF4-FFF2-40B4-BE49-F238E27FC236}">
              <a16:creationId xmlns:a16="http://schemas.microsoft.com/office/drawing/2014/main" id="{879A16B7-77B5-432F-92B0-CB0B4C752BF4}"/>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340</xdr:row>
      <xdr:rowOff>156880</xdr:rowOff>
    </xdr:from>
    <xdr:to>
      <xdr:col>13</xdr:col>
      <xdr:colOff>642468</xdr:colOff>
      <xdr:row>340</xdr:row>
      <xdr:rowOff>402296</xdr:rowOff>
    </xdr:to>
    <xdr:sp macro="" textlink="">
      <xdr:nvSpPr>
        <xdr:cNvPr id="34" name="大かっこ 33">
          <a:extLst>
            <a:ext uri="{FF2B5EF4-FFF2-40B4-BE49-F238E27FC236}">
              <a16:creationId xmlns:a16="http://schemas.microsoft.com/office/drawing/2014/main" id="{0303AF6E-873E-4053-B8B8-790405EDB1E3}"/>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340</xdr:row>
      <xdr:rowOff>156880</xdr:rowOff>
    </xdr:from>
    <xdr:to>
      <xdr:col>13</xdr:col>
      <xdr:colOff>642468</xdr:colOff>
      <xdr:row>340</xdr:row>
      <xdr:rowOff>402296</xdr:rowOff>
    </xdr:to>
    <xdr:sp macro="" textlink="">
      <xdr:nvSpPr>
        <xdr:cNvPr id="35" name="大かっこ 34">
          <a:extLst>
            <a:ext uri="{FF2B5EF4-FFF2-40B4-BE49-F238E27FC236}">
              <a16:creationId xmlns:a16="http://schemas.microsoft.com/office/drawing/2014/main" id="{83346275-9A1B-4729-8A54-701844A6FB3A}"/>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456</xdr:row>
      <xdr:rowOff>156880</xdr:rowOff>
    </xdr:from>
    <xdr:to>
      <xdr:col>13</xdr:col>
      <xdr:colOff>642468</xdr:colOff>
      <xdr:row>456</xdr:row>
      <xdr:rowOff>402296</xdr:rowOff>
    </xdr:to>
    <xdr:sp macro="" textlink="">
      <xdr:nvSpPr>
        <xdr:cNvPr id="36" name="大かっこ 35">
          <a:extLst>
            <a:ext uri="{FF2B5EF4-FFF2-40B4-BE49-F238E27FC236}">
              <a16:creationId xmlns:a16="http://schemas.microsoft.com/office/drawing/2014/main" id="{C144BCCF-9D9E-4BFC-A211-FA35DDFDFC57}"/>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456</xdr:row>
      <xdr:rowOff>156880</xdr:rowOff>
    </xdr:from>
    <xdr:to>
      <xdr:col>13</xdr:col>
      <xdr:colOff>642468</xdr:colOff>
      <xdr:row>456</xdr:row>
      <xdr:rowOff>402296</xdr:rowOff>
    </xdr:to>
    <xdr:sp macro="" textlink="">
      <xdr:nvSpPr>
        <xdr:cNvPr id="37" name="大かっこ 36">
          <a:extLst>
            <a:ext uri="{FF2B5EF4-FFF2-40B4-BE49-F238E27FC236}">
              <a16:creationId xmlns:a16="http://schemas.microsoft.com/office/drawing/2014/main" id="{A656259C-8895-4A46-B471-98FA3420DB93}"/>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456</xdr:row>
      <xdr:rowOff>156880</xdr:rowOff>
    </xdr:from>
    <xdr:to>
      <xdr:col>13</xdr:col>
      <xdr:colOff>642468</xdr:colOff>
      <xdr:row>456</xdr:row>
      <xdr:rowOff>402296</xdr:rowOff>
    </xdr:to>
    <xdr:sp macro="" textlink="">
      <xdr:nvSpPr>
        <xdr:cNvPr id="38" name="大かっこ 37">
          <a:extLst>
            <a:ext uri="{FF2B5EF4-FFF2-40B4-BE49-F238E27FC236}">
              <a16:creationId xmlns:a16="http://schemas.microsoft.com/office/drawing/2014/main" id="{313B7B2E-3B94-42A6-8AB5-145952BEE801}"/>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456</xdr:row>
      <xdr:rowOff>156880</xdr:rowOff>
    </xdr:from>
    <xdr:to>
      <xdr:col>13</xdr:col>
      <xdr:colOff>642468</xdr:colOff>
      <xdr:row>456</xdr:row>
      <xdr:rowOff>402296</xdr:rowOff>
    </xdr:to>
    <xdr:sp macro="" textlink="">
      <xdr:nvSpPr>
        <xdr:cNvPr id="39" name="大かっこ 38">
          <a:extLst>
            <a:ext uri="{FF2B5EF4-FFF2-40B4-BE49-F238E27FC236}">
              <a16:creationId xmlns:a16="http://schemas.microsoft.com/office/drawing/2014/main" id="{4B32DDFA-C73A-49B4-B648-B8F331262C9F}"/>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456</xdr:row>
      <xdr:rowOff>156880</xdr:rowOff>
    </xdr:from>
    <xdr:to>
      <xdr:col>13</xdr:col>
      <xdr:colOff>642468</xdr:colOff>
      <xdr:row>456</xdr:row>
      <xdr:rowOff>402296</xdr:rowOff>
    </xdr:to>
    <xdr:sp macro="" textlink="">
      <xdr:nvSpPr>
        <xdr:cNvPr id="40" name="大かっこ 39">
          <a:extLst>
            <a:ext uri="{FF2B5EF4-FFF2-40B4-BE49-F238E27FC236}">
              <a16:creationId xmlns:a16="http://schemas.microsoft.com/office/drawing/2014/main" id="{5C5DF470-82B4-4C1C-B553-C99B1ED2741F}"/>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572</xdr:row>
      <xdr:rowOff>156880</xdr:rowOff>
    </xdr:from>
    <xdr:to>
      <xdr:col>13</xdr:col>
      <xdr:colOff>642468</xdr:colOff>
      <xdr:row>572</xdr:row>
      <xdr:rowOff>402296</xdr:rowOff>
    </xdr:to>
    <xdr:sp macro="" textlink="">
      <xdr:nvSpPr>
        <xdr:cNvPr id="41" name="大かっこ 40">
          <a:extLst>
            <a:ext uri="{FF2B5EF4-FFF2-40B4-BE49-F238E27FC236}">
              <a16:creationId xmlns:a16="http://schemas.microsoft.com/office/drawing/2014/main" id="{6D30980C-45A2-4766-A2CA-C476FB480F82}"/>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572</xdr:row>
      <xdr:rowOff>156880</xdr:rowOff>
    </xdr:from>
    <xdr:to>
      <xdr:col>13</xdr:col>
      <xdr:colOff>642468</xdr:colOff>
      <xdr:row>572</xdr:row>
      <xdr:rowOff>402296</xdr:rowOff>
    </xdr:to>
    <xdr:sp macro="" textlink="">
      <xdr:nvSpPr>
        <xdr:cNvPr id="42" name="大かっこ 41">
          <a:extLst>
            <a:ext uri="{FF2B5EF4-FFF2-40B4-BE49-F238E27FC236}">
              <a16:creationId xmlns:a16="http://schemas.microsoft.com/office/drawing/2014/main" id="{AC38D444-2BE6-426F-A214-81E95D30AA16}"/>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572</xdr:row>
      <xdr:rowOff>156880</xdr:rowOff>
    </xdr:from>
    <xdr:to>
      <xdr:col>13</xdr:col>
      <xdr:colOff>642468</xdr:colOff>
      <xdr:row>572</xdr:row>
      <xdr:rowOff>402296</xdr:rowOff>
    </xdr:to>
    <xdr:sp macro="" textlink="">
      <xdr:nvSpPr>
        <xdr:cNvPr id="43" name="大かっこ 42">
          <a:extLst>
            <a:ext uri="{FF2B5EF4-FFF2-40B4-BE49-F238E27FC236}">
              <a16:creationId xmlns:a16="http://schemas.microsoft.com/office/drawing/2014/main" id="{97B7BB0E-6A3C-4E63-B69B-1CBAFF2EBED1}"/>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572</xdr:row>
      <xdr:rowOff>156880</xdr:rowOff>
    </xdr:from>
    <xdr:to>
      <xdr:col>13</xdr:col>
      <xdr:colOff>642468</xdr:colOff>
      <xdr:row>572</xdr:row>
      <xdr:rowOff>402296</xdr:rowOff>
    </xdr:to>
    <xdr:sp macro="" textlink="">
      <xdr:nvSpPr>
        <xdr:cNvPr id="44" name="大かっこ 43">
          <a:extLst>
            <a:ext uri="{FF2B5EF4-FFF2-40B4-BE49-F238E27FC236}">
              <a16:creationId xmlns:a16="http://schemas.microsoft.com/office/drawing/2014/main" id="{0514DCCA-A4D3-43BF-8B32-34CB3C3A0598}"/>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572</xdr:row>
      <xdr:rowOff>156880</xdr:rowOff>
    </xdr:from>
    <xdr:to>
      <xdr:col>13</xdr:col>
      <xdr:colOff>642468</xdr:colOff>
      <xdr:row>572</xdr:row>
      <xdr:rowOff>402296</xdr:rowOff>
    </xdr:to>
    <xdr:sp macro="" textlink="">
      <xdr:nvSpPr>
        <xdr:cNvPr id="45" name="大かっこ 44">
          <a:extLst>
            <a:ext uri="{FF2B5EF4-FFF2-40B4-BE49-F238E27FC236}">
              <a16:creationId xmlns:a16="http://schemas.microsoft.com/office/drawing/2014/main" id="{F11CAB09-85A2-490A-AA98-CB9F1DCBE8AE}"/>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688</xdr:row>
      <xdr:rowOff>156880</xdr:rowOff>
    </xdr:from>
    <xdr:to>
      <xdr:col>13</xdr:col>
      <xdr:colOff>642468</xdr:colOff>
      <xdr:row>688</xdr:row>
      <xdr:rowOff>402296</xdr:rowOff>
    </xdr:to>
    <xdr:sp macro="" textlink="">
      <xdr:nvSpPr>
        <xdr:cNvPr id="46" name="大かっこ 45">
          <a:extLst>
            <a:ext uri="{FF2B5EF4-FFF2-40B4-BE49-F238E27FC236}">
              <a16:creationId xmlns:a16="http://schemas.microsoft.com/office/drawing/2014/main" id="{66E55957-0C68-4BE8-87D1-9DE3AC8020C0}"/>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688</xdr:row>
      <xdr:rowOff>156880</xdr:rowOff>
    </xdr:from>
    <xdr:to>
      <xdr:col>13</xdr:col>
      <xdr:colOff>642468</xdr:colOff>
      <xdr:row>688</xdr:row>
      <xdr:rowOff>402296</xdr:rowOff>
    </xdr:to>
    <xdr:sp macro="" textlink="">
      <xdr:nvSpPr>
        <xdr:cNvPr id="47" name="大かっこ 46">
          <a:extLst>
            <a:ext uri="{FF2B5EF4-FFF2-40B4-BE49-F238E27FC236}">
              <a16:creationId xmlns:a16="http://schemas.microsoft.com/office/drawing/2014/main" id="{2BFDEC10-3AE3-46DE-AC84-968DFBF5DCFD}"/>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688</xdr:row>
      <xdr:rowOff>156880</xdr:rowOff>
    </xdr:from>
    <xdr:to>
      <xdr:col>13</xdr:col>
      <xdr:colOff>642468</xdr:colOff>
      <xdr:row>688</xdr:row>
      <xdr:rowOff>402296</xdr:rowOff>
    </xdr:to>
    <xdr:sp macro="" textlink="">
      <xdr:nvSpPr>
        <xdr:cNvPr id="48" name="大かっこ 47">
          <a:extLst>
            <a:ext uri="{FF2B5EF4-FFF2-40B4-BE49-F238E27FC236}">
              <a16:creationId xmlns:a16="http://schemas.microsoft.com/office/drawing/2014/main" id="{13A35791-F784-498B-90E7-AD343E94CA6A}"/>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688</xdr:row>
      <xdr:rowOff>156880</xdr:rowOff>
    </xdr:from>
    <xdr:to>
      <xdr:col>13</xdr:col>
      <xdr:colOff>642468</xdr:colOff>
      <xdr:row>688</xdr:row>
      <xdr:rowOff>402296</xdr:rowOff>
    </xdr:to>
    <xdr:sp macro="" textlink="">
      <xdr:nvSpPr>
        <xdr:cNvPr id="49" name="大かっこ 48">
          <a:extLst>
            <a:ext uri="{FF2B5EF4-FFF2-40B4-BE49-F238E27FC236}">
              <a16:creationId xmlns:a16="http://schemas.microsoft.com/office/drawing/2014/main" id="{A69B69CE-8354-4861-AFFF-9A0E9259E961}"/>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688</xdr:row>
      <xdr:rowOff>156880</xdr:rowOff>
    </xdr:from>
    <xdr:to>
      <xdr:col>13</xdr:col>
      <xdr:colOff>642468</xdr:colOff>
      <xdr:row>688</xdr:row>
      <xdr:rowOff>402296</xdr:rowOff>
    </xdr:to>
    <xdr:sp macro="" textlink="">
      <xdr:nvSpPr>
        <xdr:cNvPr id="50" name="大かっこ 49">
          <a:extLst>
            <a:ext uri="{FF2B5EF4-FFF2-40B4-BE49-F238E27FC236}">
              <a16:creationId xmlns:a16="http://schemas.microsoft.com/office/drawing/2014/main" id="{9F572D89-4171-4E5D-A8E8-E815CD9DE2FC}"/>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804</xdr:row>
      <xdr:rowOff>156880</xdr:rowOff>
    </xdr:from>
    <xdr:to>
      <xdr:col>13</xdr:col>
      <xdr:colOff>642468</xdr:colOff>
      <xdr:row>804</xdr:row>
      <xdr:rowOff>402296</xdr:rowOff>
    </xdr:to>
    <xdr:sp macro="" textlink="">
      <xdr:nvSpPr>
        <xdr:cNvPr id="51" name="大かっこ 50">
          <a:extLst>
            <a:ext uri="{FF2B5EF4-FFF2-40B4-BE49-F238E27FC236}">
              <a16:creationId xmlns:a16="http://schemas.microsoft.com/office/drawing/2014/main" id="{1A1BF43B-C903-4F20-83FC-BF2801EC2E34}"/>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804</xdr:row>
      <xdr:rowOff>156880</xdr:rowOff>
    </xdr:from>
    <xdr:to>
      <xdr:col>13</xdr:col>
      <xdr:colOff>642468</xdr:colOff>
      <xdr:row>804</xdr:row>
      <xdr:rowOff>402296</xdr:rowOff>
    </xdr:to>
    <xdr:sp macro="" textlink="">
      <xdr:nvSpPr>
        <xdr:cNvPr id="52" name="大かっこ 51">
          <a:extLst>
            <a:ext uri="{FF2B5EF4-FFF2-40B4-BE49-F238E27FC236}">
              <a16:creationId xmlns:a16="http://schemas.microsoft.com/office/drawing/2014/main" id="{4C9DDCDA-69AA-43DD-89EB-A286E29D9A6F}"/>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804</xdr:row>
      <xdr:rowOff>156880</xdr:rowOff>
    </xdr:from>
    <xdr:to>
      <xdr:col>13</xdr:col>
      <xdr:colOff>642468</xdr:colOff>
      <xdr:row>804</xdr:row>
      <xdr:rowOff>402296</xdr:rowOff>
    </xdr:to>
    <xdr:sp macro="" textlink="">
      <xdr:nvSpPr>
        <xdr:cNvPr id="53" name="大かっこ 52">
          <a:extLst>
            <a:ext uri="{FF2B5EF4-FFF2-40B4-BE49-F238E27FC236}">
              <a16:creationId xmlns:a16="http://schemas.microsoft.com/office/drawing/2014/main" id="{737D7450-34D7-4F8F-82A4-F03B19C157D2}"/>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804</xdr:row>
      <xdr:rowOff>156880</xdr:rowOff>
    </xdr:from>
    <xdr:to>
      <xdr:col>13</xdr:col>
      <xdr:colOff>642468</xdr:colOff>
      <xdr:row>804</xdr:row>
      <xdr:rowOff>402296</xdr:rowOff>
    </xdr:to>
    <xdr:sp macro="" textlink="">
      <xdr:nvSpPr>
        <xdr:cNvPr id="54" name="大かっこ 53">
          <a:extLst>
            <a:ext uri="{FF2B5EF4-FFF2-40B4-BE49-F238E27FC236}">
              <a16:creationId xmlns:a16="http://schemas.microsoft.com/office/drawing/2014/main" id="{CDD68470-4DA9-4A38-84F6-FBBA75B7A547}"/>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804</xdr:row>
      <xdr:rowOff>156880</xdr:rowOff>
    </xdr:from>
    <xdr:to>
      <xdr:col>13</xdr:col>
      <xdr:colOff>642468</xdr:colOff>
      <xdr:row>804</xdr:row>
      <xdr:rowOff>402296</xdr:rowOff>
    </xdr:to>
    <xdr:sp macro="" textlink="">
      <xdr:nvSpPr>
        <xdr:cNvPr id="55" name="大かっこ 54">
          <a:extLst>
            <a:ext uri="{FF2B5EF4-FFF2-40B4-BE49-F238E27FC236}">
              <a16:creationId xmlns:a16="http://schemas.microsoft.com/office/drawing/2014/main" id="{22689D8D-7611-4250-A9C8-AFE69FEFB197}"/>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920</xdr:row>
      <xdr:rowOff>156880</xdr:rowOff>
    </xdr:from>
    <xdr:to>
      <xdr:col>13</xdr:col>
      <xdr:colOff>642468</xdr:colOff>
      <xdr:row>920</xdr:row>
      <xdr:rowOff>402296</xdr:rowOff>
    </xdr:to>
    <xdr:sp macro="" textlink="">
      <xdr:nvSpPr>
        <xdr:cNvPr id="56" name="大かっこ 55">
          <a:extLst>
            <a:ext uri="{FF2B5EF4-FFF2-40B4-BE49-F238E27FC236}">
              <a16:creationId xmlns:a16="http://schemas.microsoft.com/office/drawing/2014/main" id="{C1209769-BA06-4583-944F-B3BCE700AAFB}"/>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920</xdr:row>
      <xdr:rowOff>156880</xdr:rowOff>
    </xdr:from>
    <xdr:to>
      <xdr:col>13</xdr:col>
      <xdr:colOff>642468</xdr:colOff>
      <xdr:row>920</xdr:row>
      <xdr:rowOff>402296</xdr:rowOff>
    </xdr:to>
    <xdr:sp macro="" textlink="">
      <xdr:nvSpPr>
        <xdr:cNvPr id="57" name="大かっこ 56">
          <a:extLst>
            <a:ext uri="{FF2B5EF4-FFF2-40B4-BE49-F238E27FC236}">
              <a16:creationId xmlns:a16="http://schemas.microsoft.com/office/drawing/2014/main" id="{EC680A9D-0537-41EE-8FBB-8BE4859DF573}"/>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920</xdr:row>
      <xdr:rowOff>156880</xdr:rowOff>
    </xdr:from>
    <xdr:to>
      <xdr:col>13</xdr:col>
      <xdr:colOff>642468</xdr:colOff>
      <xdr:row>920</xdr:row>
      <xdr:rowOff>402296</xdr:rowOff>
    </xdr:to>
    <xdr:sp macro="" textlink="">
      <xdr:nvSpPr>
        <xdr:cNvPr id="58" name="大かっこ 57">
          <a:extLst>
            <a:ext uri="{FF2B5EF4-FFF2-40B4-BE49-F238E27FC236}">
              <a16:creationId xmlns:a16="http://schemas.microsoft.com/office/drawing/2014/main" id="{85EE75B2-86F2-438E-A8C6-C07570983F7C}"/>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920</xdr:row>
      <xdr:rowOff>156880</xdr:rowOff>
    </xdr:from>
    <xdr:to>
      <xdr:col>13</xdr:col>
      <xdr:colOff>642468</xdr:colOff>
      <xdr:row>920</xdr:row>
      <xdr:rowOff>402296</xdr:rowOff>
    </xdr:to>
    <xdr:sp macro="" textlink="">
      <xdr:nvSpPr>
        <xdr:cNvPr id="59" name="大かっこ 58">
          <a:extLst>
            <a:ext uri="{FF2B5EF4-FFF2-40B4-BE49-F238E27FC236}">
              <a16:creationId xmlns:a16="http://schemas.microsoft.com/office/drawing/2014/main" id="{D20D06D7-64CC-47F8-BB3F-99809B47595E}"/>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920</xdr:row>
      <xdr:rowOff>156880</xdr:rowOff>
    </xdr:from>
    <xdr:to>
      <xdr:col>13</xdr:col>
      <xdr:colOff>642468</xdr:colOff>
      <xdr:row>920</xdr:row>
      <xdr:rowOff>402296</xdr:rowOff>
    </xdr:to>
    <xdr:sp macro="" textlink="">
      <xdr:nvSpPr>
        <xdr:cNvPr id="60" name="大かっこ 59">
          <a:extLst>
            <a:ext uri="{FF2B5EF4-FFF2-40B4-BE49-F238E27FC236}">
              <a16:creationId xmlns:a16="http://schemas.microsoft.com/office/drawing/2014/main" id="{F354AD14-19AC-4860-A867-5DAAEA338927}"/>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1036</xdr:row>
      <xdr:rowOff>156880</xdr:rowOff>
    </xdr:from>
    <xdr:to>
      <xdr:col>13</xdr:col>
      <xdr:colOff>642468</xdr:colOff>
      <xdr:row>1036</xdr:row>
      <xdr:rowOff>402296</xdr:rowOff>
    </xdr:to>
    <xdr:sp macro="" textlink="">
      <xdr:nvSpPr>
        <xdr:cNvPr id="61" name="大かっこ 60">
          <a:extLst>
            <a:ext uri="{FF2B5EF4-FFF2-40B4-BE49-F238E27FC236}">
              <a16:creationId xmlns:a16="http://schemas.microsoft.com/office/drawing/2014/main" id="{7A121EFE-A8B5-4DC6-AF42-21BD12A9CC63}"/>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1036</xdr:row>
      <xdr:rowOff>156880</xdr:rowOff>
    </xdr:from>
    <xdr:to>
      <xdr:col>13</xdr:col>
      <xdr:colOff>642468</xdr:colOff>
      <xdr:row>1036</xdr:row>
      <xdr:rowOff>402296</xdr:rowOff>
    </xdr:to>
    <xdr:sp macro="" textlink="">
      <xdr:nvSpPr>
        <xdr:cNvPr id="62" name="大かっこ 61">
          <a:extLst>
            <a:ext uri="{FF2B5EF4-FFF2-40B4-BE49-F238E27FC236}">
              <a16:creationId xmlns:a16="http://schemas.microsoft.com/office/drawing/2014/main" id="{5FE677D6-194A-4857-AFFB-82CED7AC62E0}"/>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1036</xdr:row>
      <xdr:rowOff>156880</xdr:rowOff>
    </xdr:from>
    <xdr:to>
      <xdr:col>13</xdr:col>
      <xdr:colOff>642468</xdr:colOff>
      <xdr:row>1036</xdr:row>
      <xdr:rowOff>402296</xdr:rowOff>
    </xdr:to>
    <xdr:sp macro="" textlink="">
      <xdr:nvSpPr>
        <xdr:cNvPr id="63" name="大かっこ 62">
          <a:extLst>
            <a:ext uri="{FF2B5EF4-FFF2-40B4-BE49-F238E27FC236}">
              <a16:creationId xmlns:a16="http://schemas.microsoft.com/office/drawing/2014/main" id="{134D5AFB-499F-48A1-B3A7-D062BA152409}"/>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1036</xdr:row>
      <xdr:rowOff>156880</xdr:rowOff>
    </xdr:from>
    <xdr:to>
      <xdr:col>13</xdr:col>
      <xdr:colOff>642468</xdr:colOff>
      <xdr:row>1036</xdr:row>
      <xdr:rowOff>402296</xdr:rowOff>
    </xdr:to>
    <xdr:sp macro="" textlink="">
      <xdr:nvSpPr>
        <xdr:cNvPr id="64" name="大かっこ 63">
          <a:extLst>
            <a:ext uri="{FF2B5EF4-FFF2-40B4-BE49-F238E27FC236}">
              <a16:creationId xmlns:a16="http://schemas.microsoft.com/office/drawing/2014/main" id="{300A8506-B38C-4CA7-AD93-E09796E4BF89}"/>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1036</xdr:row>
      <xdr:rowOff>156880</xdr:rowOff>
    </xdr:from>
    <xdr:to>
      <xdr:col>13</xdr:col>
      <xdr:colOff>642468</xdr:colOff>
      <xdr:row>1036</xdr:row>
      <xdr:rowOff>402296</xdr:rowOff>
    </xdr:to>
    <xdr:sp macro="" textlink="">
      <xdr:nvSpPr>
        <xdr:cNvPr id="65" name="大かっこ 64">
          <a:extLst>
            <a:ext uri="{FF2B5EF4-FFF2-40B4-BE49-F238E27FC236}">
              <a16:creationId xmlns:a16="http://schemas.microsoft.com/office/drawing/2014/main" id="{80632E1B-F51A-41E9-A712-4D1F6D15C5EF}"/>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1152</xdr:row>
      <xdr:rowOff>156880</xdr:rowOff>
    </xdr:from>
    <xdr:to>
      <xdr:col>13</xdr:col>
      <xdr:colOff>642468</xdr:colOff>
      <xdr:row>1152</xdr:row>
      <xdr:rowOff>402296</xdr:rowOff>
    </xdr:to>
    <xdr:sp macro="" textlink="">
      <xdr:nvSpPr>
        <xdr:cNvPr id="66" name="大かっこ 65">
          <a:extLst>
            <a:ext uri="{FF2B5EF4-FFF2-40B4-BE49-F238E27FC236}">
              <a16:creationId xmlns:a16="http://schemas.microsoft.com/office/drawing/2014/main" id="{5110A460-33BD-49F2-BA05-292CF896C3D4}"/>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1152</xdr:row>
      <xdr:rowOff>156880</xdr:rowOff>
    </xdr:from>
    <xdr:to>
      <xdr:col>13</xdr:col>
      <xdr:colOff>642468</xdr:colOff>
      <xdr:row>1152</xdr:row>
      <xdr:rowOff>402296</xdr:rowOff>
    </xdr:to>
    <xdr:sp macro="" textlink="">
      <xdr:nvSpPr>
        <xdr:cNvPr id="67" name="大かっこ 66">
          <a:extLst>
            <a:ext uri="{FF2B5EF4-FFF2-40B4-BE49-F238E27FC236}">
              <a16:creationId xmlns:a16="http://schemas.microsoft.com/office/drawing/2014/main" id="{8C73E7E8-C3FC-4E47-875A-D322A33753F9}"/>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1152</xdr:row>
      <xdr:rowOff>156880</xdr:rowOff>
    </xdr:from>
    <xdr:to>
      <xdr:col>13</xdr:col>
      <xdr:colOff>642468</xdr:colOff>
      <xdr:row>1152</xdr:row>
      <xdr:rowOff>402296</xdr:rowOff>
    </xdr:to>
    <xdr:sp macro="" textlink="">
      <xdr:nvSpPr>
        <xdr:cNvPr id="68" name="大かっこ 67">
          <a:extLst>
            <a:ext uri="{FF2B5EF4-FFF2-40B4-BE49-F238E27FC236}">
              <a16:creationId xmlns:a16="http://schemas.microsoft.com/office/drawing/2014/main" id="{C1E480C8-F905-47F3-9D23-B4D028CF9EC4}"/>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1152</xdr:row>
      <xdr:rowOff>156880</xdr:rowOff>
    </xdr:from>
    <xdr:to>
      <xdr:col>13</xdr:col>
      <xdr:colOff>642468</xdr:colOff>
      <xdr:row>1152</xdr:row>
      <xdr:rowOff>402296</xdr:rowOff>
    </xdr:to>
    <xdr:sp macro="" textlink="">
      <xdr:nvSpPr>
        <xdr:cNvPr id="69" name="大かっこ 68">
          <a:extLst>
            <a:ext uri="{FF2B5EF4-FFF2-40B4-BE49-F238E27FC236}">
              <a16:creationId xmlns:a16="http://schemas.microsoft.com/office/drawing/2014/main" id="{831CF5C0-61EE-47A5-9F98-ACC16C3D6530}"/>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1152</xdr:row>
      <xdr:rowOff>156880</xdr:rowOff>
    </xdr:from>
    <xdr:to>
      <xdr:col>13</xdr:col>
      <xdr:colOff>642468</xdr:colOff>
      <xdr:row>1152</xdr:row>
      <xdr:rowOff>402296</xdr:rowOff>
    </xdr:to>
    <xdr:sp macro="" textlink="">
      <xdr:nvSpPr>
        <xdr:cNvPr id="70" name="大かっこ 69">
          <a:extLst>
            <a:ext uri="{FF2B5EF4-FFF2-40B4-BE49-F238E27FC236}">
              <a16:creationId xmlns:a16="http://schemas.microsoft.com/office/drawing/2014/main" id="{E8F9232C-834F-41CD-8538-56C8DAC5CF61}"/>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1268</xdr:row>
      <xdr:rowOff>156880</xdr:rowOff>
    </xdr:from>
    <xdr:to>
      <xdr:col>13</xdr:col>
      <xdr:colOff>642468</xdr:colOff>
      <xdr:row>1268</xdr:row>
      <xdr:rowOff>402296</xdr:rowOff>
    </xdr:to>
    <xdr:sp macro="" textlink="">
      <xdr:nvSpPr>
        <xdr:cNvPr id="71" name="大かっこ 70">
          <a:extLst>
            <a:ext uri="{FF2B5EF4-FFF2-40B4-BE49-F238E27FC236}">
              <a16:creationId xmlns:a16="http://schemas.microsoft.com/office/drawing/2014/main" id="{B7AD6FF7-B75E-4D29-9492-619C79063E3C}"/>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1268</xdr:row>
      <xdr:rowOff>156880</xdr:rowOff>
    </xdr:from>
    <xdr:to>
      <xdr:col>13</xdr:col>
      <xdr:colOff>642468</xdr:colOff>
      <xdr:row>1268</xdr:row>
      <xdr:rowOff>402296</xdr:rowOff>
    </xdr:to>
    <xdr:sp macro="" textlink="">
      <xdr:nvSpPr>
        <xdr:cNvPr id="72" name="大かっこ 71">
          <a:extLst>
            <a:ext uri="{FF2B5EF4-FFF2-40B4-BE49-F238E27FC236}">
              <a16:creationId xmlns:a16="http://schemas.microsoft.com/office/drawing/2014/main" id="{7C60EBBE-D405-4689-8AE0-3031A8FFE9A4}"/>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1268</xdr:row>
      <xdr:rowOff>156880</xdr:rowOff>
    </xdr:from>
    <xdr:to>
      <xdr:col>13</xdr:col>
      <xdr:colOff>642468</xdr:colOff>
      <xdr:row>1268</xdr:row>
      <xdr:rowOff>402296</xdr:rowOff>
    </xdr:to>
    <xdr:sp macro="" textlink="">
      <xdr:nvSpPr>
        <xdr:cNvPr id="73" name="大かっこ 72">
          <a:extLst>
            <a:ext uri="{FF2B5EF4-FFF2-40B4-BE49-F238E27FC236}">
              <a16:creationId xmlns:a16="http://schemas.microsoft.com/office/drawing/2014/main" id="{928B6376-098B-4FCB-9E40-C1573400C7F2}"/>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1268</xdr:row>
      <xdr:rowOff>156880</xdr:rowOff>
    </xdr:from>
    <xdr:to>
      <xdr:col>13</xdr:col>
      <xdr:colOff>642468</xdr:colOff>
      <xdr:row>1268</xdr:row>
      <xdr:rowOff>402296</xdr:rowOff>
    </xdr:to>
    <xdr:sp macro="" textlink="">
      <xdr:nvSpPr>
        <xdr:cNvPr id="74" name="大かっこ 73">
          <a:extLst>
            <a:ext uri="{FF2B5EF4-FFF2-40B4-BE49-F238E27FC236}">
              <a16:creationId xmlns:a16="http://schemas.microsoft.com/office/drawing/2014/main" id="{AB6A1AF1-A56C-4A53-850F-5EFF15CF5169}"/>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1268</xdr:row>
      <xdr:rowOff>156880</xdr:rowOff>
    </xdr:from>
    <xdr:to>
      <xdr:col>13</xdr:col>
      <xdr:colOff>642468</xdr:colOff>
      <xdr:row>1268</xdr:row>
      <xdr:rowOff>402296</xdr:rowOff>
    </xdr:to>
    <xdr:sp macro="" textlink="">
      <xdr:nvSpPr>
        <xdr:cNvPr id="75" name="大かっこ 74">
          <a:extLst>
            <a:ext uri="{FF2B5EF4-FFF2-40B4-BE49-F238E27FC236}">
              <a16:creationId xmlns:a16="http://schemas.microsoft.com/office/drawing/2014/main" id="{2954CCCE-7943-44C9-AA98-F22D72F882DA}"/>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1384</xdr:row>
      <xdr:rowOff>156880</xdr:rowOff>
    </xdr:from>
    <xdr:to>
      <xdr:col>13</xdr:col>
      <xdr:colOff>642468</xdr:colOff>
      <xdr:row>1384</xdr:row>
      <xdr:rowOff>402296</xdr:rowOff>
    </xdr:to>
    <xdr:sp macro="" textlink="">
      <xdr:nvSpPr>
        <xdr:cNvPr id="76" name="大かっこ 75">
          <a:extLst>
            <a:ext uri="{FF2B5EF4-FFF2-40B4-BE49-F238E27FC236}">
              <a16:creationId xmlns:a16="http://schemas.microsoft.com/office/drawing/2014/main" id="{5CF5884C-4E8C-446C-B56D-127903F1F32D}"/>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1384</xdr:row>
      <xdr:rowOff>156880</xdr:rowOff>
    </xdr:from>
    <xdr:to>
      <xdr:col>13</xdr:col>
      <xdr:colOff>642468</xdr:colOff>
      <xdr:row>1384</xdr:row>
      <xdr:rowOff>402296</xdr:rowOff>
    </xdr:to>
    <xdr:sp macro="" textlink="">
      <xdr:nvSpPr>
        <xdr:cNvPr id="77" name="大かっこ 76">
          <a:extLst>
            <a:ext uri="{FF2B5EF4-FFF2-40B4-BE49-F238E27FC236}">
              <a16:creationId xmlns:a16="http://schemas.microsoft.com/office/drawing/2014/main" id="{5B70854A-D84A-4117-BCCF-7F2F26D49AAB}"/>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1384</xdr:row>
      <xdr:rowOff>156880</xdr:rowOff>
    </xdr:from>
    <xdr:to>
      <xdr:col>13</xdr:col>
      <xdr:colOff>642468</xdr:colOff>
      <xdr:row>1384</xdr:row>
      <xdr:rowOff>402296</xdr:rowOff>
    </xdr:to>
    <xdr:sp macro="" textlink="">
      <xdr:nvSpPr>
        <xdr:cNvPr id="78" name="大かっこ 77">
          <a:extLst>
            <a:ext uri="{FF2B5EF4-FFF2-40B4-BE49-F238E27FC236}">
              <a16:creationId xmlns:a16="http://schemas.microsoft.com/office/drawing/2014/main" id="{11D61D4D-A791-4699-BD23-67E240F30BE2}"/>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1384</xdr:row>
      <xdr:rowOff>156880</xdr:rowOff>
    </xdr:from>
    <xdr:to>
      <xdr:col>13</xdr:col>
      <xdr:colOff>642468</xdr:colOff>
      <xdr:row>1384</xdr:row>
      <xdr:rowOff>402296</xdr:rowOff>
    </xdr:to>
    <xdr:sp macro="" textlink="">
      <xdr:nvSpPr>
        <xdr:cNvPr id="79" name="大かっこ 78">
          <a:extLst>
            <a:ext uri="{FF2B5EF4-FFF2-40B4-BE49-F238E27FC236}">
              <a16:creationId xmlns:a16="http://schemas.microsoft.com/office/drawing/2014/main" id="{888C9BE6-5408-4DA7-B6C3-AC31A076D7DB}"/>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1384</xdr:row>
      <xdr:rowOff>156880</xdr:rowOff>
    </xdr:from>
    <xdr:to>
      <xdr:col>13</xdr:col>
      <xdr:colOff>642468</xdr:colOff>
      <xdr:row>1384</xdr:row>
      <xdr:rowOff>402296</xdr:rowOff>
    </xdr:to>
    <xdr:sp macro="" textlink="">
      <xdr:nvSpPr>
        <xdr:cNvPr id="80" name="大かっこ 79">
          <a:extLst>
            <a:ext uri="{FF2B5EF4-FFF2-40B4-BE49-F238E27FC236}">
              <a16:creationId xmlns:a16="http://schemas.microsoft.com/office/drawing/2014/main" id="{B45E20EB-701F-4C66-9276-288AEBB8B3E2}"/>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1500</xdr:row>
      <xdr:rowOff>156880</xdr:rowOff>
    </xdr:from>
    <xdr:to>
      <xdr:col>13</xdr:col>
      <xdr:colOff>642468</xdr:colOff>
      <xdr:row>1500</xdr:row>
      <xdr:rowOff>402296</xdr:rowOff>
    </xdr:to>
    <xdr:sp macro="" textlink="">
      <xdr:nvSpPr>
        <xdr:cNvPr id="81" name="大かっこ 80">
          <a:extLst>
            <a:ext uri="{FF2B5EF4-FFF2-40B4-BE49-F238E27FC236}">
              <a16:creationId xmlns:a16="http://schemas.microsoft.com/office/drawing/2014/main" id="{3671E6EE-62C6-490A-B688-15CBF9EC3C14}"/>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1500</xdr:row>
      <xdr:rowOff>156880</xdr:rowOff>
    </xdr:from>
    <xdr:to>
      <xdr:col>13</xdr:col>
      <xdr:colOff>642468</xdr:colOff>
      <xdr:row>1500</xdr:row>
      <xdr:rowOff>402296</xdr:rowOff>
    </xdr:to>
    <xdr:sp macro="" textlink="">
      <xdr:nvSpPr>
        <xdr:cNvPr id="82" name="大かっこ 81">
          <a:extLst>
            <a:ext uri="{FF2B5EF4-FFF2-40B4-BE49-F238E27FC236}">
              <a16:creationId xmlns:a16="http://schemas.microsoft.com/office/drawing/2014/main" id="{03D5BD96-50BB-4620-AD74-81C0D1413C7E}"/>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1500</xdr:row>
      <xdr:rowOff>156880</xdr:rowOff>
    </xdr:from>
    <xdr:to>
      <xdr:col>13</xdr:col>
      <xdr:colOff>642468</xdr:colOff>
      <xdr:row>1500</xdr:row>
      <xdr:rowOff>402296</xdr:rowOff>
    </xdr:to>
    <xdr:sp macro="" textlink="">
      <xdr:nvSpPr>
        <xdr:cNvPr id="83" name="大かっこ 82">
          <a:extLst>
            <a:ext uri="{FF2B5EF4-FFF2-40B4-BE49-F238E27FC236}">
              <a16:creationId xmlns:a16="http://schemas.microsoft.com/office/drawing/2014/main" id="{C61DB043-6A23-4189-9DB5-CCD3408CEDA6}"/>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1500</xdr:row>
      <xdr:rowOff>156880</xdr:rowOff>
    </xdr:from>
    <xdr:to>
      <xdr:col>13</xdr:col>
      <xdr:colOff>642468</xdr:colOff>
      <xdr:row>1500</xdr:row>
      <xdr:rowOff>402296</xdr:rowOff>
    </xdr:to>
    <xdr:sp macro="" textlink="">
      <xdr:nvSpPr>
        <xdr:cNvPr id="84" name="大かっこ 83">
          <a:extLst>
            <a:ext uri="{FF2B5EF4-FFF2-40B4-BE49-F238E27FC236}">
              <a16:creationId xmlns:a16="http://schemas.microsoft.com/office/drawing/2014/main" id="{59C78CD4-BD11-4AF4-96A3-53D6BC363EC7}"/>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1500</xdr:row>
      <xdr:rowOff>156880</xdr:rowOff>
    </xdr:from>
    <xdr:to>
      <xdr:col>13</xdr:col>
      <xdr:colOff>642468</xdr:colOff>
      <xdr:row>1500</xdr:row>
      <xdr:rowOff>402296</xdr:rowOff>
    </xdr:to>
    <xdr:sp macro="" textlink="">
      <xdr:nvSpPr>
        <xdr:cNvPr id="85" name="大かっこ 84">
          <a:extLst>
            <a:ext uri="{FF2B5EF4-FFF2-40B4-BE49-F238E27FC236}">
              <a16:creationId xmlns:a16="http://schemas.microsoft.com/office/drawing/2014/main" id="{9637649E-9624-432F-B350-43A7CEDAD900}"/>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1616</xdr:row>
      <xdr:rowOff>156880</xdr:rowOff>
    </xdr:from>
    <xdr:to>
      <xdr:col>13</xdr:col>
      <xdr:colOff>642468</xdr:colOff>
      <xdr:row>1616</xdr:row>
      <xdr:rowOff>402296</xdr:rowOff>
    </xdr:to>
    <xdr:sp macro="" textlink="">
      <xdr:nvSpPr>
        <xdr:cNvPr id="86" name="大かっこ 85">
          <a:extLst>
            <a:ext uri="{FF2B5EF4-FFF2-40B4-BE49-F238E27FC236}">
              <a16:creationId xmlns:a16="http://schemas.microsoft.com/office/drawing/2014/main" id="{73E62562-989B-4F6A-A6B2-300E0FA0BE30}"/>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1616</xdr:row>
      <xdr:rowOff>156880</xdr:rowOff>
    </xdr:from>
    <xdr:to>
      <xdr:col>13</xdr:col>
      <xdr:colOff>642468</xdr:colOff>
      <xdr:row>1616</xdr:row>
      <xdr:rowOff>402296</xdr:rowOff>
    </xdr:to>
    <xdr:sp macro="" textlink="">
      <xdr:nvSpPr>
        <xdr:cNvPr id="87" name="大かっこ 86">
          <a:extLst>
            <a:ext uri="{FF2B5EF4-FFF2-40B4-BE49-F238E27FC236}">
              <a16:creationId xmlns:a16="http://schemas.microsoft.com/office/drawing/2014/main" id="{E3C7BD94-61EC-4462-A2EC-3D3FA462E9FD}"/>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1616</xdr:row>
      <xdr:rowOff>156880</xdr:rowOff>
    </xdr:from>
    <xdr:to>
      <xdr:col>13</xdr:col>
      <xdr:colOff>642468</xdr:colOff>
      <xdr:row>1616</xdr:row>
      <xdr:rowOff>402296</xdr:rowOff>
    </xdr:to>
    <xdr:sp macro="" textlink="">
      <xdr:nvSpPr>
        <xdr:cNvPr id="88" name="大かっこ 87">
          <a:extLst>
            <a:ext uri="{FF2B5EF4-FFF2-40B4-BE49-F238E27FC236}">
              <a16:creationId xmlns:a16="http://schemas.microsoft.com/office/drawing/2014/main" id="{8FEB39AC-F351-4033-8D82-2F2B35F6FA6F}"/>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1616</xdr:row>
      <xdr:rowOff>156880</xdr:rowOff>
    </xdr:from>
    <xdr:to>
      <xdr:col>13</xdr:col>
      <xdr:colOff>642468</xdr:colOff>
      <xdr:row>1616</xdr:row>
      <xdr:rowOff>402296</xdr:rowOff>
    </xdr:to>
    <xdr:sp macro="" textlink="">
      <xdr:nvSpPr>
        <xdr:cNvPr id="89" name="大かっこ 88">
          <a:extLst>
            <a:ext uri="{FF2B5EF4-FFF2-40B4-BE49-F238E27FC236}">
              <a16:creationId xmlns:a16="http://schemas.microsoft.com/office/drawing/2014/main" id="{20B7D374-652B-42E3-B4E5-529BAE63AD0E}"/>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1616</xdr:row>
      <xdr:rowOff>156880</xdr:rowOff>
    </xdr:from>
    <xdr:to>
      <xdr:col>13</xdr:col>
      <xdr:colOff>642468</xdr:colOff>
      <xdr:row>1616</xdr:row>
      <xdr:rowOff>402296</xdr:rowOff>
    </xdr:to>
    <xdr:sp macro="" textlink="">
      <xdr:nvSpPr>
        <xdr:cNvPr id="90" name="大かっこ 89">
          <a:extLst>
            <a:ext uri="{FF2B5EF4-FFF2-40B4-BE49-F238E27FC236}">
              <a16:creationId xmlns:a16="http://schemas.microsoft.com/office/drawing/2014/main" id="{85C9812B-46D0-4FA1-ACA8-906B63D2AD18}"/>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1732</xdr:row>
      <xdr:rowOff>156880</xdr:rowOff>
    </xdr:from>
    <xdr:to>
      <xdr:col>13</xdr:col>
      <xdr:colOff>642468</xdr:colOff>
      <xdr:row>1732</xdr:row>
      <xdr:rowOff>402296</xdr:rowOff>
    </xdr:to>
    <xdr:sp macro="" textlink="">
      <xdr:nvSpPr>
        <xdr:cNvPr id="91" name="大かっこ 90">
          <a:extLst>
            <a:ext uri="{FF2B5EF4-FFF2-40B4-BE49-F238E27FC236}">
              <a16:creationId xmlns:a16="http://schemas.microsoft.com/office/drawing/2014/main" id="{2C2DEAF6-5919-4C2B-85D3-638ADBD12D1B}"/>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1732</xdr:row>
      <xdr:rowOff>156880</xdr:rowOff>
    </xdr:from>
    <xdr:to>
      <xdr:col>13</xdr:col>
      <xdr:colOff>642468</xdr:colOff>
      <xdr:row>1732</xdr:row>
      <xdr:rowOff>402296</xdr:rowOff>
    </xdr:to>
    <xdr:sp macro="" textlink="">
      <xdr:nvSpPr>
        <xdr:cNvPr id="92" name="大かっこ 91">
          <a:extLst>
            <a:ext uri="{FF2B5EF4-FFF2-40B4-BE49-F238E27FC236}">
              <a16:creationId xmlns:a16="http://schemas.microsoft.com/office/drawing/2014/main" id="{66C745AE-C103-457D-88D5-CE5E64292F9D}"/>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1732</xdr:row>
      <xdr:rowOff>156880</xdr:rowOff>
    </xdr:from>
    <xdr:to>
      <xdr:col>13</xdr:col>
      <xdr:colOff>642468</xdr:colOff>
      <xdr:row>1732</xdr:row>
      <xdr:rowOff>402296</xdr:rowOff>
    </xdr:to>
    <xdr:sp macro="" textlink="">
      <xdr:nvSpPr>
        <xdr:cNvPr id="93" name="大かっこ 92">
          <a:extLst>
            <a:ext uri="{FF2B5EF4-FFF2-40B4-BE49-F238E27FC236}">
              <a16:creationId xmlns:a16="http://schemas.microsoft.com/office/drawing/2014/main" id="{78411835-6537-4B0B-9777-FDDC2641EDB3}"/>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1732</xdr:row>
      <xdr:rowOff>156880</xdr:rowOff>
    </xdr:from>
    <xdr:to>
      <xdr:col>13</xdr:col>
      <xdr:colOff>642468</xdr:colOff>
      <xdr:row>1732</xdr:row>
      <xdr:rowOff>402296</xdr:rowOff>
    </xdr:to>
    <xdr:sp macro="" textlink="">
      <xdr:nvSpPr>
        <xdr:cNvPr id="94" name="大かっこ 93">
          <a:extLst>
            <a:ext uri="{FF2B5EF4-FFF2-40B4-BE49-F238E27FC236}">
              <a16:creationId xmlns:a16="http://schemas.microsoft.com/office/drawing/2014/main" id="{33C2FE24-794F-45D6-A317-9BF744A97D05}"/>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1732</xdr:row>
      <xdr:rowOff>156880</xdr:rowOff>
    </xdr:from>
    <xdr:to>
      <xdr:col>13</xdr:col>
      <xdr:colOff>642468</xdr:colOff>
      <xdr:row>1732</xdr:row>
      <xdr:rowOff>402296</xdr:rowOff>
    </xdr:to>
    <xdr:sp macro="" textlink="">
      <xdr:nvSpPr>
        <xdr:cNvPr id="95" name="大かっこ 94">
          <a:extLst>
            <a:ext uri="{FF2B5EF4-FFF2-40B4-BE49-F238E27FC236}">
              <a16:creationId xmlns:a16="http://schemas.microsoft.com/office/drawing/2014/main" id="{4EF19E47-AB49-4DE9-A5C2-3A22A2B1E7BA}"/>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1848</xdr:row>
      <xdr:rowOff>156880</xdr:rowOff>
    </xdr:from>
    <xdr:to>
      <xdr:col>13</xdr:col>
      <xdr:colOff>642468</xdr:colOff>
      <xdr:row>1848</xdr:row>
      <xdr:rowOff>402296</xdr:rowOff>
    </xdr:to>
    <xdr:sp macro="" textlink="">
      <xdr:nvSpPr>
        <xdr:cNvPr id="96" name="大かっこ 95">
          <a:extLst>
            <a:ext uri="{FF2B5EF4-FFF2-40B4-BE49-F238E27FC236}">
              <a16:creationId xmlns:a16="http://schemas.microsoft.com/office/drawing/2014/main" id="{D1A8C666-D503-4BE7-BFB8-1201CA61B085}"/>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1848</xdr:row>
      <xdr:rowOff>156880</xdr:rowOff>
    </xdr:from>
    <xdr:to>
      <xdr:col>13</xdr:col>
      <xdr:colOff>642468</xdr:colOff>
      <xdr:row>1848</xdr:row>
      <xdr:rowOff>402296</xdr:rowOff>
    </xdr:to>
    <xdr:sp macro="" textlink="">
      <xdr:nvSpPr>
        <xdr:cNvPr id="97" name="大かっこ 96">
          <a:extLst>
            <a:ext uri="{FF2B5EF4-FFF2-40B4-BE49-F238E27FC236}">
              <a16:creationId xmlns:a16="http://schemas.microsoft.com/office/drawing/2014/main" id="{EA9A9598-14DC-41F5-8476-5773381C0E6A}"/>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1848</xdr:row>
      <xdr:rowOff>156880</xdr:rowOff>
    </xdr:from>
    <xdr:to>
      <xdr:col>13</xdr:col>
      <xdr:colOff>642468</xdr:colOff>
      <xdr:row>1848</xdr:row>
      <xdr:rowOff>402296</xdr:rowOff>
    </xdr:to>
    <xdr:sp macro="" textlink="">
      <xdr:nvSpPr>
        <xdr:cNvPr id="98" name="大かっこ 97">
          <a:extLst>
            <a:ext uri="{FF2B5EF4-FFF2-40B4-BE49-F238E27FC236}">
              <a16:creationId xmlns:a16="http://schemas.microsoft.com/office/drawing/2014/main" id="{71A009A3-1D69-4083-9402-482243B17C5E}"/>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1848</xdr:row>
      <xdr:rowOff>156880</xdr:rowOff>
    </xdr:from>
    <xdr:to>
      <xdr:col>13</xdr:col>
      <xdr:colOff>642468</xdr:colOff>
      <xdr:row>1848</xdr:row>
      <xdr:rowOff>402296</xdr:rowOff>
    </xdr:to>
    <xdr:sp macro="" textlink="">
      <xdr:nvSpPr>
        <xdr:cNvPr id="99" name="大かっこ 98">
          <a:extLst>
            <a:ext uri="{FF2B5EF4-FFF2-40B4-BE49-F238E27FC236}">
              <a16:creationId xmlns:a16="http://schemas.microsoft.com/office/drawing/2014/main" id="{E347F036-400E-4FBF-AB34-A7512CCF84B0}"/>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1848</xdr:row>
      <xdr:rowOff>156880</xdr:rowOff>
    </xdr:from>
    <xdr:to>
      <xdr:col>13</xdr:col>
      <xdr:colOff>642468</xdr:colOff>
      <xdr:row>1848</xdr:row>
      <xdr:rowOff>402296</xdr:rowOff>
    </xdr:to>
    <xdr:sp macro="" textlink="">
      <xdr:nvSpPr>
        <xdr:cNvPr id="100" name="大かっこ 99">
          <a:extLst>
            <a:ext uri="{FF2B5EF4-FFF2-40B4-BE49-F238E27FC236}">
              <a16:creationId xmlns:a16="http://schemas.microsoft.com/office/drawing/2014/main" id="{03074113-93F4-4D40-9579-642313E404DA}"/>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1964</xdr:row>
      <xdr:rowOff>156880</xdr:rowOff>
    </xdr:from>
    <xdr:to>
      <xdr:col>13</xdr:col>
      <xdr:colOff>642468</xdr:colOff>
      <xdr:row>1964</xdr:row>
      <xdr:rowOff>402296</xdr:rowOff>
    </xdr:to>
    <xdr:sp macro="" textlink="">
      <xdr:nvSpPr>
        <xdr:cNvPr id="101" name="大かっこ 100">
          <a:extLst>
            <a:ext uri="{FF2B5EF4-FFF2-40B4-BE49-F238E27FC236}">
              <a16:creationId xmlns:a16="http://schemas.microsoft.com/office/drawing/2014/main" id="{6053F6B7-44B6-4CB8-B9BB-3B3AC95DD337}"/>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1964</xdr:row>
      <xdr:rowOff>156880</xdr:rowOff>
    </xdr:from>
    <xdr:to>
      <xdr:col>13</xdr:col>
      <xdr:colOff>642468</xdr:colOff>
      <xdr:row>1964</xdr:row>
      <xdr:rowOff>402296</xdr:rowOff>
    </xdr:to>
    <xdr:sp macro="" textlink="">
      <xdr:nvSpPr>
        <xdr:cNvPr id="102" name="大かっこ 101">
          <a:extLst>
            <a:ext uri="{FF2B5EF4-FFF2-40B4-BE49-F238E27FC236}">
              <a16:creationId xmlns:a16="http://schemas.microsoft.com/office/drawing/2014/main" id="{FEEB2848-D2AE-48D7-9720-229DD2B83D16}"/>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1964</xdr:row>
      <xdr:rowOff>156880</xdr:rowOff>
    </xdr:from>
    <xdr:to>
      <xdr:col>13</xdr:col>
      <xdr:colOff>642468</xdr:colOff>
      <xdr:row>1964</xdr:row>
      <xdr:rowOff>402296</xdr:rowOff>
    </xdr:to>
    <xdr:sp macro="" textlink="">
      <xdr:nvSpPr>
        <xdr:cNvPr id="103" name="大かっこ 102">
          <a:extLst>
            <a:ext uri="{FF2B5EF4-FFF2-40B4-BE49-F238E27FC236}">
              <a16:creationId xmlns:a16="http://schemas.microsoft.com/office/drawing/2014/main" id="{6E5DF1C0-8ABD-46B2-9B72-50CBC922BEAA}"/>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1964</xdr:row>
      <xdr:rowOff>156880</xdr:rowOff>
    </xdr:from>
    <xdr:to>
      <xdr:col>13</xdr:col>
      <xdr:colOff>642468</xdr:colOff>
      <xdr:row>1964</xdr:row>
      <xdr:rowOff>402296</xdr:rowOff>
    </xdr:to>
    <xdr:sp macro="" textlink="">
      <xdr:nvSpPr>
        <xdr:cNvPr id="104" name="大かっこ 103">
          <a:extLst>
            <a:ext uri="{FF2B5EF4-FFF2-40B4-BE49-F238E27FC236}">
              <a16:creationId xmlns:a16="http://schemas.microsoft.com/office/drawing/2014/main" id="{591004E4-E1A9-4B6F-98F7-80B95D4AFC18}"/>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1964</xdr:row>
      <xdr:rowOff>156880</xdr:rowOff>
    </xdr:from>
    <xdr:to>
      <xdr:col>13</xdr:col>
      <xdr:colOff>642468</xdr:colOff>
      <xdr:row>1964</xdr:row>
      <xdr:rowOff>402296</xdr:rowOff>
    </xdr:to>
    <xdr:sp macro="" textlink="">
      <xdr:nvSpPr>
        <xdr:cNvPr id="105" name="大かっこ 104">
          <a:extLst>
            <a:ext uri="{FF2B5EF4-FFF2-40B4-BE49-F238E27FC236}">
              <a16:creationId xmlns:a16="http://schemas.microsoft.com/office/drawing/2014/main" id="{E828700B-D8AE-400E-ABC1-84E52AB743D4}"/>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2080</xdr:row>
      <xdr:rowOff>156880</xdr:rowOff>
    </xdr:from>
    <xdr:to>
      <xdr:col>13</xdr:col>
      <xdr:colOff>642468</xdr:colOff>
      <xdr:row>2080</xdr:row>
      <xdr:rowOff>402296</xdr:rowOff>
    </xdr:to>
    <xdr:sp macro="" textlink="">
      <xdr:nvSpPr>
        <xdr:cNvPr id="106" name="大かっこ 105">
          <a:extLst>
            <a:ext uri="{FF2B5EF4-FFF2-40B4-BE49-F238E27FC236}">
              <a16:creationId xmlns:a16="http://schemas.microsoft.com/office/drawing/2014/main" id="{7551583E-B725-4E06-9FC6-ACF2CF1B0DDC}"/>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2080</xdr:row>
      <xdr:rowOff>156880</xdr:rowOff>
    </xdr:from>
    <xdr:to>
      <xdr:col>13</xdr:col>
      <xdr:colOff>642468</xdr:colOff>
      <xdr:row>2080</xdr:row>
      <xdr:rowOff>402296</xdr:rowOff>
    </xdr:to>
    <xdr:sp macro="" textlink="">
      <xdr:nvSpPr>
        <xdr:cNvPr id="107" name="大かっこ 106">
          <a:extLst>
            <a:ext uri="{FF2B5EF4-FFF2-40B4-BE49-F238E27FC236}">
              <a16:creationId xmlns:a16="http://schemas.microsoft.com/office/drawing/2014/main" id="{2759637C-0FB5-4FDF-B99E-A210CD7EFA6F}"/>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2080</xdr:row>
      <xdr:rowOff>156880</xdr:rowOff>
    </xdr:from>
    <xdr:to>
      <xdr:col>13</xdr:col>
      <xdr:colOff>642468</xdr:colOff>
      <xdr:row>2080</xdr:row>
      <xdr:rowOff>402296</xdr:rowOff>
    </xdr:to>
    <xdr:sp macro="" textlink="">
      <xdr:nvSpPr>
        <xdr:cNvPr id="108" name="大かっこ 107">
          <a:extLst>
            <a:ext uri="{FF2B5EF4-FFF2-40B4-BE49-F238E27FC236}">
              <a16:creationId xmlns:a16="http://schemas.microsoft.com/office/drawing/2014/main" id="{CAFF5212-3FBC-49EB-ACB5-7460EF5CE985}"/>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2080</xdr:row>
      <xdr:rowOff>156880</xdr:rowOff>
    </xdr:from>
    <xdr:to>
      <xdr:col>13</xdr:col>
      <xdr:colOff>642468</xdr:colOff>
      <xdr:row>2080</xdr:row>
      <xdr:rowOff>402296</xdr:rowOff>
    </xdr:to>
    <xdr:sp macro="" textlink="">
      <xdr:nvSpPr>
        <xdr:cNvPr id="109" name="大かっこ 108">
          <a:extLst>
            <a:ext uri="{FF2B5EF4-FFF2-40B4-BE49-F238E27FC236}">
              <a16:creationId xmlns:a16="http://schemas.microsoft.com/office/drawing/2014/main" id="{67E19941-0851-4EFA-8A56-F49085ACA1DD}"/>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2080</xdr:row>
      <xdr:rowOff>156880</xdr:rowOff>
    </xdr:from>
    <xdr:to>
      <xdr:col>13</xdr:col>
      <xdr:colOff>642468</xdr:colOff>
      <xdr:row>2080</xdr:row>
      <xdr:rowOff>402296</xdr:rowOff>
    </xdr:to>
    <xdr:sp macro="" textlink="">
      <xdr:nvSpPr>
        <xdr:cNvPr id="110" name="大かっこ 109">
          <a:extLst>
            <a:ext uri="{FF2B5EF4-FFF2-40B4-BE49-F238E27FC236}">
              <a16:creationId xmlns:a16="http://schemas.microsoft.com/office/drawing/2014/main" id="{1551DF0B-04B3-4F07-9B32-5215C6E972CF}"/>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2196</xdr:row>
      <xdr:rowOff>156880</xdr:rowOff>
    </xdr:from>
    <xdr:to>
      <xdr:col>13</xdr:col>
      <xdr:colOff>642468</xdr:colOff>
      <xdr:row>2196</xdr:row>
      <xdr:rowOff>402296</xdr:rowOff>
    </xdr:to>
    <xdr:sp macro="" textlink="">
      <xdr:nvSpPr>
        <xdr:cNvPr id="111" name="大かっこ 110">
          <a:extLst>
            <a:ext uri="{FF2B5EF4-FFF2-40B4-BE49-F238E27FC236}">
              <a16:creationId xmlns:a16="http://schemas.microsoft.com/office/drawing/2014/main" id="{44ACE37B-F95E-476E-8117-F138C5F9C3EE}"/>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2196</xdr:row>
      <xdr:rowOff>156880</xdr:rowOff>
    </xdr:from>
    <xdr:to>
      <xdr:col>13</xdr:col>
      <xdr:colOff>642468</xdr:colOff>
      <xdr:row>2196</xdr:row>
      <xdr:rowOff>402296</xdr:rowOff>
    </xdr:to>
    <xdr:sp macro="" textlink="">
      <xdr:nvSpPr>
        <xdr:cNvPr id="112" name="大かっこ 111">
          <a:extLst>
            <a:ext uri="{FF2B5EF4-FFF2-40B4-BE49-F238E27FC236}">
              <a16:creationId xmlns:a16="http://schemas.microsoft.com/office/drawing/2014/main" id="{4BCB3844-35F4-40E0-9A44-86D54332EFDF}"/>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2196</xdr:row>
      <xdr:rowOff>156880</xdr:rowOff>
    </xdr:from>
    <xdr:to>
      <xdr:col>13</xdr:col>
      <xdr:colOff>642468</xdr:colOff>
      <xdr:row>2196</xdr:row>
      <xdr:rowOff>402296</xdr:rowOff>
    </xdr:to>
    <xdr:sp macro="" textlink="">
      <xdr:nvSpPr>
        <xdr:cNvPr id="113" name="大かっこ 112">
          <a:extLst>
            <a:ext uri="{FF2B5EF4-FFF2-40B4-BE49-F238E27FC236}">
              <a16:creationId xmlns:a16="http://schemas.microsoft.com/office/drawing/2014/main" id="{ADB254CF-0065-472E-A1A9-730714ED37A4}"/>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2196</xdr:row>
      <xdr:rowOff>156880</xdr:rowOff>
    </xdr:from>
    <xdr:to>
      <xdr:col>13</xdr:col>
      <xdr:colOff>642468</xdr:colOff>
      <xdr:row>2196</xdr:row>
      <xdr:rowOff>402296</xdr:rowOff>
    </xdr:to>
    <xdr:sp macro="" textlink="">
      <xdr:nvSpPr>
        <xdr:cNvPr id="114" name="大かっこ 113">
          <a:extLst>
            <a:ext uri="{FF2B5EF4-FFF2-40B4-BE49-F238E27FC236}">
              <a16:creationId xmlns:a16="http://schemas.microsoft.com/office/drawing/2014/main" id="{54545DF5-59F3-4EDF-A56D-F90F4DE6A82C}"/>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2196</xdr:row>
      <xdr:rowOff>156880</xdr:rowOff>
    </xdr:from>
    <xdr:to>
      <xdr:col>13</xdr:col>
      <xdr:colOff>642468</xdr:colOff>
      <xdr:row>2196</xdr:row>
      <xdr:rowOff>402296</xdr:rowOff>
    </xdr:to>
    <xdr:sp macro="" textlink="">
      <xdr:nvSpPr>
        <xdr:cNvPr id="115" name="大かっこ 114">
          <a:extLst>
            <a:ext uri="{FF2B5EF4-FFF2-40B4-BE49-F238E27FC236}">
              <a16:creationId xmlns:a16="http://schemas.microsoft.com/office/drawing/2014/main" id="{CA86592B-E90D-4172-9651-22E5DD01210D}"/>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2312</xdr:row>
      <xdr:rowOff>156880</xdr:rowOff>
    </xdr:from>
    <xdr:to>
      <xdr:col>13</xdr:col>
      <xdr:colOff>642468</xdr:colOff>
      <xdr:row>2312</xdr:row>
      <xdr:rowOff>402296</xdr:rowOff>
    </xdr:to>
    <xdr:sp macro="" textlink="">
      <xdr:nvSpPr>
        <xdr:cNvPr id="116" name="大かっこ 115">
          <a:extLst>
            <a:ext uri="{FF2B5EF4-FFF2-40B4-BE49-F238E27FC236}">
              <a16:creationId xmlns:a16="http://schemas.microsoft.com/office/drawing/2014/main" id="{7EA9F059-DDA0-4E54-97B3-A61864DEE1ED}"/>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2312</xdr:row>
      <xdr:rowOff>156880</xdr:rowOff>
    </xdr:from>
    <xdr:to>
      <xdr:col>13</xdr:col>
      <xdr:colOff>642468</xdr:colOff>
      <xdr:row>2312</xdr:row>
      <xdr:rowOff>402296</xdr:rowOff>
    </xdr:to>
    <xdr:sp macro="" textlink="">
      <xdr:nvSpPr>
        <xdr:cNvPr id="117" name="大かっこ 116">
          <a:extLst>
            <a:ext uri="{FF2B5EF4-FFF2-40B4-BE49-F238E27FC236}">
              <a16:creationId xmlns:a16="http://schemas.microsoft.com/office/drawing/2014/main" id="{0422A352-AA60-4DF0-9ED4-2B1918F181D6}"/>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2312</xdr:row>
      <xdr:rowOff>156880</xdr:rowOff>
    </xdr:from>
    <xdr:to>
      <xdr:col>13</xdr:col>
      <xdr:colOff>642468</xdr:colOff>
      <xdr:row>2312</xdr:row>
      <xdr:rowOff>402296</xdr:rowOff>
    </xdr:to>
    <xdr:sp macro="" textlink="">
      <xdr:nvSpPr>
        <xdr:cNvPr id="118" name="大かっこ 117">
          <a:extLst>
            <a:ext uri="{FF2B5EF4-FFF2-40B4-BE49-F238E27FC236}">
              <a16:creationId xmlns:a16="http://schemas.microsoft.com/office/drawing/2014/main" id="{99CCB8D9-A662-46EC-85B5-BF3DB9CAB6EC}"/>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2312</xdr:row>
      <xdr:rowOff>156880</xdr:rowOff>
    </xdr:from>
    <xdr:to>
      <xdr:col>13</xdr:col>
      <xdr:colOff>642468</xdr:colOff>
      <xdr:row>2312</xdr:row>
      <xdr:rowOff>402296</xdr:rowOff>
    </xdr:to>
    <xdr:sp macro="" textlink="">
      <xdr:nvSpPr>
        <xdr:cNvPr id="119" name="大かっこ 118">
          <a:extLst>
            <a:ext uri="{FF2B5EF4-FFF2-40B4-BE49-F238E27FC236}">
              <a16:creationId xmlns:a16="http://schemas.microsoft.com/office/drawing/2014/main" id="{4E1E05D2-F81F-4B20-A161-B7901B4C91C9}"/>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2312</xdr:row>
      <xdr:rowOff>156880</xdr:rowOff>
    </xdr:from>
    <xdr:to>
      <xdr:col>13</xdr:col>
      <xdr:colOff>642468</xdr:colOff>
      <xdr:row>2312</xdr:row>
      <xdr:rowOff>402296</xdr:rowOff>
    </xdr:to>
    <xdr:sp macro="" textlink="">
      <xdr:nvSpPr>
        <xdr:cNvPr id="120" name="大かっこ 119">
          <a:extLst>
            <a:ext uri="{FF2B5EF4-FFF2-40B4-BE49-F238E27FC236}">
              <a16:creationId xmlns:a16="http://schemas.microsoft.com/office/drawing/2014/main" id="{F6BB9EE6-F1DC-469A-8635-B20877BCB23E}"/>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224</xdr:row>
      <xdr:rowOff>156880</xdr:rowOff>
    </xdr:from>
    <xdr:to>
      <xdr:col>13</xdr:col>
      <xdr:colOff>642468</xdr:colOff>
      <xdr:row>224</xdr:row>
      <xdr:rowOff>402296</xdr:rowOff>
    </xdr:to>
    <xdr:sp macro="" textlink="">
      <xdr:nvSpPr>
        <xdr:cNvPr id="121" name="大かっこ 120">
          <a:extLst>
            <a:ext uri="{FF2B5EF4-FFF2-40B4-BE49-F238E27FC236}">
              <a16:creationId xmlns:a16="http://schemas.microsoft.com/office/drawing/2014/main" id="{2FEE18DE-D959-44DD-9A68-37851F6D67CF}"/>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224</xdr:row>
      <xdr:rowOff>156880</xdr:rowOff>
    </xdr:from>
    <xdr:to>
      <xdr:col>13</xdr:col>
      <xdr:colOff>642468</xdr:colOff>
      <xdr:row>224</xdr:row>
      <xdr:rowOff>402296</xdr:rowOff>
    </xdr:to>
    <xdr:sp macro="" textlink="">
      <xdr:nvSpPr>
        <xdr:cNvPr id="122" name="大かっこ 121">
          <a:extLst>
            <a:ext uri="{FF2B5EF4-FFF2-40B4-BE49-F238E27FC236}">
              <a16:creationId xmlns:a16="http://schemas.microsoft.com/office/drawing/2014/main" id="{F7ADA484-49BD-4B45-9968-0F017D468B01}"/>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224</xdr:row>
      <xdr:rowOff>156880</xdr:rowOff>
    </xdr:from>
    <xdr:to>
      <xdr:col>13</xdr:col>
      <xdr:colOff>642468</xdr:colOff>
      <xdr:row>224</xdr:row>
      <xdr:rowOff>402296</xdr:rowOff>
    </xdr:to>
    <xdr:sp macro="" textlink="">
      <xdr:nvSpPr>
        <xdr:cNvPr id="123" name="大かっこ 122">
          <a:extLst>
            <a:ext uri="{FF2B5EF4-FFF2-40B4-BE49-F238E27FC236}">
              <a16:creationId xmlns:a16="http://schemas.microsoft.com/office/drawing/2014/main" id="{7D27A43B-3DE6-4068-838C-D9AA8A14B45C}"/>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224</xdr:row>
      <xdr:rowOff>156880</xdr:rowOff>
    </xdr:from>
    <xdr:to>
      <xdr:col>13</xdr:col>
      <xdr:colOff>642468</xdr:colOff>
      <xdr:row>224</xdr:row>
      <xdr:rowOff>402296</xdr:rowOff>
    </xdr:to>
    <xdr:sp macro="" textlink="">
      <xdr:nvSpPr>
        <xdr:cNvPr id="124" name="大かっこ 123">
          <a:extLst>
            <a:ext uri="{FF2B5EF4-FFF2-40B4-BE49-F238E27FC236}">
              <a16:creationId xmlns:a16="http://schemas.microsoft.com/office/drawing/2014/main" id="{3CEFD91D-7561-4823-A0CE-2EB29AB49371}"/>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224</xdr:row>
      <xdr:rowOff>156880</xdr:rowOff>
    </xdr:from>
    <xdr:to>
      <xdr:col>13</xdr:col>
      <xdr:colOff>642468</xdr:colOff>
      <xdr:row>224</xdr:row>
      <xdr:rowOff>402296</xdr:rowOff>
    </xdr:to>
    <xdr:sp macro="" textlink="">
      <xdr:nvSpPr>
        <xdr:cNvPr id="125" name="大かっこ 124">
          <a:extLst>
            <a:ext uri="{FF2B5EF4-FFF2-40B4-BE49-F238E27FC236}">
              <a16:creationId xmlns:a16="http://schemas.microsoft.com/office/drawing/2014/main" id="{1FDFDFD6-2486-4E96-B004-CF28C9D8D9C1}"/>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340</xdr:row>
      <xdr:rowOff>156880</xdr:rowOff>
    </xdr:from>
    <xdr:to>
      <xdr:col>13</xdr:col>
      <xdr:colOff>642468</xdr:colOff>
      <xdr:row>340</xdr:row>
      <xdr:rowOff>402296</xdr:rowOff>
    </xdr:to>
    <xdr:sp macro="" textlink="">
      <xdr:nvSpPr>
        <xdr:cNvPr id="126" name="大かっこ 125">
          <a:extLst>
            <a:ext uri="{FF2B5EF4-FFF2-40B4-BE49-F238E27FC236}">
              <a16:creationId xmlns:a16="http://schemas.microsoft.com/office/drawing/2014/main" id="{B6FEA482-98B6-4CA8-A619-7E3FF951BBA3}"/>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340</xdr:row>
      <xdr:rowOff>156880</xdr:rowOff>
    </xdr:from>
    <xdr:to>
      <xdr:col>13</xdr:col>
      <xdr:colOff>642468</xdr:colOff>
      <xdr:row>340</xdr:row>
      <xdr:rowOff>402296</xdr:rowOff>
    </xdr:to>
    <xdr:sp macro="" textlink="">
      <xdr:nvSpPr>
        <xdr:cNvPr id="127" name="大かっこ 126">
          <a:extLst>
            <a:ext uri="{FF2B5EF4-FFF2-40B4-BE49-F238E27FC236}">
              <a16:creationId xmlns:a16="http://schemas.microsoft.com/office/drawing/2014/main" id="{E8D14E26-29D3-4298-95B4-D7A179C71899}"/>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340</xdr:row>
      <xdr:rowOff>156880</xdr:rowOff>
    </xdr:from>
    <xdr:to>
      <xdr:col>13</xdr:col>
      <xdr:colOff>642468</xdr:colOff>
      <xdr:row>340</xdr:row>
      <xdr:rowOff>402296</xdr:rowOff>
    </xdr:to>
    <xdr:sp macro="" textlink="">
      <xdr:nvSpPr>
        <xdr:cNvPr id="128" name="大かっこ 127">
          <a:extLst>
            <a:ext uri="{FF2B5EF4-FFF2-40B4-BE49-F238E27FC236}">
              <a16:creationId xmlns:a16="http://schemas.microsoft.com/office/drawing/2014/main" id="{EB65520C-AB4E-4F0F-AE8F-D3790AA76176}"/>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340</xdr:row>
      <xdr:rowOff>156880</xdr:rowOff>
    </xdr:from>
    <xdr:to>
      <xdr:col>13</xdr:col>
      <xdr:colOff>642468</xdr:colOff>
      <xdr:row>340</xdr:row>
      <xdr:rowOff>402296</xdr:rowOff>
    </xdr:to>
    <xdr:sp macro="" textlink="">
      <xdr:nvSpPr>
        <xdr:cNvPr id="129" name="大かっこ 128">
          <a:extLst>
            <a:ext uri="{FF2B5EF4-FFF2-40B4-BE49-F238E27FC236}">
              <a16:creationId xmlns:a16="http://schemas.microsoft.com/office/drawing/2014/main" id="{738FC7E8-D32B-4C22-AD27-1E9186D21492}"/>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340</xdr:row>
      <xdr:rowOff>156880</xdr:rowOff>
    </xdr:from>
    <xdr:to>
      <xdr:col>13</xdr:col>
      <xdr:colOff>642468</xdr:colOff>
      <xdr:row>340</xdr:row>
      <xdr:rowOff>402296</xdr:rowOff>
    </xdr:to>
    <xdr:sp macro="" textlink="">
      <xdr:nvSpPr>
        <xdr:cNvPr id="130" name="大かっこ 129">
          <a:extLst>
            <a:ext uri="{FF2B5EF4-FFF2-40B4-BE49-F238E27FC236}">
              <a16:creationId xmlns:a16="http://schemas.microsoft.com/office/drawing/2014/main" id="{DCCE2668-302A-4440-95B0-BBFFB0E0CA96}"/>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456</xdr:row>
      <xdr:rowOff>156880</xdr:rowOff>
    </xdr:from>
    <xdr:to>
      <xdr:col>13</xdr:col>
      <xdr:colOff>642468</xdr:colOff>
      <xdr:row>456</xdr:row>
      <xdr:rowOff>402296</xdr:rowOff>
    </xdr:to>
    <xdr:sp macro="" textlink="">
      <xdr:nvSpPr>
        <xdr:cNvPr id="131" name="大かっこ 130">
          <a:extLst>
            <a:ext uri="{FF2B5EF4-FFF2-40B4-BE49-F238E27FC236}">
              <a16:creationId xmlns:a16="http://schemas.microsoft.com/office/drawing/2014/main" id="{DFF500DD-847D-46B8-9B3F-296F2E24DE61}"/>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456</xdr:row>
      <xdr:rowOff>156880</xdr:rowOff>
    </xdr:from>
    <xdr:to>
      <xdr:col>13</xdr:col>
      <xdr:colOff>642468</xdr:colOff>
      <xdr:row>456</xdr:row>
      <xdr:rowOff>402296</xdr:rowOff>
    </xdr:to>
    <xdr:sp macro="" textlink="">
      <xdr:nvSpPr>
        <xdr:cNvPr id="132" name="大かっこ 131">
          <a:extLst>
            <a:ext uri="{FF2B5EF4-FFF2-40B4-BE49-F238E27FC236}">
              <a16:creationId xmlns:a16="http://schemas.microsoft.com/office/drawing/2014/main" id="{98166CE4-1D49-4316-B49E-3959BD084D2C}"/>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456</xdr:row>
      <xdr:rowOff>156880</xdr:rowOff>
    </xdr:from>
    <xdr:to>
      <xdr:col>13</xdr:col>
      <xdr:colOff>642468</xdr:colOff>
      <xdr:row>456</xdr:row>
      <xdr:rowOff>402296</xdr:rowOff>
    </xdr:to>
    <xdr:sp macro="" textlink="">
      <xdr:nvSpPr>
        <xdr:cNvPr id="133" name="大かっこ 132">
          <a:extLst>
            <a:ext uri="{FF2B5EF4-FFF2-40B4-BE49-F238E27FC236}">
              <a16:creationId xmlns:a16="http://schemas.microsoft.com/office/drawing/2014/main" id="{A3622E21-12CB-41C3-B70B-F2C6D4D8C7B9}"/>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456</xdr:row>
      <xdr:rowOff>156880</xdr:rowOff>
    </xdr:from>
    <xdr:to>
      <xdr:col>13</xdr:col>
      <xdr:colOff>642468</xdr:colOff>
      <xdr:row>456</xdr:row>
      <xdr:rowOff>402296</xdr:rowOff>
    </xdr:to>
    <xdr:sp macro="" textlink="">
      <xdr:nvSpPr>
        <xdr:cNvPr id="134" name="大かっこ 133">
          <a:extLst>
            <a:ext uri="{FF2B5EF4-FFF2-40B4-BE49-F238E27FC236}">
              <a16:creationId xmlns:a16="http://schemas.microsoft.com/office/drawing/2014/main" id="{20B320BF-B5EA-455E-A3A4-BE40E855B3B9}"/>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456</xdr:row>
      <xdr:rowOff>156880</xdr:rowOff>
    </xdr:from>
    <xdr:to>
      <xdr:col>13</xdr:col>
      <xdr:colOff>642468</xdr:colOff>
      <xdr:row>456</xdr:row>
      <xdr:rowOff>402296</xdr:rowOff>
    </xdr:to>
    <xdr:sp macro="" textlink="">
      <xdr:nvSpPr>
        <xdr:cNvPr id="135" name="大かっこ 134">
          <a:extLst>
            <a:ext uri="{FF2B5EF4-FFF2-40B4-BE49-F238E27FC236}">
              <a16:creationId xmlns:a16="http://schemas.microsoft.com/office/drawing/2014/main" id="{C37649BA-11A1-425A-8216-BE5FCE33A31D}"/>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572</xdr:row>
      <xdr:rowOff>156880</xdr:rowOff>
    </xdr:from>
    <xdr:to>
      <xdr:col>13</xdr:col>
      <xdr:colOff>642468</xdr:colOff>
      <xdr:row>572</xdr:row>
      <xdr:rowOff>402296</xdr:rowOff>
    </xdr:to>
    <xdr:sp macro="" textlink="">
      <xdr:nvSpPr>
        <xdr:cNvPr id="136" name="大かっこ 135">
          <a:extLst>
            <a:ext uri="{FF2B5EF4-FFF2-40B4-BE49-F238E27FC236}">
              <a16:creationId xmlns:a16="http://schemas.microsoft.com/office/drawing/2014/main" id="{C3F222DA-7EC3-4E25-9A35-06CEC5231DA1}"/>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572</xdr:row>
      <xdr:rowOff>156880</xdr:rowOff>
    </xdr:from>
    <xdr:to>
      <xdr:col>13</xdr:col>
      <xdr:colOff>642468</xdr:colOff>
      <xdr:row>572</xdr:row>
      <xdr:rowOff>402296</xdr:rowOff>
    </xdr:to>
    <xdr:sp macro="" textlink="">
      <xdr:nvSpPr>
        <xdr:cNvPr id="137" name="大かっこ 136">
          <a:extLst>
            <a:ext uri="{FF2B5EF4-FFF2-40B4-BE49-F238E27FC236}">
              <a16:creationId xmlns:a16="http://schemas.microsoft.com/office/drawing/2014/main" id="{3A579349-314C-4A57-B73B-CA3874302024}"/>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572</xdr:row>
      <xdr:rowOff>156880</xdr:rowOff>
    </xdr:from>
    <xdr:to>
      <xdr:col>13</xdr:col>
      <xdr:colOff>642468</xdr:colOff>
      <xdr:row>572</xdr:row>
      <xdr:rowOff>402296</xdr:rowOff>
    </xdr:to>
    <xdr:sp macro="" textlink="">
      <xdr:nvSpPr>
        <xdr:cNvPr id="138" name="大かっこ 137">
          <a:extLst>
            <a:ext uri="{FF2B5EF4-FFF2-40B4-BE49-F238E27FC236}">
              <a16:creationId xmlns:a16="http://schemas.microsoft.com/office/drawing/2014/main" id="{8AAF284D-B185-4B60-81E4-D1E04575CB53}"/>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572</xdr:row>
      <xdr:rowOff>156880</xdr:rowOff>
    </xdr:from>
    <xdr:to>
      <xdr:col>13</xdr:col>
      <xdr:colOff>642468</xdr:colOff>
      <xdr:row>572</xdr:row>
      <xdr:rowOff>402296</xdr:rowOff>
    </xdr:to>
    <xdr:sp macro="" textlink="">
      <xdr:nvSpPr>
        <xdr:cNvPr id="139" name="大かっこ 138">
          <a:extLst>
            <a:ext uri="{FF2B5EF4-FFF2-40B4-BE49-F238E27FC236}">
              <a16:creationId xmlns:a16="http://schemas.microsoft.com/office/drawing/2014/main" id="{966E2382-B0C6-4C6A-8A8F-9ED5459B8A62}"/>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572</xdr:row>
      <xdr:rowOff>156880</xdr:rowOff>
    </xdr:from>
    <xdr:to>
      <xdr:col>13</xdr:col>
      <xdr:colOff>642468</xdr:colOff>
      <xdr:row>572</xdr:row>
      <xdr:rowOff>402296</xdr:rowOff>
    </xdr:to>
    <xdr:sp macro="" textlink="">
      <xdr:nvSpPr>
        <xdr:cNvPr id="140" name="大かっこ 139">
          <a:extLst>
            <a:ext uri="{FF2B5EF4-FFF2-40B4-BE49-F238E27FC236}">
              <a16:creationId xmlns:a16="http://schemas.microsoft.com/office/drawing/2014/main" id="{4F75BD9B-B34C-4883-82E6-1765E2B13128}"/>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688</xdr:row>
      <xdr:rowOff>156880</xdr:rowOff>
    </xdr:from>
    <xdr:to>
      <xdr:col>13</xdr:col>
      <xdr:colOff>642468</xdr:colOff>
      <xdr:row>688</xdr:row>
      <xdr:rowOff>402296</xdr:rowOff>
    </xdr:to>
    <xdr:sp macro="" textlink="">
      <xdr:nvSpPr>
        <xdr:cNvPr id="141" name="大かっこ 140">
          <a:extLst>
            <a:ext uri="{FF2B5EF4-FFF2-40B4-BE49-F238E27FC236}">
              <a16:creationId xmlns:a16="http://schemas.microsoft.com/office/drawing/2014/main" id="{FE60BD95-6E4A-446E-AC02-591915218BE4}"/>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688</xdr:row>
      <xdr:rowOff>156880</xdr:rowOff>
    </xdr:from>
    <xdr:to>
      <xdr:col>13</xdr:col>
      <xdr:colOff>642468</xdr:colOff>
      <xdr:row>688</xdr:row>
      <xdr:rowOff>402296</xdr:rowOff>
    </xdr:to>
    <xdr:sp macro="" textlink="">
      <xdr:nvSpPr>
        <xdr:cNvPr id="142" name="大かっこ 141">
          <a:extLst>
            <a:ext uri="{FF2B5EF4-FFF2-40B4-BE49-F238E27FC236}">
              <a16:creationId xmlns:a16="http://schemas.microsoft.com/office/drawing/2014/main" id="{3A144115-4BB7-4E85-B5E8-A02D8CE444E4}"/>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688</xdr:row>
      <xdr:rowOff>156880</xdr:rowOff>
    </xdr:from>
    <xdr:to>
      <xdr:col>13</xdr:col>
      <xdr:colOff>642468</xdr:colOff>
      <xdr:row>688</xdr:row>
      <xdr:rowOff>402296</xdr:rowOff>
    </xdr:to>
    <xdr:sp macro="" textlink="">
      <xdr:nvSpPr>
        <xdr:cNvPr id="143" name="大かっこ 142">
          <a:extLst>
            <a:ext uri="{FF2B5EF4-FFF2-40B4-BE49-F238E27FC236}">
              <a16:creationId xmlns:a16="http://schemas.microsoft.com/office/drawing/2014/main" id="{A6D45C82-6669-4022-B61C-E477760D05EE}"/>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688</xdr:row>
      <xdr:rowOff>156880</xdr:rowOff>
    </xdr:from>
    <xdr:to>
      <xdr:col>13</xdr:col>
      <xdr:colOff>642468</xdr:colOff>
      <xdr:row>688</xdr:row>
      <xdr:rowOff>402296</xdr:rowOff>
    </xdr:to>
    <xdr:sp macro="" textlink="">
      <xdr:nvSpPr>
        <xdr:cNvPr id="144" name="大かっこ 143">
          <a:extLst>
            <a:ext uri="{FF2B5EF4-FFF2-40B4-BE49-F238E27FC236}">
              <a16:creationId xmlns:a16="http://schemas.microsoft.com/office/drawing/2014/main" id="{C02CDFED-7015-4E15-83D4-520492225B76}"/>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688</xdr:row>
      <xdr:rowOff>156880</xdr:rowOff>
    </xdr:from>
    <xdr:to>
      <xdr:col>13</xdr:col>
      <xdr:colOff>642468</xdr:colOff>
      <xdr:row>688</xdr:row>
      <xdr:rowOff>402296</xdr:rowOff>
    </xdr:to>
    <xdr:sp macro="" textlink="">
      <xdr:nvSpPr>
        <xdr:cNvPr id="145" name="大かっこ 144">
          <a:extLst>
            <a:ext uri="{FF2B5EF4-FFF2-40B4-BE49-F238E27FC236}">
              <a16:creationId xmlns:a16="http://schemas.microsoft.com/office/drawing/2014/main" id="{956460EE-FD10-4A23-8EE6-533522E78026}"/>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804</xdr:row>
      <xdr:rowOff>156880</xdr:rowOff>
    </xdr:from>
    <xdr:to>
      <xdr:col>13</xdr:col>
      <xdr:colOff>642468</xdr:colOff>
      <xdr:row>804</xdr:row>
      <xdr:rowOff>402296</xdr:rowOff>
    </xdr:to>
    <xdr:sp macro="" textlink="">
      <xdr:nvSpPr>
        <xdr:cNvPr id="146" name="大かっこ 145">
          <a:extLst>
            <a:ext uri="{FF2B5EF4-FFF2-40B4-BE49-F238E27FC236}">
              <a16:creationId xmlns:a16="http://schemas.microsoft.com/office/drawing/2014/main" id="{DD6E448F-1517-4AF0-8BEC-441767DCD2D6}"/>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804</xdr:row>
      <xdr:rowOff>156880</xdr:rowOff>
    </xdr:from>
    <xdr:to>
      <xdr:col>13</xdr:col>
      <xdr:colOff>642468</xdr:colOff>
      <xdr:row>804</xdr:row>
      <xdr:rowOff>402296</xdr:rowOff>
    </xdr:to>
    <xdr:sp macro="" textlink="">
      <xdr:nvSpPr>
        <xdr:cNvPr id="147" name="大かっこ 146">
          <a:extLst>
            <a:ext uri="{FF2B5EF4-FFF2-40B4-BE49-F238E27FC236}">
              <a16:creationId xmlns:a16="http://schemas.microsoft.com/office/drawing/2014/main" id="{59F64C6E-F088-4F59-B9C8-5ACBB28C1F06}"/>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804</xdr:row>
      <xdr:rowOff>156880</xdr:rowOff>
    </xdr:from>
    <xdr:to>
      <xdr:col>13</xdr:col>
      <xdr:colOff>642468</xdr:colOff>
      <xdr:row>804</xdr:row>
      <xdr:rowOff>402296</xdr:rowOff>
    </xdr:to>
    <xdr:sp macro="" textlink="">
      <xdr:nvSpPr>
        <xdr:cNvPr id="148" name="大かっこ 147">
          <a:extLst>
            <a:ext uri="{FF2B5EF4-FFF2-40B4-BE49-F238E27FC236}">
              <a16:creationId xmlns:a16="http://schemas.microsoft.com/office/drawing/2014/main" id="{5DA564E4-BADE-4248-9746-E6F0CF86E6CC}"/>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804</xdr:row>
      <xdr:rowOff>156880</xdr:rowOff>
    </xdr:from>
    <xdr:to>
      <xdr:col>13</xdr:col>
      <xdr:colOff>642468</xdr:colOff>
      <xdr:row>804</xdr:row>
      <xdr:rowOff>402296</xdr:rowOff>
    </xdr:to>
    <xdr:sp macro="" textlink="">
      <xdr:nvSpPr>
        <xdr:cNvPr id="149" name="大かっこ 148">
          <a:extLst>
            <a:ext uri="{FF2B5EF4-FFF2-40B4-BE49-F238E27FC236}">
              <a16:creationId xmlns:a16="http://schemas.microsoft.com/office/drawing/2014/main" id="{8A8DDC1E-C0F2-4DB0-98B3-C40B12855187}"/>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804</xdr:row>
      <xdr:rowOff>156880</xdr:rowOff>
    </xdr:from>
    <xdr:to>
      <xdr:col>13</xdr:col>
      <xdr:colOff>642468</xdr:colOff>
      <xdr:row>804</xdr:row>
      <xdr:rowOff>402296</xdr:rowOff>
    </xdr:to>
    <xdr:sp macro="" textlink="">
      <xdr:nvSpPr>
        <xdr:cNvPr id="150" name="大かっこ 149">
          <a:extLst>
            <a:ext uri="{FF2B5EF4-FFF2-40B4-BE49-F238E27FC236}">
              <a16:creationId xmlns:a16="http://schemas.microsoft.com/office/drawing/2014/main" id="{3CE08BEB-6846-4EA5-982C-ABE7E10639AC}"/>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920</xdr:row>
      <xdr:rowOff>156880</xdr:rowOff>
    </xdr:from>
    <xdr:to>
      <xdr:col>13</xdr:col>
      <xdr:colOff>642468</xdr:colOff>
      <xdr:row>920</xdr:row>
      <xdr:rowOff>402296</xdr:rowOff>
    </xdr:to>
    <xdr:sp macro="" textlink="">
      <xdr:nvSpPr>
        <xdr:cNvPr id="151" name="大かっこ 150">
          <a:extLst>
            <a:ext uri="{FF2B5EF4-FFF2-40B4-BE49-F238E27FC236}">
              <a16:creationId xmlns:a16="http://schemas.microsoft.com/office/drawing/2014/main" id="{E597A36B-E451-4761-80B7-E56DFC20E900}"/>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920</xdr:row>
      <xdr:rowOff>156880</xdr:rowOff>
    </xdr:from>
    <xdr:to>
      <xdr:col>13</xdr:col>
      <xdr:colOff>642468</xdr:colOff>
      <xdr:row>920</xdr:row>
      <xdr:rowOff>402296</xdr:rowOff>
    </xdr:to>
    <xdr:sp macro="" textlink="">
      <xdr:nvSpPr>
        <xdr:cNvPr id="152" name="大かっこ 151">
          <a:extLst>
            <a:ext uri="{FF2B5EF4-FFF2-40B4-BE49-F238E27FC236}">
              <a16:creationId xmlns:a16="http://schemas.microsoft.com/office/drawing/2014/main" id="{684DE2BE-3ECA-452D-BB34-67760CD7B230}"/>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920</xdr:row>
      <xdr:rowOff>156880</xdr:rowOff>
    </xdr:from>
    <xdr:to>
      <xdr:col>13</xdr:col>
      <xdr:colOff>642468</xdr:colOff>
      <xdr:row>920</xdr:row>
      <xdr:rowOff>402296</xdr:rowOff>
    </xdr:to>
    <xdr:sp macro="" textlink="">
      <xdr:nvSpPr>
        <xdr:cNvPr id="153" name="大かっこ 152">
          <a:extLst>
            <a:ext uri="{FF2B5EF4-FFF2-40B4-BE49-F238E27FC236}">
              <a16:creationId xmlns:a16="http://schemas.microsoft.com/office/drawing/2014/main" id="{2F3EEB68-2622-446F-9538-C4370B2D99C1}"/>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920</xdr:row>
      <xdr:rowOff>156880</xdr:rowOff>
    </xdr:from>
    <xdr:to>
      <xdr:col>13</xdr:col>
      <xdr:colOff>642468</xdr:colOff>
      <xdr:row>920</xdr:row>
      <xdr:rowOff>402296</xdr:rowOff>
    </xdr:to>
    <xdr:sp macro="" textlink="">
      <xdr:nvSpPr>
        <xdr:cNvPr id="154" name="大かっこ 153">
          <a:extLst>
            <a:ext uri="{FF2B5EF4-FFF2-40B4-BE49-F238E27FC236}">
              <a16:creationId xmlns:a16="http://schemas.microsoft.com/office/drawing/2014/main" id="{CEC06C86-75FC-42BE-9081-7AA56804C81E}"/>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920</xdr:row>
      <xdr:rowOff>156880</xdr:rowOff>
    </xdr:from>
    <xdr:to>
      <xdr:col>13</xdr:col>
      <xdr:colOff>642468</xdr:colOff>
      <xdr:row>920</xdr:row>
      <xdr:rowOff>402296</xdr:rowOff>
    </xdr:to>
    <xdr:sp macro="" textlink="">
      <xdr:nvSpPr>
        <xdr:cNvPr id="155" name="大かっこ 154">
          <a:extLst>
            <a:ext uri="{FF2B5EF4-FFF2-40B4-BE49-F238E27FC236}">
              <a16:creationId xmlns:a16="http://schemas.microsoft.com/office/drawing/2014/main" id="{588A63DB-EDD6-4EFB-B2C2-57BE937E357A}"/>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1036</xdr:row>
      <xdr:rowOff>156880</xdr:rowOff>
    </xdr:from>
    <xdr:to>
      <xdr:col>13</xdr:col>
      <xdr:colOff>642468</xdr:colOff>
      <xdr:row>1036</xdr:row>
      <xdr:rowOff>402296</xdr:rowOff>
    </xdr:to>
    <xdr:sp macro="" textlink="">
      <xdr:nvSpPr>
        <xdr:cNvPr id="156" name="大かっこ 155">
          <a:extLst>
            <a:ext uri="{FF2B5EF4-FFF2-40B4-BE49-F238E27FC236}">
              <a16:creationId xmlns:a16="http://schemas.microsoft.com/office/drawing/2014/main" id="{191B7155-C1E3-41CB-89C0-72DC740C1C07}"/>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1036</xdr:row>
      <xdr:rowOff>156880</xdr:rowOff>
    </xdr:from>
    <xdr:to>
      <xdr:col>13</xdr:col>
      <xdr:colOff>642468</xdr:colOff>
      <xdr:row>1036</xdr:row>
      <xdr:rowOff>402296</xdr:rowOff>
    </xdr:to>
    <xdr:sp macro="" textlink="">
      <xdr:nvSpPr>
        <xdr:cNvPr id="157" name="大かっこ 156">
          <a:extLst>
            <a:ext uri="{FF2B5EF4-FFF2-40B4-BE49-F238E27FC236}">
              <a16:creationId xmlns:a16="http://schemas.microsoft.com/office/drawing/2014/main" id="{DBEC1065-A23B-4438-B271-A762A5B198F8}"/>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1036</xdr:row>
      <xdr:rowOff>156880</xdr:rowOff>
    </xdr:from>
    <xdr:to>
      <xdr:col>13</xdr:col>
      <xdr:colOff>642468</xdr:colOff>
      <xdr:row>1036</xdr:row>
      <xdr:rowOff>402296</xdr:rowOff>
    </xdr:to>
    <xdr:sp macro="" textlink="">
      <xdr:nvSpPr>
        <xdr:cNvPr id="158" name="大かっこ 157">
          <a:extLst>
            <a:ext uri="{FF2B5EF4-FFF2-40B4-BE49-F238E27FC236}">
              <a16:creationId xmlns:a16="http://schemas.microsoft.com/office/drawing/2014/main" id="{2D0488D2-01B3-4596-BB98-6F2518B9F440}"/>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1036</xdr:row>
      <xdr:rowOff>156880</xdr:rowOff>
    </xdr:from>
    <xdr:to>
      <xdr:col>13</xdr:col>
      <xdr:colOff>642468</xdr:colOff>
      <xdr:row>1036</xdr:row>
      <xdr:rowOff>402296</xdr:rowOff>
    </xdr:to>
    <xdr:sp macro="" textlink="">
      <xdr:nvSpPr>
        <xdr:cNvPr id="159" name="大かっこ 158">
          <a:extLst>
            <a:ext uri="{FF2B5EF4-FFF2-40B4-BE49-F238E27FC236}">
              <a16:creationId xmlns:a16="http://schemas.microsoft.com/office/drawing/2014/main" id="{BFD3B640-5F8E-4693-A9B1-87294345505F}"/>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1036</xdr:row>
      <xdr:rowOff>156880</xdr:rowOff>
    </xdr:from>
    <xdr:to>
      <xdr:col>13</xdr:col>
      <xdr:colOff>642468</xdr:colOff>
      <xdr:row>1036</xdr:row>
      <xdr:rowOff>402296</xdr:rowOff>
    </xdr:to>
    <xdr:sp macro="" textlink="">
      <xdr:nvSpPr>
        <xdr:cNvPr id="160" name="大かっこ 159">
          <a:extLst>
            <a:ext uri="{FF2B5EF4-FFF2-40B4-BE49-F238E27FC236}">
              <a16:creationId xmlns:a16="http://schemas.microsoft.com/office/drawing/2014/main" id="{FFE50132-0213-43B7-9076-174972752D35}"/>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1152</xdr:row>
      <xdr:rowOff>156880</xdr:rowOff>
    </xdr:from>
    <xdr:to>
      <xdr:col>13</xdr:col>
      <xdr:colOff>642468</xdr:colOff>
      <xdr:row>1152</xdr:row>
      <xdr:rowOff>402296</xdr:rowOff>
    </xdr:to>
    <xdr:sp macro="" textlink="">
      <xdr:nvSpPr>
        <xdr:cNvPr id="161" name="大かっこ 160">
          <a:extLst>
            <a:ext uri="{FF2B5EF4-FFF2-40B4-BE49-F238E27FC236}">
              <a16:creationId xmlns:a16="http://schemas.microsoft.com/office/drawing/2014/main" id="{6274A20B-228E-4C87-979D-593EC152F113}"/>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1152</xdr:row>
      <xdr:rowOff>156880</xdr:rowOff>
    </xdr:from>
    <xdr:to>
      <xdr:col>13</xdr:col>
      <xdr:colOff>642468</xdr:colOff>
      <xdr:row>1152</xdr:row>
      <xdr:rowOff>402296</xdr:rowOff>
    </xdr:to>
    <xdr:sp macro="" textlink="">
      <xdr:nvSpPr>
        <xdr:cNvPr id="162" name="大かっこ 161">
          <a:extLst>
            <a:ext uri="{FF2B5EF4-FFF2-40B4-BE49-F238E27FC236}">
              <a16:creationId xmlns:a16="http://schemas.microsoft.com/office/drawing/2014/main" id="{93FA4945-5345-4D1B-97E4-E1C58BAAAE98}"/>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1152</xdr:row>
      <xdr:rowOff>156880</xdr:rowOff>
    </xdr:from>
    <xdr:to>
      <xdr:col>13</xdr:col>
      <xdr:colOff>642468</xdr:colOff>
      <xdr:row>1152</xdr:row>
      <xdr:rowOff>402296</xdr:rowOff>
    </xdr:to>
    <xdr:sp macro="" textlink="">
      <xdr:nvSpPr>
        <xdr:cNvPr id="163" name="大かっこ 162">
          <a:extLst>
            <a:ext uri="{FF2B5EF4-FFF2-40B4-BE49-F238E27FC236}">
              <a16:creationId xmlns:a16="http://schemas.microsoft.com/office/drawing/2014/main" id="{E9B0BC4F-8292-4DD5-91CF-8AF3BF2B51A5}"/>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1152</xdr:row>
      <xdr:rowOff>156880</xdr:rowOff>
    </xdr:from>
    <xdr:to>
      <xdr:col>13</xdr:col>
      <xdr:colOff>642468</xdr:colOff>
      <xdr:row>1152</xdr:row>
      <xdr:rowOff>402296</xdr:rowOff>
    </xdr:to>
    <xdr:sp macro="" textlink="">
      <xdr:nvSpPr>
        <xdr:cNvPr id="164" name="大かっこ 163">
          <a:extLst>
            <a:ext uri="{FF2B5EF4-FFF2-40B4-BE49-F238E27FC236}">
              <a16:creationId xmlns:a16="http://schemas.microsoft.com/office/drawing/2014/main" id="{89C248C0-3F61-45D7-B950-3AC06B85BF7C}"/>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1152</xdr:row>
      <xdr:rowOff>156880</xdr:rowOff>
    </xdr:from>
    <xdr:to>
      <xdr:col>13</xdr:col>
      <xdr:colOff>642468</xdr:colOff>
      <xdr:row>1152</xdr:row>
      <xdr:rowOff>402296</xdr:rowOff>
    </xdr:to>
    <xdr:sp macro="" textlink="">
      <xdr:nvSpPr>
        <xdr:cNvPr id="165" name="大かっこ 164">
          <a:extLst>
            <a:ext uri="{FF2B5EF4-FFF2-40B4-BE49-F238E27FC236}">
              <a16:creationId xmlns:a16="http://schemas.microsoft.com/office/drawing/2014/main" id="{89992B57-C8B0-42AA-9549-DB6A512C42BF}"/>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1268</xdr:row>
      <xdr:rowOff>156880</xdr:rowOff>
    </xdr:from>
    <xdr:to>
      <xdr:col>13</xdr:col>
      <xdr:colOff>642468</xdr:colOff>
      <xdr:row>1268</xdr:row>
      <xdr:rowOff>402296</xdr:rowOff>
    </xdr:to>
    <xdr:sp macro="" textlink="">
      <xdr:nvSpPr>
        <xdr:cNvPr id="166" name="大かっこ 165">
          <a:extLst>
            <a:ext uri="{FF2B5EF4-FFF2-40B4-BE49-F238E27FC236}">
              <a16:creationId xmlns:a16="http://schemas.microsoft.com/office/drawing/2014/main" id="{2E6A2970-A2D0-4F0D-A18F-4EAAD4C5DE81}"/>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1268</xdr:row>
      <xdr:rowOff>156880</xdr:rowOff>
    </xdr:from>
    <xdr:to>
      <xdr:col>13</xdr:col>
      <xdr:colOff>642468</xdr:colOff>
      <xdr:row>1268</xdr:row>
      <xdr:rowOff>402296</xdr:rowOff>
    </xdr:to>
    <xdr:sp macro="" textlink="">
      <xdr:nvSpPr>
        <xdr:cNvPr id="167" name="大かっこ 166">
          <a:extLst>
            <a:ext uri="{FF2B5EF4-FFF2-40B4-BE49-F238E27FC236}">
              <a16:creationId xmlns:a16="http://schemas.microsoft.com/office/drawing/2014/main" id="{C25D3D91-0F6C-43C6-9229-C0012930085A}"/>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1268</xdr:row>
      <xdr:rowOff>156880</xdr:rowOff>
    </xdr:from>
    <xdr:to>
      <xdr:col>13</xdr:col>
      <xdr:colOff>642468</xdr:colOff>
      <xdr:row>1268</xdr:row>
      <xdr:rowOff>402296</xdr:rowOff>
    </xdr:to>
    <xdr:sp macro="" textlink="">
      <xdr:nvSpPr>
        <xdr:cNvPr id="168" name="大かっこ 167">
          <a:extLst>
            <a:ext uri="{FF2B5EF4-FFF2-40B4-BE49-F238E27FC236}">
              <a16:creationId xmlns:a16="http://schemas.microsoft.com/office/drawing/2014/main" id="{34C5B576-DFB6-4FCE-BE6F-9785B182ADB3}"/>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1268</xdr:row>
      <xdr:rowOff>156880</xdr:rowOff>
    </xdr:from>
    <xdr:to>
      <xdr:col>13</xdr:col>
      <xdr:colOff>642468</xdr:colOff>
      <xdr:row>1268</xdr:row>
      <xdr:rowOff>402296</xdr:rowOff>
    </xdr:to>
    <xdr:sp macro="" textlink="">
      <xdr:nvSpPr>
        <xdr:cNvPr id="169" name="大かっこ 168">
          <a:extLst>
            <a:ext uri="{FF2B5EF4-FFF2-40B4-BE49-F238E27FC236}">
              <a16:creationId xmlns:a16="http://schemas.microsoft.com/office/drawing/2014/main" id="{73C00BCA-1FEE-452E-9BA1-E35DEE917AB6}"/>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1268</xdr:row>
      <xdr:rowOff>156880</xdr:rowOff>
    </xdr:from>
    <xdr:to>
      <xdr:col>13</xdr:col>
      <xdr:colOff>642468</xdr:colOff>
      <xdr:row>1268</xdr:row>
      <xdr:rowOff>402296</xdr:rowOff>
    </xdr:to>
    <xdr:sp macro="" textlink="">
      <xdr:nvSpPr>
        <xdr:cNvPr id="170" name="大かっこ 169">
          <a:extLst>
            <a:ext uri="{FF2B5EF4-FFF2-40B4-BE49-F238E27FC236}">
              <a16:creationId xmlns:a16="http://schemas.microsoft.com/office/drawing/2014/main" id="{2C0728F2-E5F6-4C04-AC53-BE537A0E2FC0}"/>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1384</xdr:row>
      <xdr:rowOff>156880</xdr:rowOff>
    </xdr:from>
    <xdr:to>
      <xdr:col>13</xdr:col>
      <xdr:colOff>642468</xdr:colOff>
      <xdr:row>1384</xdr:row>
      <xdr:rowOff>402296</xdr:rowOff>
    </xdr:to>
    <xdr:sp macro="" textlink="">
      <xdr:nvSpPr>
        <xdr:cNvPr id="171" name="大かっこ 170">
          <a:extLst>
            <a:ext uri="{FF2B5EF4-FFF2-40B4-BE49-F238E27FC236}">
              <a16:creationId xmlns:a16="http://schemas.microsoft.com/office/drawing/2014/main" id="{4BBC65FC-C307-4900-B8FC-9176B169B639}"/>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1384</xdr:row>
      <xdr:rowOff>156880</xdr:rowOff>
    </xdr:from>
    <xdr:to>
      <xdr:col>13</xdr:col>
      <xdr:colOff>642468</xdr:colOff>
      <xdr:row>1384</xdr:row>
      <xdr:rowOff>402296</xdr:rowOff>
    </xdr:to>
    <xdr:sp macro="" textlink="">
      <xdr:nvSpPr>
        <xdr:cNvPr id="172" name="大かっこ 171">
          <a:extLst>
            <a:ext uri="{FF2B5EF4-FFF2-40B4-BE49-F238E27FC236}">
              <a16:creationId xmlns:a16="http://schemas.microsoft.com/office/drawing/2014/main" id="{971D1DF1-476C-47A3-B214-9CF198E805F4}"/>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1384</xdr:row>
      <xdr:rowOff>156880</xdr:rowOff>
    </xdr:from>
    <xdr:to>
      <xdr:col>13</xdr:col>
      <xdr:colOff>642468</xdr:colOff>
      <xdr:row>1384</xdr:row>
      <xdr:rowOff>402296</xdr:rowOff>
    </xdr:to>
    <xdr:sp macro="" textlink="">
      <xdr:nvSpPr>
        <xdr:cNvPr id="173" name="大かっこ 172">
          <a:extLst>
            <a:ext uri="{FF2B5EF4-FFF2-40B4-BE49-F238E27FC236}">
              <a16:creationId xmlns:a16="http://schemas.microsoft.com/office/drawing/2014/main" id="{1DB47ACC-8F21-4217-B0F7-924EB392605E}"/>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1384</xdr:row>
      <xdr:rowOff>156880</xdr:rowOff>
    </xdr:from>
    <xdr:to>
      <xdr:col>13</xdr:col>
      <xdr:colOff>642468</xdr:colOff>
      <xdr:row>1384</xdr:row>
      <xdr:rowOff>402296</xdr:rowOff>
    </xdr:to>
    <xdr:sp macro="" textlink="">
      <xdr:nvSpPr>
        <xdr:cNvPr id="174" name="大かっこ 173">
          <a:extLst>
            <a:ext uri="{FF2B5EF4-FFF2-40B4-BE49-F238E27FC236}">
              <a16:creationId xmlns:a16="http://schemas.microsoft.com/office/drawing/2014/main" id="{3B11000C-4934-4776-B8C5-9AA8C04B6AE6}"/>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1384</xdr:row>
      <xdr:rowOff>156880</xdr:rowOff>
    </xdr:from>
    <xdr:to>
      <xdr:col>13</xdr:col>
      <xdr:colOff>642468</xdr:colOff>
      <xdr:row>1384</xdr:row>
      <xdr:rowOff>402296</xdr:rowOff>
    </xdr:to>
    <xdr:sp macro="" textlink="">
      <xdr:nvSpPr>
        <xdr:cNvPr id="175" name="大かっこ 174">
          <a:extLst>
            <a:ext uri="{FF2B5EF4-FFF2-40B4-BE49-F238E27FC236}">
              <a16:creationId xmlns:a16="http://schemas.microsoft.com/office/drawing/2014/main" id="{3A4E766E-A044-4BFC-8971-0AEADBC32CA5}"/>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1500</xdr:row>
      <xdr:rowOff>156880</xdr:rowOff>
    </xdr:from>
    <xdr:to>
      <xdr:col>13</xdr:col>
      <xdr:colOff>642468</xdr:colOff>
      <xdr:row>1500</xdr:row>
      <xdr:rowOff>402296</xdr:rowOff>
    </xdr:to>
    <xdr:sp macro="" textlink="">
      <xdr:nvSpPr>
        <xdr:cNvPr id="176" name="大かっこ 175">
          <a:extLst>
            <a:ext uri="{FF2B5EF4-FFF2-40B4-BE49-F238E27FC236}">
              <a16:creationId xmlns:a16="http://schemas.microsoft.com/office/drawing/2014/main" id="{9D224457-F034-45D2-8DB8-D9A0ECB5C14E}"/>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1500</xdr:row>
      <xdr:rowOff>156880</xdr:rowOff>
    </xdr:from>
    <xdr:to>
      <xdr:col>13</xdr:col>
      <xdr:colOff>642468</xdr:colOff>
      <xdr:row>1500</xdr:row>
      <xdr:rowOff>402296</xdr:rowOff>
    </xdr:to>
    <xdr:sp macro="" textlink="">
      <xdr:nvSpPr>
        <xdr:cNvPr id="177" name="大かっこ 176">
          <a:extLst>
            <a:ext uri="{FF2B5EF4-FFF2-40B4-BE49-F238E27FC236}">
              <a16:creationId xmlns:a16="http://schemas.microsoft.com/office/drawing/2014/main" id="{D83EA834-C8C7-42D1-B9C7-700DF939CE6C}"/>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1500</xdr:row>
      <xdr:rowOff>156880</xdr:rowOff>
    </xdr:from>
    <xdr:to>
      <xdr:col>13</xdr:col>
      <xdr:colOff>642468</xdr:colOff>
      <xdr:row>1500</xdr:row>
      <xdr:rowOff>402296</xdr:rowOff>
    </xdr:to>
    <xdr:sp macro="" textlink="">
      <xdr:nvSpPr>
        <xdr:cNvPr id="178" name="大かっこ 177">
          <a:extLst>
            <a:ext uri="{FF2B5EF4-FFF2-40B4-BE49-F238E27FC236}">
              <a16:creationId xmlns:a16="http://schemas.microsoft.com/office/drawing/2014/main" id="{DC9AD19E-896C-4FB6-80C4-01016C0A0BAB}"/>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1500</xdr:row>
      <xdr:rowOff>156880</xdr:rowOff>
    </xdr:from>
    <xdr:to>
      <xdr:col>13</xdr:col>
      <xdr:colOff>642468</xdr:colOff>
      <xdr:row>1500</xdr:row>
      <xdr:rowOff>402296</xdr:rowOff>
    </xdr:to>
    <xdr:sp macro="" textlink="">
      <xdr:nvSpPr>
        <xdr:cNvPr id="179" name="大かっこ 178">
          <a:extLst>
            <a:ext uri="{FF2B5EF4-FFF2-40B4-BE49-F238E27FC236}">
              <a16:creationId xmlns:a16="http://schemas.microsoft.com/office/drawing/2014/main" id="{87521DC9-43D2-43BE-A166-28A67414563E}"/>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1500</xdr:row>
      <xdr:rowOff>156880</xdr:rowOff>
    </xdr:from>
    <xdr:to>
      <xdr:col>13</xdr:col>
      <xdr:colOff>642468</xdr:colOff>
      <xdr:row>1500</xdr:row>
      <xdr:rowOff>402296</xdr:rowOff>
    </xdr:to>
    <xdr:sp macro="" textlink="">
      <xdr:nvSpPr>
        <xdr:cNvPr id="180" name="大かっこ 179">
          <a:extLst>
            <a:ext uri="{FF2B5EF4-FFF2-40B4-BE49-F238E27FC236}">
              <a16:creationId xmlns:a16="http://schemas.microsoft.com/office/drawing/2014/main" id="{6FF73333-DE87-4334-81B8-C16BD7C4D64E}"/>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1616</xdr:row>
      <xdr:rowOff>156880</xdr:rowOff>
    </xdr:from>
    <xdr:to>
      <xdr:col>13</xdr:col>
      <xdr:colOff>642468</xdr:colOff>
      <xdr:row>1616</xdr:row>
      <xdr:rowOff>402296</xdr:rowOff>
    </xdr:to>
    <xdr:sp macro="" textlink="">
      <xdr:nvSpPr>
        <xdr:cNvPr id="181" name="大かっこ 180">
          <a:extLst>
            <a:ext uri="{FF2B5EF4-FFF2-40B4-BE49-F238E27FC236}">
              <a16:creationId xmlns:a16="http://schemas.microsoft.com/office/drawing/2014/main" id="{0DF3C75B-9629-488A-9CFE-152BC62174D5}"/>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1616</xdr:row>
      <xdr:rowOff>156880</xdr:rowOff>
    </xdr:from>
    <xdr:to>
      <xdr:col>13</xdr:col>
      <xdr:colOff>642468</xdr:colOff>
      <xdr:row>1616</xdr:row>
      <xdr:rowOff>402296</xdr:rowOff>
    </xdr:to>
    <xdr:sp macro="" textlink="">
      <xdr:nvSpPr>
        <xdr:cNvPr id="182" name="大かっこ 181">
          <a:extLst>
            <a:ext uri="{FF2B5EF4-FFF2-40B4-BE49-F238E27FC236}">
              <a16:creationId xmlns:a16="http://schemas.microsoft.com/office/drawing/2014/main" id="{6FD27F2C-CB48-43C4-A2C0-3F39EF48A8AA}"/>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1616</xdr:row>
      <xdr:rowOff>156880</xdr:rowOff>
    </xdr:from>
    <xdr:to>
      <xdr:col>13</xdr:col>
      <xdr:colOff>642468</xdr:colOff>
      <xdr:row>1616</xdr:row>
      <xdr:rowOff>402296</xdr:rowOff>
    </xdr:to>
    <xdr:sp macro="" textlink="">
      <xdr:nvSpPr>
        <xdr:cNvPr id="183" name="大かっこ 182">
          <a:extLst>
            <a:ext uri="{FF2B5EF4-FFF2-40B4-BE49-F238E27FC236}">
              <a16:creationId xmlns:a16="http://schemas.microsoft.com/office/drawing/2014/main" id="{B2634F10-B9A9-484A-905F-99870ED0FC9C}"/>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1616</xdr:row>
      <xdr:rowOff>156880</xdr:rowOff>
    </xdr:from>
    <xdr:to>
      <xdr:col>13</xdr:col>
      <xdr:colOff>642468</xdr:colOff>
      <xdr:row>1616</xdr:row>
      <xdr:rowOff>402296</xdr:rowOff>
    </xdr:to>
    <xdr:sp macro="" textlink="">
      <xdr:nvSpPr>
        <xdr:cNvPr id="184" name="大かっこ 183">
          <a:extLst>
            <a:ext uri="{FF2B5EF4-FFF2-40B4-BE49-F238E27FC236}">
              <a16:creationId xmlns:a16="http://schemas.microsoft.com/office/drawing/2014/main" id="{01797271-BBC5-4A5B-B376-7092361C770B}"/>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1616</xdr:row>
      <xdr:rowOff>156880</xdr:rowOff>
    </xdr:from>
    <xdr:to>
      <xdr:col>13</xdr:col>
      <xdr:colOff>642468</xdr:colOff>
      <xdr:row>1616</xdr:row>
      <xdr:rowOff>402296</xdr:rowOff>
    </xdr:to>
    <xdr:sp macro="" textlink="">
      <xdr:nvSpPr>
        <xdr:cNvPr id="185" name="大かっこ 184">
          <a:extLst>
            <a:ext uri="{FF2B5EF4-FFF2-40B4-BE49-F238E27FC236}">
              <a16:creationId xmlns:a16="http://schemas.microsoft.com/office/drawing/2014/main" id="{38BD9694-7DE7-4287-AFA5-B2290635F73F}"/>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1732</xdr:row>
      <xdr:rowOff>156880</xdr:rowOff>
    </xdr:from>
    <xdr:to>
      <xdr:col>13</xdr:col>
      <xdr:colOff>642468</xdr:colOff>
      <xdr:row>1732</xdr:row>
      <xdr:rowOff>402296</xdr:rowOff>
    </xdr:to>
    <xdr:sp macro="" textlink="">
      <xdr:nvSpPr>
        <xdr:cNvPr id="186" name="大かっこ 185">
          <a:extLst>
            <a:ext uri="{FF2B5EF4-FFF2-40B4-BE49-F238E27FC236}">
              <a16:creationId xmlns:a16="http://schemas.microsoft.com/office/drawing/2014/main" id="{A0939B87-9815-4310-8CE8-6C167AAB99D8}"/>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1732</xdr:row>
      <xdr:rowOff>156880</xdr:rowOff>
    </xdr:from>
    <xdr:to>
      <xdr:col>13</xdr:col>
      <xdr:colOff>642468</xdr:colOff>
      <xdr:row>1732</xdr:row>
      <xdr:rowOff>402296</xdr:rowOff>
    </xdr:to>
    <xdr:sp macro="" textlink="">
      <xdr:nvSpPr>
        <xdr:cNvPr id="187" name="大かっこ 186">
          <a:extLst>
            <a:ext uri="{FF2B5EF4-FFF2-40B4-BE49-F238E27FC236}">
              <a16:creationId xmlns:a16="http://schemas.microsoft.com/office/drawing/2014/main" id="{6E380CCF-45D7-410C-B7A8-DCC7A4C84E5C}"/>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1732</xdr:row>
      <xdr:rowOff>156880</xdr:rowOff>
    </xdr:from>
    <xdr:to>
      <xdr:col>13</xdr:col>
      <xdr:colOff>642468</xdr:colOff>
      <xdr:row>1732</xdr:row>
      <xdr:rowOff>402296</xdr:rowOff>
    </xdr:to>
    <xdr:sp macro="" textlink="">
      <xdr:nvSpPr>
        <xdr:cNvPr id="188" name="大かっこ 187">
          <a:extLst>
            <a:ext uri="{FF2B5EF4-FFF2-40B4-BE49-F238E27FC236}">
              <a16:creationId xmlns:a16="http://schemas.microsoft.com/office/drawing/2014/main" id="{6EA5484B-F2F1-47A6-9808-FC0B649AB671}"/>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1732</xdr:row>
      <xdr:rowOff>156880</xdr:rowOff>
    </xdr:from>
    <xdr:to>
      <xdr:col>13</xdr:col>
      <xdr:colOff>642468</xdr:colOff>
      <xdr:row>1732</xdr:row>
      <xdr:rowOff>402296</xdr:rowOff>
    </xdr:to>
    <xdr:sp macro="" textlink="">
      <xdr:nvSpPr>
        <xdr:cNvPr id="189" name="大かっこ 188">
          <a:extLst>
            <a:ext uri="{FF2B5EF4-FFF2-40B4-BE49-F238E27FC236}">
              <a16:creationId xmlns:a16="http://schemas.microsoft.com/office/drawing/2014/main" id="{EE2B9C4E-3D03-42AB-A013-8365CA0EDDBF}"/>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1732</xdr:row>
      <xdr:rowOff>156880</xdr:rowOff>
    </xdr:from>
    <xdr:to>
      <xdr:col>13</xdr:col>
      <xdr:colOff>642468</xdr:colOff>
      <xdr:row>1732</xdr:row>
      <xdr:rowOff>402296</xdr:rowOff>
    </xdr:to>
    <xdr:sp macro="" textlink="">
      <xdr:nvSpPr>
        <xdr:cNvPr id="190" name="大かっこ 189">
          <a:extLst>
            <a:ext uri="{FF2B5EF4-FFF2-40B4-BE49-F238E27FC236}">
              <a16:creationId xmlns:a16="http://schemas.microsoft.com/office/drawing/2014/main" id="{B4B19B67-6041-4467-81F6-DA5EABD3866E}"/>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1848</xdr:row>
      <xdr:rowOff>156880</xdr:rowOff>
    </xdr:from>
    <xdr:to>
      <xdr:col>13</xdr:col>
      <xdr:colOff>642468</xdr:colOff>
      <xdr:row>1848</xdr:row>
      <xdr:rowOff>402296</xdr:rowOff>
    </xdr:to>
    <xdr:sp macro="" textlink="">
      <xdr:nvSpPr>
        <xdr:cNvPr id="191" name="大かっこ 190">
          <a:extLst>
            <a:ext uri="{FF2B5EF4-FFF2-40B4-BE49-F238E27FC236}">
              <a16:creationId xmlns:a16="http://schemas.microsoft.com/office/drawing/2014/main" id="{16D99FDA-764F-4001-B54B-E01D1451E530}"/>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1848</xdr:row>
      <xdr:rowOff>156880</xdr:rowOff>
    </xdr:from>
    <xdr:to>
      <xdr:col>13</xdr:col>
      <xdr:colOff>642468</xdr:colOff>
      <xdr:row>1848</xdr:row>
      <xdr:rowOff>402296</xdr:rowOff>
    </xdr:to>
    <xdr:sp macro="" textlink="">
      <xdr:nvSpPr>
        <xdr:cNvPr id="192" name="大かっこ 191">
          <a:extLst>
            <a:ext uri="{FF2B5EF4-FFF2-40B4-BE49-F238E27FC236}">
              <a16:creationId xmlns:a16="http://schemas.microsoft.com/office/drawing/2014/main" id="{4FDA4EBA-4ED6-433E-ACF5-F1BBA1273F9F}"/>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1848</xdr:row>
      <xdr:rowOff>156880</xdr:rowOff>
    </xdr:from>
    <xdr:to>
      <xdr:col>13</xdr:col>
      <xdr:colOff>642468</xdr:colOff>
      <xdr:row>1848</xdr:row>
      <xdr:rowOff>402296</xdr:rowOff>
    </xdr:to>
    <xdr:sp macro="" textlink="">
      <xdr:nvSpPr>
        <xdr:cNvPr id="193" name="大かっこ 192">
          <a:extLst>
            <a:ext uri="{FF2B5EF4-FFF2-40B4-BE49-F238E27FC236}">
              <a16:creationId xmlns:a16="http://schemas.microsoft.com/office/drawing/2014/main" id="{B0340F1D-9D01-4968-BF15-C615043FF09B}"/>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1848</xdr:row>
      <xdr:rowOff>156880</xdr:rowOff>
    </xdr:from>
    <xdr:to>
      <xdr:col>13</xdr:col>
      <xdr:colOff>642468</xdr:colOff>
      <xdr:row>1848</xdr:row>
      <xdr:rowOff>402296</xdr:rowOff>
    </xdr:to>
    <xdr:sp macro="" textlink="">
      <xdr:nvSpPr>
        <xdr:cNvPr id="194" name="大かっこ 193">
          <a:extLst>
            <a:ext uri="{FF2B5EF4-FFF2-40B4-BE49-F238E27FC236}">
              <a16:creationId xmlns:a16="http://schemas.microsoft.com/office/drawing/2014/main" id="{2F3E4BCB-B6BD-4DDE-870E-699A971C6390}"/>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1848</xdr:row>
      <xdr:rowOff>156880</xdr:rowOff>
    </xdr:from>
    <xdr:to>
      <xdr:col>13</xdr:col>
      <xdr:colOff>642468</xdr:colOff>
      <xdr:row>1848</xdr:row>
      <xdr:rowOff>402296</xdr:rowOff>
    </xdr:to>
    <xdr:sp macro="" textlink="">
      <xdr:nvSpPr>
        <xdr:cNvPr id="195" name="大かっこ 194">
          <a:extLst>
            <a:ext uri="{FF2B5EF4-FFF2-40B4-BE49-F238E27FC236}">
              <a16:creationId xmlns:a16="http://schemas.microsoft.com/office/drawing/2014/main" id="{5DF92C15-22ED-4FCB-85E5-F1EB04FBE846}"/>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1964</xdr:row>
      <xdr:rowOff>156880</xdr:rowOff>
    </xdr:from>
    <xdr:to>
      <xdr:col>13</xdr:col>
      <xdr:colOff>642468</xdr:colOff>
      <xdr:row>1964</xdr:row>
      <xdr:rowOff>402296</xdr:rowOff>
    </xdr:to>
    <xdr:sp macro="" textlink="">
      <xdr:nvSpPr>
        <xdr:cNvPr id="196" name="大かっこ 195">
          <a:extLst>
            <a:ext uri="{FF2B5EF4-FFF2-40B4-BE49-F238E27FC236}">
              <a16:creationId xmlns:a16="http://schemas.microsoft.com/office/drawing/2014/main" id="{141848A2-7CD8-4029-899F-6D9D6E273A96}"/>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1964</xdr:row>
      <xdr:rowOff>156880</xdr:rowOff>
    </xdr:from>
    <xdr:to>
      <xdr:col>13</xdr:col>
      <xdr:colOff>642468</xdr:colOff>
      <xdr:row>1964</xdr:row>
      <xdr:rowOff>402296</xdr:rowOff>
    </xdr:to>
    <xdr:sp macro="" textlink="">
      <xdr:nvSpPr>
        <xdr:cNvPr id="197" name="大かっこ 196">
          <a:extLst>
            <a:ext uri="{FF2B5EF4-FFF2-40B4-BE49-F238E27FC236}">
              <a16:creationId xmlns:a16="http://schemas.microsoft.com/office/drawing/2014/main" id="{317C88A7-9441-4BA1-B634-CFA97EFE750F}"/>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1964</xdr:row>
      <xdr:rowOff>156880</xdr:rowOff>
    </xdr:from>
    <xdr:to>
      <xdr:col>13</xdr:col>
      <xdr:colOff>642468</xdr:colOff>
      <xdr:row>1964</xdr:row>
      <xdr:rowOff>402296</xdr:rowOff>
    </xdr:to>
    <xdr:sp macro="" textlink="">
      <xdr:nvSpPr>
        <xdr:cNvPr id="198" name="大かっこ 197">
          <a:extLst>
            <a:ext uri="{FF2B5EF4-FFF2-40B4-BE49-F238E27FC236}">
              <a16:creationId xmlns:a16="http://schemas.microsoft.com/office/drawing/2014/main" id="{13233536-4D11-463A-90A7-5E50A8ADCCBF}"/>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1964</xdr:row>
      <xdr:rowOff>156880</xdr:rowOff>
    </xdr:from>
    <xdr:to>
      <xdr:col>13</xdr:col>
      <xdr:colOff>642468</xdr:colOff>
      <xdr:row>1964</xdr:row>
      <xdr:rowOff>402296</xdr:rowOff>
    </xdr:to>
    <xdr:sp macro="" textlink="">
      <xdr:nvSpPr>
        <xdr:cNvPr id="199" name="大かっこ 198">
          <a:extLst>
            <a:ext uri="{FF2B5EF4-FFF2-40B4-BE49-F238E27FC236}">
              <a16:creationId xmlns:a16="http://schemas.microsoft.com/office/drawing/2014/main" id="{CB9622E7-80C4-41F0-8829-9AEDCF0E2489}"/>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1964</xdr:row>
      <xdr:rowOff>156880</xdr:rowOff>
    </xdr:from>
    <xdr:to>
      <xdr:col>13</xdr:col>
      <xdr:colOff>642468</xdr:colOff>
      <xdr:row>1964</xdr:row>
      <xdr:rowOff>402296</xdr:rowOff>
    </xdr:to>
    <xdr:sp macro="" textlink="">
      <xdr:nvSpPr>
        <xdr:cNvPr id="200" name="大かっこ 199">
          <a:extLst>
            <a:ext uri="{FF2B5EF4-FFF2-40B4-BE49-F238E27FC236}">
              <a16:creationId xmlns:a16="http://schemas.microsoft.com/office/drawing/2014/main" id="{5D8952F4-FC7A-44F4-A1FE-9F6818A26E20}"/>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2080</xdr:row>
      <xdr:rowOff>156880</xdr:rowOff>
    </xdr:from>
    <xdr:to>
      <xdr:col>13</xdr:col>
      <xdr:colOff>642468</xdr:colOff>
      <xdr:row>2080</xdr:row>
      <xdr:rowOff>402296</xdr:rowOff>
    </xdr:to>
    <xdr:sp macro="" textlink="">
      <xdr:nvSpPr>
        <xdr:cNvPr id="201" name="大かっこ 200">
          <a:extLst>
            <a:ext uri="{FF2B5EF4-FFF2-40B4-BE49-F238E27FC236}">
              <a16:creationId xmlns:a16="http://schemas.microsoft.com/office/drawing/2014/main" id="{BA1B96E1-1AEF-4FAD-8B5A-D96723234B19}"/>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2080</xdr:row>
      <xdr:rowOff>156880</xdr:rowOff>
    </xdr:from>
    <xdr:to>
      <xdr:col>13</xdr:col>
      <xdr:colOff>642468</xdr:colOff>
      <xdr:row>2080</xdr:row>
      <xdr:rowOff>402296</xdr:rowOff>
    </xdr:to>
    <xdr:sp macro="" textlink="">
      <xdr:nvSpPr>
        <xdr:cNvPr id="202" name="大かっこ 201">
          <a:extLst>
            <a:ext uri="{FF2B5EF4-FFF2-40B4-BE49-F238E27FC236}">
              <a16:creationId xmlns:a16="http://schemas.microsoft.com/office/drawing/2014/main" id="{84A93EDD-DAE1-4718-A2C3-4CA6B3F7A0DF}"/>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2080</xdr:row>
      <xdr:rowOff>156880</xdr:rowOff>
    </xdr:from>
    <xdr:to>
      <xdr:col>13</xdr:col>
      <xdr:colOff>642468</xdr:colOff>
      <xdr:row>2080</xdr:row>
      <xdr:rowOff>402296</xdr:rowOff>
    </xdr:to>
    <xdr:sp macro="" textlink="">
      <xdr:nvSpPr>
        <xdr:cNvPr id="203" name="大かっこ 202">
          <a:extLst>
            <a:ext uri="{FF2B5EF4-FFF2-40B4-BE49-F238E27FC236}">
              <a16:creationId xmlns:a16="http://schemas.microsoft.com/office/drawing/2014/main" id="{43066494-D411-425C-BEF1-8312BFBA5D55}"/>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2080</xdr:row>
      <xdr:rowOff>156880</xdr:rowOff>
    </xdr:from>
    <xdr:to>
      <xdr:col>13</xdr:col>
      <xdr:colOff>642468</xdr:colOff>
      <xdr:row>2080</xdr:row>
      <xdr:rowOff>402296</xdr:rowOff>
    </xdr:to>
    <xdr:sp macro="" textlink="">
      <xdr:nvSpPr>
        <xdr:cNvPr id="204" name="大かっこ 203">
          <a:extLst>
            <a:ext uri="{FF2B5EF4-FFF2-40B4-BE49-F238E27FC236}">
              <a16:creationId xmlns:a16="http://schemas.microsoft.com/office/drawing/2014/main" id="{EA125655-7A6E-4658-90CA-2BBCD221E309}"/>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2080</xdr:row>
      <xdr:rowOff>156880</xdr:rowOff>
    </xdr:from>
    <xdr:to>
      <xdr:col>13</xdr:col>
      <xdr:colOff>642468</xdr:colOff>
      <xdr:row>2080</xdr:row>
      <xdr:rowOff>402296</xdr:rowOff>
    </xdr:to>
    <xdr:sp macro="" textlink="">
      <xdr:nvSpPr>
        <xdr:cNvPr id="205" name="大かっこ 204">
          <a:extLst>
            <a:ext uri="{FF2B5EF4-FFF2-40B4-BE49-F238E27FC236}">
              <a16:creationId xmlns:a16="http://schemas.microsoft.com/office/drawing/2014/main" id="{0196FAF5-576E-4821-ADB0-00EB64E8055E}"/>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2196</xdr:row>
      <xdr:rowOff>156880</xdr:rowOff>
    </xdr:from>
    <xdr:to>
      <xdr:col>13</xdr:col>
      <xdr:colOff>642468</xdr:colOff>
      <xdr:row>2196</xdr:row>
      <xdr:rowOff>402296</xdr:rowOff>
    </xdr:to>
    <xdr:sp macro="" textlink="">
      <xdr:nvSpPr>
        <xdr:cNvPr id="206" name="大かっこ 205">
          <a:extLst>
            <a:ext uri="{FF2B5EF4-FFF2-40B4-BE49-F238E27FC236}">
              <a16:creationId xmlns:a16="http://schemas.microsoft.com/office/drawing/2014/main" id="{81F5FCA1-063D-490C-A452-F67B69E0A178}"/>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2196</xdr:row>
      <xdr:rowOff>156880</xdr:rowOff>
    </xdr:from>
    <xdr:to>
      <xdr:col>13</xdr:col>
      <xdr:colOff>642468</xdr:colOff>
      <xdr:row>2196</xdr:row>
      <xdr:rowOff>402296</xdr:rowOff>
    </xdr:to>
    <xdr:sp macro="" textlink="">
      <xdr:nvSpPr>
        <xdr:cNvPr id="207" name="大かっこ 206">
          <a:extLst>
            <a:ext uri="{FF2B5EF4-FFF2-40B4-BE49-F238E27FC236}">
              <a16:creationId xmlns:a16="http://schemas.microsoft.com/office/drawing/2014/main" id="{26CB4117-7889-446D-926F-AA0B0004AA81}"/>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2196</xdr:row>
      <xdr:rowOff>156880</xdr:rowOff>
    </xdr:from>
    <xdr:to>
      <xdr:col>13</xdr:col>
      <xdr:colOff>642468</xdr:colOff>
      <xdr:row>2196</xdr:row>
      <xdr:rowOff>402296</xdr:rowOff>
    </xdr:to>
    <xdr:sp macro="" textlink="">
      <xdr:nvSpPr>
        <xdr:cNvPr id="208" name="大かっこ 207">
          <a:extLst>
            <a:ext uri="{FF2B5EF4-FFF2-40B4-BE49-F238E27FC236}">
              <a16:creationId xmlns:a16="http://schemas.microsoft.com/office/drawing/2014/main" id="{0F38E61D-D0A4-4658-A9B5-52060F091480}"/>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2196</xdr:row>
      <xdr:rowOff>156880</xdr:rowOff>
    </xdr:from>
    <xdr:to>
      <xdr:col>13</xdr:col>
      <xdr:colOff>642468</xdr:colOff>
      <xdr:row>2196</xdr:row>
      <xdr:rowOff>402296</xdr:rowOff>
    </xdr:to>
    <xdr:sp macro="" textlink="">
      <xdr:nvSpPr>
        <xdr:cNvPr id="209" name="大かっこ 208">
          <a:extLst>
            <a:ext uri="{FF2B5EF4-FFF2-40B4-BE49-F238E27FC236}">
              <a16:creationId xmlns:a16="http://schemas.microsoft.com/office/drawing/2014/main" id="{5DAE981D-47B8-49BD-BAF2-C92B945EB2F6}"/>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2196</xdr:row>
      <xdr:rowOff>156880</xdr:rowOff>
    </xdr:from>
    <xdr:to>
      <xdr:col>13</xdr:col>
      <xdr:colOff>642468</xdr:colOff>
      <xdr:row>2196</xdr:row>
      <xdr:rowOff>402296</xdr:rowOff>
    </xdr:to>
    <xdr:sp macro="" textlink="">
      <xdr:nvSpPr>
        <xdr:cNvPr id="210" name="大かっこ 209">
          <a:extLst>
            <a:ext uri="{FF2B5EF4-FFF2-40B4-BE49-F238E27FC236}">
              <a16:creationId xmlns:a16="http://schemas.microsoft.com/office/drawing/2014/main" id="{99240B15-E507-4CD0-B89F-0CA299426B60}"/>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2312</xdr:row>
      <xdr:rowOff>156880</xdr:rowOff>
    </xdr:from>
    <xdr:to>
      <xdr:col>13</xdr:col>
      <xdr:colOff>642468</xdr:colOff>
      <xdr:row>2312</xdr:row>
      <xdr:rowOff>402296</xdr:rowOff>
    </xdr:to>
    <xdr:sp macro="" textlink="">
      <xdr:nvSpPr>
        <xdr:cNvPr id="211" name="大かっこ 210">
          <a:extLst>
            <a:ext uri="{FF2B5EF4-FFF2-40B4-BE49-F238E27FC236}">
              <a16:creationId xmlns:a16="http://schemas.microsoft.com/office/drawing/2014/main" id="{79E44B19-4594-40ED-8329-89ED33EF395F}"/>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2312</xdr:row>
      <xdr:rowOff>156880</xdr:rowOff>
    </xdr:from>
    <xdr:to>
      <xdr:col>13</xdr:col>
      <xdr:colOff>642468</xdr:colOff>
      <xdr:row>2312</xdr:row>
      <xdr:rowOff>402296</xdr:rowOff>
    </xdr:to>
    <xdr:sp macro="" textlink="">
      <xdr:nvSpPr>
        <xdr:cNvPr id="212" name="大かっこ 211">
          <a:extLst>
            <a:ext uri="{FF2B5EF4-FFF2-40B4-BE49-F238E27FC236}">
              <a16:creationId xmlns:a16="http://schemas.microsoft.com/office/drawing/2014/main" id="{3F09E39F-3257-4350-B33B-14481B90B820}"/>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2312</xdr:row>
      <xdr:rowOff>156880</xdr:rowOff>
    </xdr:from>
    <xdr:to>
      <xdr:col>13</xdr:col>
      <xdr:colOff>642468</xdr:colOff>
      <xdr:row>2312</xdr:row>
      <xdr:rowOff>402296</xdr:rowOff>
    </xdr:to>
    <xdr:sp macro="" textlink="">
      <xdr:nvSpPr>
        <xdr:cNvPr id="213" name="大かっこ 212">
          <a:extLst>
            <a:ext uri="{FF2B5EF4-FFF2-40B4-BE49-F238E27FC236}">
              <a16:creationId xmlns:a16="http://schemas.microsoft.com/office/drawing/2014/main" id="{F65F3D2D-D70F-4CBA-9DF2-5F8F4A9D714A}"/>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2312</xdr:row>
      <xdr:rowOff>156880</xdr:rowOff>
    </xdr:from>
    <xdr:to>
      <xdr:col>13</xdr:col>
      <xdr:colOff>642468</xdr:colOff>
      <xdr:row>2312</xdr:row>
      <xdr:rowOff>402296</xdr:rowOff>
    </xdr:to>
    <xdr:sp macro="" textlink="">
      <xdr:nvSpPr>
        <xdr:cNvPr id="214" name="大かっこ 213">
          <a:extLst>
            <a:ext uri="{FF2B5EF4-FFF2-40B4-BE49-F238E27FC236}">
              <a16:creationId xmlns:a16="http://schemas.microsoft.com/office/drawing/2014/main" id="{1D565CB5-38F7-4598-8649-71A2F80C50E2}"/>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2312</xdr:row>
      <xdr:rowOff>156880</xdr:rowOff>
    </xdr:from>
    <xdr:to>
      <xdr:col>13</xdr:col>
      <xdr:colOff>642468</xdr:colOff>
      <xdr:row>2312</xdr:row>
      <xdr:rowOff>402296</xdr:rowOff>
    </xdr:to>
    <xdr:sp macro="" textlink="">
      <xdr:nvSpPr>
        <xdr:cNvPr id="215" name="大かっこ 214">
          <a:extLst>
            <a:ext uri="{FF2B5EF4-FFF2-40B4-BE49-F238E27FC236}">
              <a16:creationId xmlns:a16="http://schemas.microsoft.com/office/drawing/2014/main" id="{1E712490-7497-4EB0-A903-60DB8C70061E}"/>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224</xdr:row>
      <xdr:rowOff>156880</xdr:rowOff>
    </xdr:from>
    <xdr:to>
      <xdr:col>13</xdr:col>
      <xdr:colOff>642468</xdr:colOff>
      <xdr:row>224</xdr:row>
      <xdr:rowOff>402296</xdr:rowOff>
    </xdr:to>
    <xdr:sp macro="" textlink="">
      <xdr:nvSpPr>
        <xdr:cNvPr id="216" name="大かっこ 215">
          <a:extLst>
            <a:ext uri="{FF2B5EF4-FFF2-40B4-BE49-F238E27FC236}">
              <a16:creationId xmlns:a16="http://schemas.microsoft.com/office/drawing/2014/main" id="{4A859FDF-A8B5-4545-9EA1-793AD3626D8E}"/>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224</xdr:row>
      <xdr:rowOff>156880</xdr:rowOff>
    </xdr:from>
    <xdr:to>
      <xdr:col>13</xdr:col>
      <xdr:colOff>642468</xdr:colOff>
      <xdr:row>224</xdr:row>
      <xdr:rowOff>402296</xdr:rowOff>
    </xdr:to>
    <xdr:sp macro="" textlink="">
      <xdr:nvSpPr>
        <xdr:cNvPr id="217" name="大かっこ 216">
          <a:extLst>
            <a:ext uri="{FF2B5EF4-FFF2-40B4-BE49-F238E27FC236}">
              <a16:creationId xmlns:a16="http://schemas.microsoft.com/office/drawing/2014/main" id="{FD60E678-2177-4422-9708-0393B6EDA34E}"/>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224</xdr:row>
      <xdr:rowOff>156880</xdr:rowOff>
    </xdr:from>
    <xdr:to>
      <xdr:col>13</xdr:col>
      <xdr:colOff>642468</xdr:colOff>
      <xdr:row>224</xdr:row>
      <xdr:rowOff>402296</xdr:rowOff>
    </xdr:to>
    <xdr:sp macro="" textlink="">
      <xdr:nvSpPr>
        <xdr:cNvPr id="218" name="大かっこ 217">
          <a:extLst>
            <a:ext uri="{FF2B5EF4-FFF2-40B4-BE49-F238E27FC236}">
              <a16:creationId xmlns:a16="http://schemas.microsoft.com/office/drawing/2014/main" id="{620E257D-E4B8-43F3-8CC2-D7D72FC2B5B1}"/>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224</xdr:row>
      <xdr:rowOff>156880</xdr:rowOff>
    </xdr:from>
    <xdr:to>
      <xdr:col>13</xdr:col>
      <xdr:colOff>642468</xdr:colOff>
      <xdr:row>224</xdr:row>
      <xdr:rowOff>402296</xdr:rowOff>
    </xdr:to>
    <xdr:sp macro="" textlink="">
      <xdr:nvSpPr>
        <xdr:cNvPr id="219" name="大かっこ 218">
          <a:extLst>
            <a:ext uri="{FF2B5EF4-FFF2-40B4-BE49-F238E27FC236}">
              <a16:creationId xmlns:a16="http://schemas.microsoft.com/office/drawing/2014/main" id="{9AA2F488-E704-4367-A229-8D4DF3C42E3B}"/>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224</xdr:row>
      <xdr:rowOff>156880</xdr:rowOff>
    </xdr:from>
    <xdr:to>
      <xdr:col>13</xdr:col>
      <xdr:colOff>642468</xdr:colOff>
      <xdr:row>224</xdr:row>
      <xdr:rowOff>402296</xdr:rowOff>
    </xdr:to>
    <xdr:sp macro="" textlink="">
      <xdr:nvSpPr>
        <xdr:cNvPr id="220" name="大かっこ 219">
          <a:extLst>
            <a:ext uri="{FF2B5EF4-FFF2-40B4-BE49-F238E27FC236}">
              <a16:creationId xmlns:a16="http://schemas.microsoft.com/office/drawing/2014/main" id="{092F5B53-18EC-4C00-8B35-0CA1C3083BEB}"/>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340</xdr:row>
      <xdr:rowOff>156880</xdr:rowOff>
    </xdr:from>
    <xdr:to>
      <xdr:col>13</xdr:col>
      <xdr:colOff>642468</xdr:colOff>
      <xdr:row>340</xdr:row>
      <xdr:rowOff>402296</xdr:rowOff>
    </xdr:to>
    <xdr:sp macro="" textlink="">
      <xdr:nvSpPr>
        <xdr:cNvPr id="221" name="大かっこ 220">
          <a:extLst>
            <a:ext uri="{FF2B5EF4-FFF2-40B4-BE49-F238E27FC236}">
              <a16:creationId xmlns:a16="http://schemas.microsoft.com/office/drawing/2014/main" id="{CA10FDB4-96A4-477B-B8D2-EC9D38BB20AD}"/>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340</xdr:row>
      <xdr:rowOff>156880</xdr:rowOff>
    </xdr:from>
    <xdr:to>
      <xdr:col>13</xdr:col>
      <xdr:colOff>642468</xdr:colOff>
      <xdr:row>340</xdr:row>
      <xdr:rowOff>402296</xdr:rowOff>
    </xdr:to>
    <xdr:sp macro="" textlink="">
      <xdr:nvSpPr>
        <xdr:cNvPr id="222" name="大かっこ 221">
          <a:extLst>
            <a:ext uri="{FF2B5EF4-FFF2-40B4-BE49-F238E27FC236}">
              <a16:creationId xmlns:a16="http://schemas.microsoft.com/office/drawing/2014/main" id="{50E98714-7142-40B5-B7A6-6AE69D2C2201}"/>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340</xdr:row>
      <xdr:rowOff>156880</xdr:rowOff>
    </xdr:from>
    <xdr:to>
      <xdr:col>13</xdr:col>
      <xdr:colOff>642468</xdr:colOff>
      <xdr:row>340</xdr:row>
      <xdr:rowOff>402296</xdr:rowOff>
    </xdr:to>
    <xdr:sp macro="" textlink="">
      <xdr:nvSpPr>
        <xdr:cNvPr id="223" name="大かっこ 222">
          <a:extLst>
            <a:ext uri="{FF2B5EF4-FFF2-40B4-BE49-F238E27FC236}">
              <a16:creationId xmlns:a16="http://schemas.microsoft.com/office/drawing/2014/main" id="{CF73FC28-DE5B-444B-8EC4-8274C6678313}"/>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340</xdr:row>
      <xdr:rowOff>156880</xdr:rowOff>
    </xdr:from>
    <xdr:to>
      <xdr:col>13</xdr:col>
      <xdr:colOff>642468</xdr:colOff>
      <xdr:row>340</xdr:row>
      <xdr:rowOff>402296</xdr:rowOff>
    </xdr:to>
    <xdr:sp macro="" textlink="">
      <xdr:nvSpPr>
        <xdr:cNvPr id="224" name="大かっこ 223">
          <a:extLst>
            <a:ext uri="{FF2B5EF4-FFF2-40B4-BE49-F238E27FC236}">
              <a16:creationId xmlns:a16="http://schemas.microsoft.com/office/drawing/2014/main" id="{1AD95341-7492-4409-8EE4-1A250A5AACA5}"/>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340</xdr:row>
      <xdr:rowOff>156880</xdr:rowOff>
    </xdr:from>
    <xdr:to>
      <xdr:col>13</xdr:col>
      <xdr:colOff>642468</xdr:colOff>
      <xdr:row>340</xdr:row>
      <xdr:rowOff>402296</xdr:rowOff>
    </xdr:to>
    <xdr:sp macro="" textlink="">
      <xdr:nvSpPr>
        <xdr:cNvPr id="225" name="大かっこ 224">
          <a:extLst>
            <a:ext uri="{FF2B5EF4-FFF2-40B4-BE49-F238E27FC236}">
              <a16:creationId xmlns:a16="http://schemas.microsoft.com/office/drawing/2014/main" id="{0B80F306-A5C4-44F9-8C04-71253965A245}"/>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456</xdr:row>
      <xdr:rowOff>156880</xdr:rowOff>
    </xdr:from>
    <xdr:to>
      <xdr:col>13</xdr:col>
      <xdr:colOff>642468</xdr:colOff>
      <xdr:row>456</xdr:row>
      <xdr:rowOff>402296</xdr:rowOff>
    </xdr:to>
    <xdr:sp macro="" textlink="">
      <xdr:nvSpPr>
        <xdr:cNvPr id="226" name="大かっこ 225">
          <a:extLst>
            <a:ext uri="{FF2B5EF4-FFF2-40B4-BE49-F238E27FC236}">
              <a16:creationId xmlns:a16="http://schemas.microsoft.com/office/drawing/2014/main" id="{71E5906B-17D3-45A4-BCDB-76BEA2BEADBE}"/>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456</xdr:row>
      <xdr:rowOff>156880</xdr:rowOff>
    </xdr:from>
    <xdr:to>
      <xdr:col>13</xdr:col>
      <xdr:colOff>642468</xdr:colOff>
      <xdr:row>456</xdr:row>
      <xdr:rowOff>402296</xdr:rowOff>
    </xdr:to>
    <xdr:sp macro="" textlink="">
      <xdr:nvSpPr>
        <xdr:cNvPr id="227" name="大かっこ 226">
          <a:extLst>
            <a:ext uri="{FF2B5EF4-FFF2-40B4-BE49-F238E27FC236}">
              <a16:creationId xmlns:a16="http://schemas.microsoft.com/office/drawing/2014/main" id="{8C2520B9-FD0B-4BD5-984B-236937E207DD}"/>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456</xdr:row>
      <xdr:rowOff>156880</xdr:rowOff>
    </xdr:from>
    <xdr:to>
      <xdr:col>13</xdr:col>
      <xdr:colOff>642468</xdr:colOff>
      <xdr:row>456</xdr:row>
      <xdr:rowOff>402296</xdr:rowOff>
    </xdr:to>
    <xdr:sp macro="" textlink="">
      <xdr:nvSpPr>
        <xdr:cNvPr id="228" name="大かっこ 227">
          <a:extLst>
            <a:ext uri="{FF2B5EF4-FFF2-40B4-BE49-F238E27FC236}">
              <a16:creationId xmlns:a16="http://schemas.microsoft.com/office/drawing/2014/main" id="{7746A694-50EC-467F-82A8-55E151D5351F}"/>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456</xdr:row>
      <xdr:rowOff>156880</xdr:rowOff>
    </xdr:from>
    <xdr:to>
      <xdr:col>13</xdr:col>
      <xdr:colOff>642468</xdr:colOff>
      <xdr:row>456</xdr:row>
      <xdr:rowOff>402296</xdr:rowOff>
    </xdr:to>
    <xdr:sp macro="" textlink="">
      <xdr:nvSpPr>
        <xdr:cNvPr id="229" name="大かっこ 228">
          <a:extLst>
            <a:ext uri="{FF2B5EF4-FFF2-40B4-BE49-F238E27FC236}">
              <a16:creationId xmlns:a16="http://schemas.microsoft.com/office/drawing/2014/main" id="{88B51314-DBCA-4A0A-A8FB-52C319931D11}"/>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456</xdr:row>
      <xdr:rowOff>156880</xdr:rowOff>
    </xdr:from>
    <xdr:to>
      <xdr:col>13</xdr:col>
      <xdr:colOff>642468</xdr:colOff>
      <xdr:row>456</xdr:row>
      <xdr:rowOff>402296</xdr:rowOff>
    </xdr:to>
    <xdr:sp macro="" textlink="">
      <xdr:nvSpPr>
        <xdr:cNvPr id="230" name="大かっこ 229">
          <a:extLst>
            <a:ext uri="{FF2B5EF4-FFF2-40B4-BE49-F238E27FC236}">
              <a16:creationId xmlns:a16="http://schemas.microsoft.com/office/drawing/2014/main" id="{48E87601-ED6F-40E0-938B-9F400910E84B}"/>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572</xdr:row>
      <xdr:rowOff>156880</xdr:rowOff>
    </xdr:from>
    <xdr:to>
      <xdr:col>13</xdr:col>
      <xdr:colOff>642468</xdr:colOff>
      <xdr:row>572</xdr:row>
      <xdr:rowOff>402296</xdr:rowOff>
    </xdr:to>
    <xdr:sp macro="" textlink="">
      <xdr:nvSpPr>
        <xdr:cNvPr id="231" name="大かっこ 230">
          <a:extLst>
            <a:ext uri="{FF2B5EF4-FFF2-40B4-BE49-F238E27FC236}">
              <a16:creationId xmlns:a16="http://schemas.microsoft.com/office/drawing/2014/main" id="{41F61C08-DA27-4C00-B692-3BAD95235941}"/>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572</xdr:row>
      <xdr:rowOff>156880</xdr:rowOff>
    </xdr:from>
    <xdr:to>
      <xdr:col>13</xdr:col>
      <xdr:colOff>642468</xdr:colOff>
      <xdr:row>572</xdr:row>
      <xdr:rowOff>402296</xdr:rowOff>
    </xdr:to>
    <xdr:sp macro="" textlink="">
      <xdr:nvSpPr>
        <xdr:cNvPr id="232" name="大かっこ 231">
          <a:extLst>
            <a:ext uri="{FF2B5EF4-FFF2-40B4-BE49-F238E27FC236}">
              <a16:creationId xmlns:a16="http://schemas.microsoft.com/office/drawing/2014/main" id="{AC00C026-BE46-47C9-BF6E-F40878D1097D}"/>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572</xdr:row>
      <xdr:rowOff>156880</xdr:rowOff>
    </xdr:from>
    <xdr:to>
      <xdr:col>13</xdr:col>
      <xdr:colOff>642468</xdr:colOff>
      <xdr:row>572</xdr:row>
      <xdr:rowOff>402296</xdr:rowOff>
    </xdr:to>
    <xdr:sp macro="" textlink="">
      <xdr:nvSpPr>
        <xdr:cNvPr id="233" name="大かっこ 232">
          <a:extLst>
            <a:ext uri="{FF2B5EF4-FFF2-40B4-BE49-F238E27FC236}">
              <a16:creationId xmlns:a16="http://schemas.microsoft.com/office/drawing/2014/main" id="{94697057-C4D3-411D-BC86-A9DCAD36CC1B}"/>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572</xdr:row>
      <xdr:rowOff>156880</xdr:rowOff>
    </xdr:from>
    <xdr:to>
      <xdr:col>13</xdr:col>
      <xdr:colOff>642468</xdr:colOff>
      <xdr:row>572</xdr:row>
      <xdr:rowOff>402296</xdr:rowOff>
    </xdr:to>
    <xdr:sp macro="" textlink="">
      <xdr:nvSpPr>
        <xdr:cNvPr id="234" name="大かっこ 233">
          <a:extLst>
            <a:ext uri="{FF2B5EF4-FFF2-40B4-BE49-F238E27FC236}">
              <a16:creationId xmlns:a16="http://schemas.microsoft.com/office/drawing/2014/main" id="{4582CFF6-F549-4832-930F-76251C12EE88}"/>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572</xdr:row>
      <xdr:rowOff>156880</xdr:rowOff>
    </xdr:from>
    <xdr:to>
      <xdr:col>13</xdr:col>
      <xdr:colOff>642468</xdr:colOff>
      <xdr:row>572</xdr:row>
      <xdr:rowOff>402296</xdr:rowOff>
    </xdr:to>
    <xdr:sp macro="" textlink="">
      <xdr:nvSpPr>
        <xdr:cNvPr id="235" name="大かっこ 234">
          <a:extLst>
            <a:ext uri="{FF2B5EF4-FFF2-40B4-BE49-F238E27FC236}">
              <a16:creationId xmlns:a16="http://schemas.microsoft.com/office/drawing/2014/main" id="{90F5BB6E-8711-4558-9950-CF79A5E0BA35}"/>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688</xdr:row>
      <xdr:rowOff>156880</xdr:rowOff>
    </xdr:from>
    <xdr:to>
      <xdr:col>13</xdr:col>
      <xdr:colOff>642468</xdr:colOff>
      <xdr:row>688</xdr:row>
      <xdr:rowOff>402296</xdr:rowOff>
    </xdr:to>
    <xdr:sp macro="" textlink="">
      <xdr:nvSpPr>
        <xdr:cNvPr id="236" name="大かっこ 235">
          <a:extLst>
            <a:ext uri="{FF2B5EF4-FFF2-40B4-BE49-F238E27FC236}">
              <a16:creationId xmlns:a16="http://schemas.microsoft.com/office/drawing/2014/main" id="{1762D774-2B3A-439B-9D4D-7AE51E28D9BD}"/>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688</xdr:row>
      <xdr:rowOff>156880</xdr:rowOff>
    </xdr:from>
    <xdr:to>
      <xdr:col>13</xdr:col>
      <xdr:colOff>642468</xdr:colOff>
      <xdr:row>688</xdr:row>
      <xdr:rowOff>402296</xdr:rowOff>
    </xdr:to>
    <xdr:sp macro="" textlink="">
      <xdr:nvSpPr>
        <xdr:cNvPr id="237" name="大かっこ 236">
          <a:extLst>
            <a:ext uri="{FF2B5EF4-FFF2-40B4-BE49-F238E27FC236}">
              <a16:creationId xmlns:a16="http://schemas.microsoft.com/office/drawing/2014/main" id="{B7BEEBC1-8C52-4173-9CC0-CB9B859FE080}"/>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688</xdr:row>
      <xdr:rowOff>156880</xdr:rowOff>
    </xdr:from>
    <xdr:to>
      <xdr:col>13</xdr:col>
      <xdr:colOff>642468</xdr:colOff>
      <xdr:row>688</xdr:row>
      <xdr:rowOff>402296</xdr:rowOff>
    </xdr:to>
    <xdr:sp macro="" textlink="">
      <xdr:nvSpPr>
        <xdr:cNvPr id="238" name="大かっこ 237">
          <a:extLst>
            <a:ext uri="{FF2B5EF4-FFF2-40B4-BE49-F238E27FC236}">
              <a16:creationId xmlns:a16="http://schemas.microsoft.com/office/drawing/2014/main" id="{25337985-BE69-416C-AD4A-CBF60C432BAC}"/>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688</xdr:row>
      <xdr:rowOff>156880</xdr:rowOff>
    </xdr:from>
    <xdr:to>
      <xdr:col>13</xdr:col>
      <xdr:colOff>642468</xdr:colOff>
      <xdr:row>688</xdr:row>
      <xdr:rowOff>402296</xdr:rowOff>
    </xdr:to>
    <xdr:sp macro="" textlink="">
      <xdr:nvSpPr>
        <xdr:cNvPr id="239" name="大かっこ 238">
          <a:extLst>
            <a:ext uri="{FF2B5EF4-FFF2-40B4-BE49-F238E27FC236}">
              <a16:creationId xmlns:a16="http://schemas.microsoft.com/office/drawing/2014/main" id="{B9E349F5-544A-4C3E-9E69-FB84E2CA2A85}"/>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688</xdr:row>
      <xdr:rowOff>156880</xdr:rowOff>
    </xdr:from>
    <xdr:to>
      <xdr:col>13</xdr:col>
      <xdr:colOff>642468</xdr:colOff>
      <xdr:row>688</xdr:row>
      <xdr:rowOff>402296</xdr:rowOff>
    </xdr:to>
    <xdr:sp macro="" textlink="">
      <xdr:nvSpPr>
        <xdr:cNvPr id="240" name="大かっこ 239">
          <a:extLst>
            <a:ext uri="{FF2B5EF4-FFF2-40B4-BE49-F238E27FC236}">
              <a16:creationId xmlns:a16="http://schemas.microsoft.com/office/drawing/2014/main" id="{896E462F-43F5-4B80-BBD0-5AB87B4B8242}"/>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804</xdr:row>
      <xdr:rowOff>156880</xdr:rowOff>
    </xdr:from>
    <xdr:to>
      <xdr:col>13</xdr:col>
      <xdr:colOff>642468</xdr:colOff>
      <xdr:row>804</xdr:row>
      <xdr:rowOff>402296</xdr:rowOff>
    </xdr:to>
    <xdr:sp macro="" textlink="">
      <xdr:nvSpPr>
        <xdr:cNvPr id="241" name="大かっこ 240">
          <a:extLst>
            <a:ext uri="{FF2B5EF4-FFF2-40B4-BE49-F238E27FC236}">
              <a16:creationId xmlns:a16="http://schemas.microsoft.com/office/drawing/2014/main" id="{09EF38FD-D2D9-469C-A3B1-5D24A761958D}"/>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804</xdr:row>
      <xdr:rowOff>156880</xdr:rowOff>
    </xdr:from>
    <xdr:to>
      <xdr:col>13</xdr:col>
      <xdr:colOff>642468</xdr:colOff>
      <xdr:row>804</xdr:row>
      <xdr:rowOff>402296</xdr:rowOff>
    </xdr:to>
    <xdr:sp macro="" textlink="">
      <xdr:nvSpPr>
        <xdr:cNvPr id="242" name="大かっこ 241">
          <a:extLst>
            <a:ext uri="{FF2B5EF4-FFF2-40B4-BE49-F238E27FC236}">
              <a16:creationId xmlns:a16="http://schemas.microsoft.com/office/drawing/2014/main" id="{48259325-7B39-4D22-ADE1-96174B043EC0}"/>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804</xdr:row>
      <xdr:rowOff>156880</xdr:rowOff>
    </xdr:from>
    <xdr:to>
      <xdr:col>13</xdr:col>
      <xdr:colOff>642468</xdr:colOff>
      <xdr:row>804</xdr:row>
      <xdr:rowOff>402296</xdr:rowOff>
    </xdr:to>
    <xdr:sp macro="" textlink="">
      <xdr:nvSpPr>
        <xdr:cNvPr id="243" name="大かっこ 242">
          <a:extLst>
            <a:ext uri="{FF2B5EF4-FFF2-40B4-BE49-F238E27FC236}">
              <a16:creationId xmlns:a16="http://schemas.microsoft.com/office/drawing/2014/main" id="{AD5D2B96-55F0-48AA-861D-DCCD75D021CD}"/>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804</xdr:row>
      <xdr:rowOff>156880</xdr:rowOff>
    </xdr:from>
    <xdr:to>
      <xdr:col>13</xdr:col>
      <xdr:colOff>642468</xdr:colOff>
      <xdr:row>804</xdr:row>
      <xdr:rowOff>402296</xdr:rowOff>
    </xdr:to>
    <xdr:sp macro="" textlink="">
      <xdr:nvSpPr>
        <xdr:cNvPr id="244" name="大かっこ 243">
          <a:extLst>
            <a:ext uri="{FF2B5EF4-FFF2-40B4-BE49-F238E27FC236}">
              <a16:creationId xmlns:a16="http://schemas.microsoft.com/office/drawing/2014/main" id="{EBFF3304-98D5-4C56-A3FB-7D258B8ED3A3}"/>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804</xdr:row>
      <xdr:rowOff>156880</xdr:rowOff>
    </xdr:from>
    <xdr:to>
      <xdr:col>13</xdr:col>
      <xdr:colOff>642468</xdr:colOff>
      <xdr:row>804</xdr:row>
      <xdr:rowOff>402296</xdr:rowOff>
    </xdr:to>
    <xdr:sp macro="" textlink="">
      <xdr:nvSpPr>
        <xdr:cNvPr id="245" name="大かっこ 244">
          <a:extLst>
            <a:ext uri="{FF2B5EF4-FFF2-40B4-BE49-F238E27FC236}">
              <a16:creationId xmlns:a16="http://schemas.microsoft.com/office/drawing/2014/main" id="{F0E2733C-2B77-44B1-A051-F0B7245E067F}"/>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920</xdr:row>
      <xdr:rowOff>156880</xdr:rowOff>
    </xdr:from>
    <xdr:to>
      <xdr:col>13</xdr:col>
      <xdr:colOff>642468</xdr:colOff>
      <xdr:row>920</xdr:row>
      <xdr:rowOff>402296</xdr:rowOff>
    </xdr:to>
    <xdr:sp macro="" textlink="">
      <xdr:nvSpPr>
        <xdr:cNvPr id="246" name="大かっこ 245">
          <a:extLst>
            <a:ext uri="{FF2B5EF4-FFF2-40B4-BE49-F238E27FC236}">
              <a16:creationId xmlns:a16="http://schemas.microsoft.com/office/drawing/2014/main" id="{9411B4F6-D95D-4C4C-BEE7-E4AF66FD49E9}"/>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920</xdr:row>
      <xdr:rowOff>156880</xdr:rowOff>
    </xdr:from>
    <xdr:to>
      <xdr:col>13</xdr:col>
      <xdr:colOff>642468</xdr:colOff>
      <xdr:row>920</xdr:row>
      <xdr:rowOff>402296</xdr:rowOff>
    </xdr:to>
    <xdr:sp macro="" textlink="">
      <xdr:nvSpPr>
        <xdr:cNvPr id="247" name="大かっこ 246">
          <a:extLst>
            <a:ext uri="{FF2B5EF4-FFF2-40B4-BE49-F238E27FC236}">
              <a16:creationId xmlns:a16="http://schemas.microsoft.com/office/drawing/2014/main" id="{942CCC01-73D9-4F8E-8BF2-BE20ADE9D794}"/>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920</xdr:row>
      <xdr:rowOff>156880</xdr:rowOff>
    </xdr:from>
    <xdr:to>
      <xdr:col>13</xdr:col>
      <xdr:colOff>642468</xdr:colOff>
      <xdr:row>920</xdr:row>
      <xdr:rowOff>402296</xdr:rowOff>
    </xdr:to>
    <xdr:sp macro="" textlink="">
      <xdr:nvSpPr>
        <xdr:cNvPr id="248" name="大かっこ 247">
          <a:extLst>
            <a:ext uri="{FF2B5EF4-FFF2-40B4-BE49-F238E27FC236}">
              <a16:creationId xmlns:a16="http://schemas.microsoft.com/office/drawing/2014/main" id="{7729DF34-27E2-4C00-BD2F-A39954B7B2D1}"/>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920</xdr:row>
      <xdr:rowOff>156880</xdr:rowOff>
    </xdr:from>
    <xdr:to>
      <xdr:col>13</xdr:col>
      <xdr:colOff>642468</xdr:colOff>
      <xdr:row>920</xdr:row>
      <xdr:rowOff>402296</xdr:rowOff>
    </xdr:to>
    <xdr:sp macro="" textlink="">
      <xdr:nvSpPr>
        <xdr:cNvPr id="249" name="大かっこ 248">
          <a:extLst>
            <a:ext uri="{FF2B5EF4-FFF2-40B4-BE49-F238E27FC236}">
              <a16:creationId xmlns:a16="http://schemas.microsoft.com/office/drawing/2014/main" id="{0D8CA8DF-A64D-4187-9BBB-EDC56524E804}"/>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920</xdr:row>
      <xdr:rowOff>156880</xdr:rowOff>
    </xdr:from>
    <xdr:to>
      <xdr:col>13</xdr:col>
      <xdr:colOff>642468</xdr:colOff>
      <xdr:row>920</xdr:row>
      <xdr:rowOff>402296</xdr:rowOff>
    </xdr:to>
    <xdr:sp macro="" textlink="">
      <xdr:nvSpPr>
        <xdr:cNvPr id="250" name="大かっこ 249">
          <a:extLst>
            <a:ext uri="{FF2B5EF4-FFF2-40B4-BE49-F238E27FC236}">
              <a16:creationId xmlns:a16="http://schemas.microsoft.com/office/drawing/2014/main" id="{D852CC7C-1975-49B6-9B0D-61173BDA6BE5}"/>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1036</xdr:row>
      <xdr:rowOff>156880</xdr:rowOff>
    </xdr:from>
    <xdr:to>
      <xdr:col>13</xdr:col>
      <xdr:colOff>642468</xdr:colOff>
      <xdr:row>1036</xdr:row>
      <xdr:rowOff>402296</xdr:rowOff>
    </xdr:to>
    <xdr:sp macro="" textlink="">
      <xdr:nvSpPr>
        <xdr:cNvPr id="251" name="大かっこ 250">
          <a:extLst>
            <a:ext uri="{FF2B5EF4-FFF2-40B4-BE49-F238E27FC236}">
              <a16:creationId xmlns:a16="http://schemas.microsoft.com/office/drawing/2014/main" id="{5DF6249F-6A7D-4703-93A0-D798D8EADD7A}"/>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1036</xdr:row>
      <xdr:rowOff>156880</xdr:rowOff>
    </xdr:from>
    <xdr:to>
      <xdr:col>13</xdr:col>
      <xdr:colOff>642468</xdr:colOff>
      <xdr:row>1036</xdr:row>
      <xdr:rowOff>402296</xdr:rowOff>
    </xdr:to>
    <xdr:sp macro="" textlink="">
      <xdr:nvSpPr>
        <xdr:cNvPr id="252" name="大かっこ 251">
          <a:extLst>
            <a:ext uri="{FF2B5EF4-FFF2-40B4-BE49-F238E27FC236}">
              <a16:creationId xmlns:a16="http://schemas.microsoft.com/office/drawing/2014/main" id="{F1EA882F-980E-4012-B8CA-DCC11A12238F}"/>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1036</xdr:row>
      <xdr:rowOff>156880</xdr:rowOff>
    </xdr:from>
    <xdr:to>
      <xdr:col>13</xdr:col>
      <xdr:colOff>642468</xdr:colOff>
      <xdr:row>1036</xdr:row>
      <xdr:rowOff>402296</xdr:rowOff>
    </xdr:to>
    <xdr:sp macro="" textlink="">
      <xdr:nvSpPr>
        <xdr:cNvPr id="253" name="大かっこ 252">
          <a:extLst>
            <a:ext uri="{FF2B5EF4-FFF2-40B4-BE49-F238E27FC236}">
              <a16:creationId xmlns:a16="http://schemas.microsoft.com/office/drawing/2014/main" id="{AFD2D865-12D4-44F7-8CF0-22ADFC342B9D}"/>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1036</xdr:row>
      <xdr:rowOff>156880</xdr:rowOff>
    </xdr:from>
    <xdr:to>
      <xdr:col>13</xdr:col>
      <xdr:colOff>642468</xdr:colOff>
      <xdr:row>1036</xdr:row>
      <xdr:rowOff>402296</xdr:rowOff>
    </xdr:to>
    <xdr:sp macro="" textlink="">
      <xdr:nvSpPr>
        <xdr:cNvPr id="254" name="大かっこ 253">
          <a:extLst>
            <a:ext uri="{FF2B5EF4-FFF2-40B4-BE49-F238E27FC236}">
              <a16:creationId xmlns:a16="http://schemas.microsoft.com/office/drawing/2014/main" id="{5E4FDB65-E3B2-4642-88C2-0FB34E555196}"/>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1036</xdr:row>
      <xdr:rowOff>156880</xdr:rowOff>
    </xdr:from>
    <xdr:to>
      <xdr:col>13</xdr:col>
      <xdr:colOff>642468</xdr:colOff>
      <xdr:row>1036</xdr:row>
      <xdr:rowOff>402296</xdr:rowOff>
    </xdr:to>
    <xdr:sp macro="" textlink="">
      <xdr:nvSpPr>
        <xdr:cNvPr id="255" name="大かっこ 254">
          <a:extLst>
            <a:ext uri="{FF2B5EF4-FFF2-40B4-BE49-F238E27FC236}">
              <a16:creationId xmlns:a16="http://schemas.microsoft.com/office/drawing/2014/main" id="{26C81BDB-103D-45BB-BA99-101CCB86A828}"/>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1152</xdr:row>
      <xdr:rowOff>156880</xdr:rowOff>
    </xdr:from>
    <xdr:to>
      <xdr:col>13</xdr:col>
      <xdr:colOff>642468</xdr:colOff>
      <xdr:row>1152</xdr:row>
      <xdr:rowOff>402296</xdr:rowOff>
    </xdr:to>
    <xdr:sp macro="" textlink="">
      <xdr:nvSpPr>
        <xdr:cNvPr id="256" name="大かっこ 255">
          <a:extLst>
            <a:ext uri="{FF2B5EF4-FFF2-40B4-BE49-F238E27FC236}">
              <a16:creationId xmlns:a16="http://schemas.microsoft.com/office/drawing/2014/main" id="{E14D7041-B484-4F35-8C57-2A9C7C0D2F03}"/>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1152</xdr:row>
      <xdr:rowOff>156880</xdr:rowOff>
    </xdr:from>
    <xdr:to>
      <xdr:col>13</xdr:col>
      <xdr:colOff>642468</xdr:colOff>
      <xdr:row>1152</xdr:row>
      <xdr:rowOff>402296</xdr:rowOff>
    </xdr:to>
    <xdr:sp macro="" textlink="">
      <xdr:nvSpPr>
        <xdr:cNvPr id="257" name="大かっこ 256">
          <a:extLst>
            <a:ext uri="{FF2B5EF4-FFF2-40B4-BE49-F238E27FC236}">
              <a16:creationId xmlns:a16="http://schemas.microsoft.com/office/drawing/2014/main" id="{BBE0D2D7-4688-46C2-AA07-DE24D93A258D}"/>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1152</xdr:row>
      <xdr:rowOff>156880</xdr:rowOff>
    </xdr:from>
    <xdr:to>
      <xdr:col>13</xdr:col>
      <xdr:colOff>642468</xdr:colOff>
      <xdr:row>1152</xdr:row>
      <xdr:rowOff>402296</xdr:rowOff>
    </xdr:to>
    <xdr:sp macro="" textlink="">
      <xdr:nvSpPr>
        <xdr:cNvPr id="258" name="大かっこ 257">
          <a:extLst>
            <a:ext uri="{FF2B5EF4-FFF2-40B4-BE49-F238E27FC236}">
              <a16:creationId xmlns:a16="http://schemas.microsoft.com/office/drawing/2014/main" id="{D50BA6B3-08EF-4788-8BCE-C6700B790F65}"/>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1152</xdr:row>
      <xdr:rowOff>156880</xdr:rowOff>
    </xdr:from>
    <xdr:to>
      <xdr:col>13</xdr:col>
      <xdr:colOff>642468</xdr:colOff>
      <xdr:row>1152</xdr:row>
      <xdr:rowOff>402296</xdr:rowOff>
    </xdr:to>
    <xdr:sp macro="" textlink="">
      <xdr:nvSpPr>
        <xdr:cNvPr id="259" name="大かっこ 258">
          <a:extLst>
            <a:ext uri="{FF2B5EF4-FFF2-40B4-BE49-F238E27FC236}">
              <a16:creationId xmlns:a16="http://schemas.microsoft.com/office/drawing/2014/main" id="{50977D66-8E33-4ECA-BECA-34E1E6650A5B}"/>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1152</xdr:row>
      <xdr:rowOff>156880</xdr:rowOff>
    </xdr:from>
    <xdr:to>
      <xdr:col>13</xdr:col>
      <xdr:colOff>642468</xdr:colOff>
      <xdr:row>1152</xdr:row>
      <xdr:rowOff>402296</xdr:rowOff>
    </xdr:to>
    <xdr:sp macro="" textlink="">
      <xdr:nvSpPr>
        <xdr:cNvPr id="260" name="大かっこ 259">
          <a:extLst>
            <a:ext uri="{FF2B5EF4-FFF2-40B4-BE49-F238E27FC236}">
              <a16:creationId xmlns:a16="http://schemas.microsoft.com/office/drawing/2014/main" id="{D068670D-D138-4451-8D08-90DC09E5319E}"/>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1268</xdr:row>
      <xdr:rowOff>156880</xdr:rowOff>
    </xdr:from>
    <xdr:to>
      <xdr:col>13</xdr:col>
      <xdr:colOff>642468</xdr:colOff>
      <xdr:row>1268</xdr:row>
      <xdr:rowOff>402296</xdr:rowOff>
    </xdr:to>
    <xdr:sp macro="" textlink="">
      <xdr:nvSpPr>
        <xdr:cNvPr id="261" name="大かっこ 260">
          <a:extLst>
            <a:ext uri="{FF2B5EF4-FFF2-40B4-BE49-F238E27FC236}">
              <a16:creationId xmlns:a16="http://schemas.microsoft.com/office/drawing/2014/main" id="{52794B1B-048C-4EC7-9650-0BA5A88818DD}"/>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1268</xdr:row>
      <xdr:rowOff>156880</xdr:rowOff>
    </xdr:from>
    <xdr:to>
      <xdr:col>13</xdr:col>
      <xdr:colOff>642468</xdr:colOff>
      <xdr:row>1268</xdr:row>
      <xdr:rowOff>402296</xdr:rowOff>
    </xdr:to>
    <xdr:sp macro="" textlink="">
      <xdr:nvSpPr>
        <xdr:cNvPr id="262" name="大かっこ 261">
          <a:extLst>
            <a:ext uri="{FF2B5EF4-FFF2-40B4-BE49-F238E27FC236}">
              <a16:creationId xmlns:a16="http://schemas.microsoft.com/office/drawing/2014/main" id="{7612219E-37E5-4D99-91CE-EF1FC64766D1}"/>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1268</xdr:row>
      <xdr:rowOff>156880</xdr:rowOff>
    </xdr:from>
    <xdr:to>
      <xdr:col>13</xdr:col>
      <xdr:colOff>642468</xdr:colOff>
      <xdr:row>1268</xdr:row>
      <xdr:rowOff>402296</xdr:rowOff>
    </xdr:to>
    <xdr:sp macro="" textlink="">
      <xdr:nvSpPr>
        <xdr:cNvPr id="263" name="大かっこ 262">
          <a:extLst>
            <a:ext uri="{FF2B5EF4-FFF2-40B4-BE49-F238E27FC236}">
              <a16:creationId xmlns:a16="http://schemas.microsoft.com/office/drawing/2014/main" id="{61B50860-E4AA-4EC2-A1E8-3C23E2229056}"/>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1268</xdr:row>
      <xdr:rowOff>156880</xdr:rowOff>
    </xdr:from>
    <xdr:to>
      <xdr:col>13</xdr:col>
      <xdr:colOff>642468</xdr:colOff>
      <xdr:row>1268</xdr:row>
      <xdr:rowOff>402296</xdr:rowOff>
    </xdr:to>
    <xdr:sp macro="" textlink="">
      <xdr:nvSpPr>
        <xdr:cNvPr id="264" name="大かっこ 263">
          <a:extLst>
            <a:ext uri="{FF2B5EF4-FFF2-40B4-BE49-F238E27FC236}">
              <a16:creationId xmlns:a16="http://schemas.microsoft.com/office/drawing/2014/main" id="{34B3CD06-6A37-43ED-80C4-0C44CEBD007C}"/>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1268</xdr:row>
      <xdr:rowOff>156880</xdr:rowOff>
    </xdr:from>
    <xdr:to>
      <xdr:col>13</xdr:col>
      <xdr:colOff>642468</xdr:colOff>
      <xdr:row>1268</xdr:row>
      <xdr:rowOff>402296</xdr:rowOff>
    </xdr:to>
    <xdr:sp macro="" textlink="">
      <xdr:nvSpPr>
        <xdr:cNvPr id="265" name="大かっこ 264">
          <a:extLst>
            <a:ext uri="{FF2B5EF4-FFF2-40B4-BE49-F238E27FC236}">
              <a16:creationId xmlns:a16="http://schemas.microsoft.com/office/drawing/2014/main" id="{08DADDC4-C2D4-49D4-ABDB-0EC477BBA881}"/>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1384</xdr:row>
      <xdr:rowOff>156880</xdr:rowOff>
    </xdr:from>
    <xdr:to>
      <xdr:col>13</xdr:col>
      <xdr:colOff>642468</xdr:colOff>
      <xdr:row>1384</xdr:row>
      <xdr:rowOff>402296</xdr:rowOff>
    </xdr:to>
    <xdr:sp macro="" textlink="">
      <xdr:nvSpPr>
        <xdr:cNvPr id="266" name="大かっこ 265">
          <a:extLst>
            <a:ext uri="{FF2B5EF4-FFF2-40B4-BE49-F238E27FC236}">
              <a16:creationId xmlns:a16="http://schemas.microsoft.com/office/drawing/2014/main" id="{1A002C42-C000-4479-B7C5-339FD11A9B21}"/>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1384</xdr:row>
      <xdr:rowOff>156880</xdr:rowOff>
    </xdr:from>
    <xdr:to>
      <xdr:col>13</xdr:col>
      <xdr:colOff>642468</xdr:colOff>
      <xdr:row>1384</xdr:row>
      <xdr:rowOff>402296</xdr:rowOff>
    </xdr:to>
    <xdr:sp macro="" textlink="">
      <xdr:nvSpPr>
        <xdr:cNvPr id="267" name="大かっこ 266">
          <a:extLst>
            <a:ext uri="{FF2B5EF4-FFF2-40B4-BE49-F238E27FC236}">
              <a16:creationId xmlns:a16="http://schemas.microsoft.com/office/drawing/2014/main" id="{A52B450F-40BD-4702-9671-24DE0294BB17}"/>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1384</xdr:row>
      <xdr:rowOff>156880</xdr:rowOff>
    </xdr:from>
    <xdr:to>
      <xdr:col>13</xdr:col>
      <xdr:colOff>642468</xdr:colOff>
      <xdr:row>1384</xdr:row>
      <xdr:rowOff>402296</xdr:rowOff>
    </xdr:to>
    <xdr:sp macro="" textlink="">
      <xdr:nvSpPr>
        <xdr:cNvPr id="268" name="大かっこ 267">
          <a:extLst>
            <a:ext uri="{FF2B5EF4-FFF2-40B4-BE49-F238E27FC236}">
              <a16:creationId xmlns:a16="http://schemas.microsoft.com/office/drawing/2014/main" id="{C1A8C29C-84AF-47EE-BA7F-772309B68BF7}"/>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1384</xdr:row>
      <xdr:rowOff>156880</xdr:rowOff>
    </xdr:from>
    <xdr:to>
      <xdr:col>13</xdr:col>
      <xdr:colOff>642468</xdr:colOff>
      <xdr:row>1384</xdr:row>
      <xdr:rowOff>402296</xdr:rowOff>
    </xdr:to>
    <xdr:sp macro="" textlink="">
      <xdr:nvSpPr>
        <xdr:cNvPr id="269" name="大かっこ 268">
          <a:extLst>
            <a:ext uri="{FF2B5EF4-FFF2-40B4-BE49-F238E27FC236}">
              <a16:creationId xmlns:a16="http://schemas.microsoft.com/office/drawing/2014/main" id="{0936F3A5-A719-4C78-9BC1-7C98478F0677}"/>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1384</xdr:row>
      <xdr:rowOff>156880</xdr:rowOff>
    </xdr:from>
    <xdr:to>
      <xdr:col>13</xdr:col>
      <xdr:colOff>642468</xdr:colOff>
      <xdr:row>1384</xdr:row>
      <xdr:rowOff>402296</xdr:rowOff>
    </xdr:to>
    <xdr:sp macro="" textlink="">
      <xdr:nvSpPr>
        <xdr:cNvPr id="270" name="大かっこ 269">
          <a:extLst>
            <a:ext uri="{FF2B5EF4-FFF2-40B4-BE49-F238E27FC236}">
              <a16:creationId xmlns:a16="http://schemas.microsoft.com/office/drawing/2014/main" id="{8F51F1D0-AFD3-4E80-8AFE-521695FB316E}"/>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1500</xdr:row>
      <xdr:rowOff>156880</xdr:rowOff>
    </xdr:from>
    <xdr:to>
      <xdr:col>13</xdr:col>
      <xdr:colOff>642468</xdr:colOff>
      <xdr:row>1500</xdr:row>
      <xdr:rowOff>402296</xdr:rowOff>
    </xdr:to>
    <xdr:sp macro="" textlink="">
      <xdr:nvSpPr>
        <xdr:cNvPr id="271" name="大かっこ 270">
          <a:extLst>
            <a:ext uri="{FF2B5EF4-FFF2-40B4-BE49-F238E27FC236}">
              <a16:creationId xmlns:a16="http://schemas.microsoft.com/office/drawing/2014/main" id="{B46CD4E9-4955-4B9B-9709-16388A86EF16}"/>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1500</xdr:row>
      <xdr:rowOff>156880</xdr:rowOff>
    </xdr:from>
    <xdr:to>
      <xdr:col>13</xdr:col>
      <xdr:colOff>642468</xdr:colOff>
      <xdr:row>1500</xdr:row>
      <xdr:rowOff>402296</xdr:rowOff>
    </xdr:to>
    <xdr:sp macro="" textlink="">
      <xdr:nvSpPr>
        <xdr:cNvPr id="272" name="大かっこ 271">
          <a:extLst>
            <a:ext uri="{FF2B5EF4-FFF2-40B4-BE49-F238E27FC236}">
              <a16:creationId xmlns:a16="http://schemas.microsoft.com/office/drawing/2014/main" id="{17E8A126-B593-4D9B-B730-7FA2B9B2B727}"/>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1500</xdr:row>
      <xdr:rowOff>156880</xdr:rowOff>
    </xdr:from>
    <xdr:to>
      <xdr:col>13</xdr:col>
      <xdr:colOff>642468</xdr:colOff>
      <xdr:row>1500</xdr:row>
      <xdr:rowOff>402296</xdr:rowOff>
    </xdr:to>
    <xdr:sp macro="" textlink="">
      <xdr:nvSpPr>
        <xdr:cNvPr id="273" name="大かっこ 272">
          <a:extLst>
            <a:ext uri="{FF2B5EF4-FFF2-40B4-BE49-F238E27FC236}">
              <a16:creationId xmlns:a16="http://schemas.microsoft.com/office/drawing/2014/main" id="{A5D25262-2E3B-4D29-BF97-535946E070F0}"/>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1500</xdr:row>
      <xdr:rowOff>156880</xdr:rowOff>
    </xdr:from>
    <xdr:to>
      <xdr:col>13</xdr:col>
      <xdr:colOff>642468</xdr:colOff>
      <xdr:row>1500</xdr:row>
      <xdr:rowOff>402296</xdr:rowOff>
    </xdr:to>
    <xdr:sp macro="" textlink="">
      <xdr:nvSpPr>
        <xdr:cNvPr id="274" name="大かっこ 273">
          <a:extLst>
            <a:ext uri="{FF2B5EF4-FFF2-40B4-BE49-F238E27FC236}">
              <a16:creationId xmlns:a16="http://schemas.microsoft.com/office/drawing/2014/main" id="{C4FBA27D-C0BE-48B4-95E7-99EFF9AAE77B}"/>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1500</xdr:row>
      <xdr:rowOff>156880</xdr:rowOff>
    </xdr:from>
    <xdr:to>
      <xdr:col>13</xdr:col>
      <xdr:colOff>642468</xdr:colOff>
      <xdr:row>1500</xdr:row>
      <xdr:rowOff>402296</xdr:rowOff>
    </xdr:to>
    <xdr:sp macro="" textlink="">
      <xdr:nvSpPr>
        <xdr:cNvPr id="275" name="大かっこ 274">
          <a:extLst>
            <a:ext uri="{FF2B5EF4-FFF2-40B4-BE49-F238E27FC236}">
              <a16:creationId xmlns:a16="http://schemas.microsoft.com/office/drawing/2014/main" id="{FC87F18C-3446-4474-B388-88DC454F7028}"/>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1616</xdr:row>
      <xdr:rowOff>156880</xdr:rowOff>
    </xdr:from>
    <xdr:to>
      <xdr:col>13</xdr:col>
      <xdr:colOff>642468</xdr:colOff>
      <xdr:row>1616</xdr:row>
      <xdr:rowOff>402296</xdr:rowOff>
    </xdr:to>
    <xdr:sp macro="" textlink="">
      <xdr:nvSpPr>
        <xdr:cNvPr id="276" name="大かっこ 275">
          <a:extLst>
            <a:ext uri="{FF2B5EF4-FFF2-40B4-BE49-F238E27FC236}">
              <a16:creationId xmlns:a16="http://schemas.microsoft.com/office/drawing/2014/main" id="{ADB3509F-C9B4-4F4B-BED8-15C61DC3FBAE}"/>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1616</xdr:row>
      <xdr:rowOff>156880</xdr:rowOff>
    </xdr:from>
    <xdr:to>
      <xdr:col>13</xdr:col>
      <xdr:colOff>642468</xdr:colOff>
      <xdr:row>1616</xdr:row>
      <xdr:rowOff>402296</xdr:rowOff>
    </xdr:to>
    <xdr:sp macro="" textlink="">
      <xdr:nvSpPr>
        <xdr:cNvPr id="277" name="大かっこ 276">
          <a:extLst>
            <a:ext uri="{FF2B5EF4-FFF2-40B4-BE49-F238E27FC236}">
              <a16:creationId xmlns:a16="http://schemas.microsoft.com/office/drawing/2014/main" id="{FD054A62-4956-42C8-8BAF-DBAC66E77840}"/>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1616</xdr:row>
      <xdr:rowOff>156880</xdr:rowOff>
    </xdr:from>
    <xdr:to>
      <xdr:col>13</xdr:col>
      <xdr:colOff>642468</xdr:colOff>
      <xdr:row>1616</xdr:row>
      <xdr:rowOff>402296</xdr:rowOff>
    </xdr:to>
    <xdr:sp macro="" textlink="">
      <xdr:nvSpPr>
        <xdr:cNvPr id="278" name="大かっこ 277">
          <a:extLst>
            <a:ext uri="{FF2B5EF4-FFF2-40B4-BE49-F238E27FC236}">
              <a16:creationId xmlns:a16="http://schemas.microsoft.com/office/drawing/2014/main" id="{746D5E3C-D32B-4902-A3F3-69FD7909D1DF}"/>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1616</xdr:row>
      <xdr:rowOff>156880</xdr:rowOff>
    </xdr:from>
    <xdr:to>
      <xdr:col>13</xdr:col>
      <xdr:colOff>642468</xdr:colOff>
      <xdr:row>1616</xdr:row>
      <xdr:rowOff>402296</xdr:rowOff>
    </xdr:to>
    <xdr:sp macro="" textlink="">
      <xdr:nvSpPr>
        <xdr:cNvPr id="279" name="大かっこ 278">
          <a:extLst>
            <a:ext uri="{FF2B5EF4-FFF2-40B4-BE49-F238E27FC236}">
              <a16:creationId xmlns:a16="http://schemas.microsoft.com/office/drawing/2014/main" id="{8DA59D16-1CA3-4D63-B7FC-908E35B11D33}"/>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1616</xdr:row>
      <xdr:rowOff>156880</xdr:rowOff>
    </xdr:from>
    <xdr:to>
      <xdr:col>13</xdr:col>
      <xdr:colOff>642468</xdr:colOff>
      <xdr:row>1616</xdr:row>
      <xdr:rowOff>402296</xdr:rowOff>
    </xdr:to>
    <xdr:sp macro="" textlink="">
      <xdr:nvSpPr>
        <xdr:cNvPr id="280" name="大かっこ 279">
          <a:extLst>
            <a:ext uri="{FF2B5EF4-FFF2-40B4-BE49-F238E27FC236}">
              <a16:creationId xmlns:a16="http://schemas.microsoft.com/office/drawing/2014/main" id="{BA6BAC78-1592-4255-9B56-E26855AD16FA}"/>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1732</xdr:row>
      <xdr:rowOff>156880</xdr:rowOff>
    </xdr:from>
    <xdr:to>
      <xdr:col>13</xdr:col>
      <xdr:colOff>642468</xdr:colOff>
      <xdr:row>1732</xdr:row>
      <xdr:rowOff>402296</xdr:rowOff>
    </xdr:to>
    <xdr:sp macro="" textlink="">
      <xdr:nvSpPr>
        <xdr:cNvPr id="281" name="大かっこ 280">
          <a:extLst>
            <a:ext uri="{FF2B5EF4-FFF2-40B4-BE49-F238E27FC236}">
              <a16:creationId xmlns:a16="http://schemas.microsoft.com/office/drawing/2014/main" id="{7E19EC89-95BA-458B-AFAA-F0746D543396}"/>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1732</xdr:row>
      <xdr:rowOff>156880</xdr:rowOff>
    </xdr:from>
    <xdr:to>
      <xdr:col>13</xdr:col>
      <xdr:colOff>642468</xdr:colOff>
      <xdr:row>1732</xdr:row>
      <xdr:rowOff>402296</xdr:rowOff>
    </xdr:to>
    <xdr:sp macro="" textlink="">
      <xdr:nvSpPr>
        <xdr:cNvPr id="282" name="大かっこ 281">
          <a:extLst>
            <a:ext uri="{FF2B5EF4-FFF2-40B4-BE49-F238E27FC236}">
              <a16:creationId xmlns:a16="http://schemas.microsoft.com/office/drawing/2014/main" id="{7F93F761-028E-4B36-949C-AD18B67A5B7E}"/>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1732</xdr:row>
      <xdr:rowOff>156880</xdr:rowOff>
    </xdr:from>
    <xdr:to>
      <xdr:col>13</xdr:col>
      <xdr:colOff>642468</xdr:colOff>
      <xdr:row>1732</xdr:row>
      <xdr:rowOff>402296</xdr:rowOff>
    </xdr:to>
    <xdr:sp macro="" textlink="">
      <xdr:nvSpPr>
        <xdr:cNvPr id="283" name="大かっこ 282">
          <a:extLst>
            <a:ext uri="{FF2B5EF4-FFF2-40B4-BE49-F238E27FC236}">
              <a16:creationId xmlns:a16="http://schemas.microsoft.com/office/drawing/2014/main" id="{00B04004-E3CD-4543-8F2F-804F58F69B65}"/>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1732</xdr:row>
      <xdr:rowOff>156880</xdr:rowOff>
    </xdr:from>
    <xdr:to>
      <xdr:col>13</xdr:col>
      <xdr:colOff>642468</xdr:colOff>
      <xdr:row>1732</xdr:row>
      <xdr:rowOff>402296</xdr:rowOff>
    </xdr:to>
    <xdr:sp macro="" textlink="">
      <xdr:nvSpPr>
        <xdr:cNvPr id="284" name="大かっこ 283">
          <a:extLst>
            <a:ext uri="{FF2B5EF4-FFF2-40B4-BE49-F238E27FC236}">
              <a16:creationId xmlns:a16="http://schemas.microsoft.com/office/drawing/2014/main" id="{19138CD5-B0B0-402E-8814-D3122EF1D7C5}"/>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1732</xdr:row>
      <xdr:rowOff>156880</xdr:rowOff>
    </xdr:from>
    <xdr:to>
      <xdr:col>13</xdr:col>
      <xdr:colOff>642468</xdr:colOff>
      <xdr:row>1732</xdr:row>
      <xdr:rowOff>402296</xdr:rowOff>
    </xdr:to>
    <xdr:sp macro="" textlink="">
      <xdr:nvSpPr>
        <xdr:cNvPr id="285" name="大かっこ 284">
          <a:extLst>
            <a:ext uri="{FF2B5EF4-FFF2-40B4-BE49-F238E27FC236}">
              <a16:creationId xmlns:a16="http://schemas.microsoft.com/office/drawing/2014/main" id="{CD80CFEF-32B4-4654-9430-79F74E2E89B0}"/>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1848</xdr:row>
      <xdr:rowOff>156880</xdr:rowOff>
    </xdr:from>
    <xdr:to>
      <xdr:col>13</xdr:col>
      <xdr:colOff>642468</xdr:colOff>
      <xdr:row>1848</xdr:row>
      <xdr:rowOff>402296</xdr:rowOff>
    </xdr:to>
    <xdr:sp macro="" textlink="">
      <xdr:nvSpPr>
        <xdr:cNvPr id="286" name="大かっこ 285">
          <a:extLst>
            <a:ext uri="{FF2B5EF4-FFF2-40B4-BE49-F238E27FC236}">
              <a16:creationId xmlns:a16="http://schemas.microsoft.com/office/drawing/2014/main" id="{7C73F552-0BAA-4E7D-8266-47D2BB80F708}"/>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1848</xdr:row>
      <xdr:rowOff>156880</xdr:rowOff>
    </xdr:from>
    <xdr:to>
      <xdr:col>13</xdr:col>
      <xdr:colOff>642468</xdr:colOff>
      <xdr:row>1848</xdr:row>
      <xdr:rowOff>402296</xdr:rowOff>
    </xdr:to>
    <xdr:sp macro="" textlink="">
      <xdr:nvSpPr>
        <xdr:cNvPr id="287" name="大かっこ 286">
          <a:extLst>
            <a:ext uri="{FF2B5EF4-FFF2-40B4-BE49-F238E27FC236}">
              <a16:creationId xmlns:a16="http://schemas.microsoft.com/office/drawing/2014/main" id="{82DD34AF-BD41-472B-9C08-265F4861BD96}"/>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1848</xdr:row>
      <xdr:rowOff>156880</xdr:rowOff>
    </xdr:from>
    <xdr:to>
      <xdr:col>13</xdr:col>
      <xdr:colOff>642468</xdr:colOff>
      <xdr:row>1848</xdr:row>
      <xdr:rowOff>402296</xdr:rowOff>
    </xdr:to>
    <xdr:sp macro="" textlink="">
      <xdr:nvSpPr>
        <xdr:cNvPr id="288" name="大かっこ 287">
          <a:extLst>
            <a:ext uri="{FF2B5EF4-FFF2-40B4-BE49-F238E27FC236}">
              <a16:creationId xmlns:a16="http://schemas.microsoft.com/office/drawing/2014/main" id="{5E7CEAE0-2C42-42FB-9418-F2A621C0E33B}"/>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1848</xdr:row>
      <xdr:rowOff>156880</xdr:rowOff>
    </xdr:from>
    <xdr:to>
      <xdr:col>13</xdr:col>
      <xdr:colOff>642468</xdr:colOff>
      <xdr:row>1848</xdr:row>
      <xdr:rowOff>402296</xdr:rowOff>
    </xdr:to>
    <xdr:sp macro="" textlink="">
      <xdr:nvSpPr>
        <xdr:cNvPr id="289" name="大かっこ 288">
          <a:extLst>
            <a:ext uri="{FF2B5EF4-FFF2-40B4-BE49-F238E27FC236}">
              <a16:creationId xmlns:a16="http://schemas.microsoft.com/office/drawing/2014/main" id="{D2F33715-2D0B-4E5F-8C46-74CE5C670BC6}"/>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1848</xdr:row>
      <xdr:rowOff>156880</xdr:rowOff>
    </xdr:from>
    <xdr:to>
      <xdr:col>13</xdr:col>
      <xdr:colOff>642468</xdr:colOff>
      <xdr:row>1848</xdr:row>
      <xdr:rowOff>402296</xdr:rowOff>
    </xdr:to>
    <xdr:sp macro="" textlink="">
      <xdr:nvSpPr>
        <xdr:cNvPr id="290" name="大かっこ 289">
          <a:extLst>
            <a:ext uri="{FF2B5EF4-FFF2-40B4-BE49-F238E27FC236}">
              <a16:creationId xmlns:a16="http://schemas.microsoft.com/office/drawing/2014/main" id="{C783BA4B-D222-4112-A7F3-9FF6F3C5714B}"/>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1964</xdr:row>
      <xdr:rowOff>156880</xdr:rowOff>
    </xdr:from>
    <xdr:to>
      <xdr:col>13</xdr:col>
      <xdr:colOff>642468</xdr:colOff>
      <xdr:row>1964</xdr:row>
      <xdr:rowOff>402296</xdr:rowOff>
    </xdr:to>
    <xdr:sp macro="" textlink="">
      <xdr:nvSpPr>
        <xdr:cNvPr id="291" name="大かっこ 290">
          <a:extLst>
            <a:ext uri="{FF2B5EF4-FFF2-40B4-BE49-F238E27FC236}">
              <a16:creationId xmlns:a16="http://schemas.microsoft.com/office/drawing/2014/main" id="{A122A36F-2678-41AB-8E2C-F4FB66BDB692}"/>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1964</xdr:row>
      <xdr:rowOff>156880</xdr:rowOff>
    </xdr:from>
    <xdr:to>
      <xdr:col>13</xdr:col>
      <xdr:colOff>642468</xdr:colOff>
      <xdr:row>1964</xdr:row>
      <xdr:rowOff>402296</xdr:rowOff>
    </xdr:to>
    <xdr:sp macro="" textlink="">
      <xdr:nvSpPr>
        <xdr:cNvPr id="292" name="大かっこ 291">
          <a:extLst>
            <a:ext uri="{FF2B5EF4-FFF2-40B4-BE49-F238E27FC236}">
              <a16:creationId xmlns:a16="http://schemas.microsoft.com/office/drawing/2014/main" id="{1E307EE1-6BB3-4CE7-814B-BA6D961656B4}"/>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1964</xdr:row>
      <xdr:rowOff>156880</xdr:rowOff>
    </xdr:from>
    <xdr:to>
      <xdr:col>13</xdr:col>
      <xdr:colOff>642468</xdr:colOff>
      <xdr:row>1964</xdr:row>
      <xdr:rowOff>402296</xdr:rowOff>
    </xdr:to>
    <xdr:sp macro="" textlink="">
      <xdr:nvSpPr>
        <xdr:cNvPr id="293" name="大かっこ 292">
          <a:extLst>
            <a:ext uri="{FF2B5EF4-FFF2-40B4-BE49-F238E27FC236}">
              <a16:creationId xmlns:a16="http://schemas.microsoft.com/office/drawing/2014/main" id="{0A47B29E-3BC6-4F04-9877-E814170494E9}"/>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1964</xdr:row>
      <xdr:rowOff>156880</xdr:rowOff>
    </xdr:from>
    <xdr:to>
      <xdr:col>13</xdr:col>
      <xdr:colOff>642468</xdr:colOff>
      <xdr:row>1964</xdr:row>
      <xdr:rowOff>402296</xdr:rowOff>
    </xdr:to>
    <xdr:sp macro="" textlink="">
      <xdr:nvSpPr>
        <xdr:cNvPr id="294" name="大かっこ 293">
          <a:extLst>
            <a:ext uri="{FF2B5EF4-FFF2-40B4-BE49-F238E27FC236}">
              <a16:creationId xmlns:a16="http://schemas.microsoft.com/office/drawing/2014/main" id="{B8A1A72E-27FD-4C89-ABE0-E55C10BADE65}"/>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1964</xdr:row>
      <xdr:rowOff>156880</xdr:rowOff>
    </xdr:from>
    <xdr:to>
      <xdr:col>13</xdr:col>
      <xdr:colOff>642468</xdr:colOff>
      <xdr:row>1964</xdr:row>
      <xdr:rowOff>402296</xdr:rowOff>
    </xdr:to>
    <xdr:sp macro="" textlink="">
      <xdr:nvSpPr>
        <xdr:cNvPr id="295" name="大かっこ 294">
          <a:extLst>
            <a:ext uri="{FF2B5EF4-FFF2-40B4-BE49-F238E27FC236}">
              <a16:creationId xmlns:a16="http://schemas.microsoft.com/office/drawing/2014/main" id="{04390FDF-3D81-42EE-97E6-91AFA3BBBBF8}"/>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2080</xdr:row>
      <xdr:rowOff>156880</xdr:rowOff>
    </xdr:from>
    <xdr:to>
      <xdr:col>13</xdr:col>
      <xdr:colOff>642468</xdr:colOff>
      <xdr:row>2080</xdr:row>
      <xdr:rowOff>402296</xdr:rowOff>
    </xdr:to>
    <xdr:sp macro="" textlink="">
      <xdr:nvSpPr>
        <xdr:cNvPr id="296" name="大かっこ 295">
          <a:extLst>
            <a:ext uri="{FF2B5EF4-FFF2-40B4-BE49-F238E27FC236}">
              <a16:creationId xmlns:a16="http://schemas.microsoft.com/office/drawing/2014/main" id="{E2B4981E-E75F-45AE-9505-AD076EAA893E}"/>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2080</xdr:row>
      <xdr:rowOff>156880</xdr:rowOff>
    </xdr:from>
    <xdr:to>
      <xdr:col>13</xdr:col>
      <xdr:colOff>642468</xdr:colOff>
      <xdr:row>2080</xdr:row>
      <xdr:rowOff>402296</xdr:rowOff>
    </xdr:to>
    <xdr:sp macro="" textlink="">
      <xdr:nvSpPr>
        <xdr:cNvPr id="297" name="大かっこ 296">
          <a:extLst>
            <a:ext uri="{FF2B5EF4-FFF2-40B4-BE49-F238E27FC236}">
              <a16:creationId xmlns:a16="http://schemas.microsoft.com/office/drawing/2014/main" id="{96BCC715-F961-485B-B010-022AB20B1DA5}"/>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2080</xdr:row>
      <xdr:rowOff>156880</xdr:rowOff>
    </xdr:from>
    <xdr:to>
      <xdr:col>13</xdr:col>
      <xdr:colOff>642468</xdr:colOff>
      <xdr:row>2080</xdr:row>
      <xdr:rowOff>402296</xdr:rowOff>
    </xdr:to>
    <xdr:sp macro="" textlink="">
      <xdr:nvSpPr>
        <xdr:cNvPr id="298" name="大かっこ 297">
          <a:extLst>
            <a:ext uri="{FF2B5EF4-FFF2-40B4-BE49-F238E27FC236}">
              <a16:creationId xmlns:a16="http://schemas.microsoft.com/office/drawing/2014/main" id="{4BEB5CE0-0913-406E-8BDE-F5CD76289B6C}"/>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2080</xdr:row>
      <xdr:rowOff>156880</xdr:rowOff>
    </xdr:from>
    <xdr:to>
      <xdr:col>13</xdr:col>
      <xdr:colOff>642468</xdr:colOff>
      <xdr:row>2080</xdr:row>
      <xdr:rowOff>402296</xdr:rowOff>
    </xdr:to>
    <xdr:sp macro="" textlink="">
      <xdr:nvSpPr>
        <xdr:cNvPr id="299" name="大かっこ 298">
          <a:extLst>
            <a:ext uri="{FF2B5EF4-FFF2-40B4-BE49-F238E27FC236}">
              <a16:creationId xmlns:a16="http://schemas.microsoft.com/office/drawing/2014/main" id="{932B022D-35AF-4C70-91DB-6FF218FDA9C4}"/>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2080</xdr:row>
      <xdr:rowOff>156880</xdr:rowOff>
    </xdr:from>
    <xdr:to>
      <xdr:col>13</xdr:col>
      <xdr:colOff>642468</xdr:colOff>
      <xdr:row>2080</xdr:row>
      <xdr:rowOff>402296</xdr:rowOff>
    </xdr:to>
    <xdr:sp macro="" textlink="">
      <xdr:nvSpPr>
        <xdr:cNvPr id="300" name="大かっこ 299">
          <a:extLst>
            <a:ext uri="{FF2B5EF4-FFF2-40B4-BE49-F238E27FC236}">
              <a16:creationId xmlns:a16="http://schemas.microsoft.com/office/drawing/2014/main" id="{4D4946A9-5B5F-4DB3-8668-858534B11ED3}"/>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2196</xdr:row>
      <xdr:rowOff>156880</xdr:rowOff>
    </xdr:from>
    <xdr:to>
      <xdr:col>13</xdr:col>
      <xdr:colOff>642468</xdr:colOff>
      <xdr:row>2196</xdr:row>
      <xdr:rowOff>402296</xdr:rowOff>
    </xdr:to>
    <xdr:sp macro="" textlink="">
      <xdr:nvSpPr>
        <xdr:cNvPr id="301" name="大かっこ 300">
          <a:extLst>
            <a:ext uri="{FF2B5EF4-FFF2-40B4-BE49-F238E27FC236}">
              <a16:creationId xmlns:a16="http://schemas.microsoft.com/office/drawing/2014/main" id="{A6EBA805-A74B-41FC-98BC-9D0DDCB3DDCB}"/>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2196</xdr:row>
      <xdr:rowOff>156880</xdr:rowOff>
    </xdr:from>
    <xdr:to>
      <xdr:col>13</xdr:col>
      <xdr:colOff>642468</xdr:colOff>
      <xdr:row>2196</xdr:row>
      <xdr:rowOff>402296</xdr:rowOff>
    </xdr:to>
    <xdr:sp macro="" textlink="">
      <xdr:nvSpPr>
        <xdr:cNvPr id="302" name="大かっこ 301">
          <a:extLst>
            <a:ext uri="{FF2B5EF4-FFF2-40B4-BE49-F238E27FC236}">
              <a16:creationId xmlns:a16="http://schemas.microsoft.com/office/drawing/2014/main" id="{EF1180B8-2010-4BE3-AD11-24523F57EDCD}"/>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2196</xdr:row>
      <xdr:rowOff>156880</xdr:rowOff>
    </xdr:from>
    <xdr:to>
      <xdr:col>13</xdr:col>
      <xdr:colOff>642468</xdr:colOff>
      <xdr:row>2196</xdr:row>
      <xdr:rowOff>402296</xdr:rowOff>
    </xdr:to>
    <xdr:sp macro="" textlink="">
      <xdr:nvSpPr>
        <xdr:cNvPr id="303" name="大かっこ 302">
          <a:extLst>
            <a:ext uri="{FF2B5EF4-FFF2-40B4-BE49-F238E27FC236}">
              <a16:creationId xmlns:a16="http://schemas.microsoft.com/office/drawing/2014/main" id="{4F1A5513-EC52-47D2-885C-1F08A9EA260C}"/>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2196</xdr:row>
      <xdr:rowOff>156880</xdr:rowOff>
    </xdr:from>
    <xdr:to>
      <xdr:col>13</xdr:col>
      <xdr:colOff>642468</xdr:colOff>
      <xdr:row>2196</xdr:row>
      <xdr:rowOff>402296</xdr:rowOff>
    </xdr:to>
    <xdr:sp macro="" textlink="">
      <xdr:nvSpPr>
        <xdr:cNvPr id="304" name="大かっこ 303">
          <a:extLst>
            <a:ext uri="{FF2B5EF4-FFF2-40B4-BE49-F238E27FC236}">
              <a16:creationId xmlns:a16="http://schemas.microsoft.com/office/drawing/2014/main" id="{CD2B2B16-B529-4703-B354-01A05FD62176}"/>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2196</xdr:row>
      <xdr:rowOff>156880</xdr:rowOff>
    </xdr:from>
    <xdr:to>
      <xdr:col>13</xdr:col>
      <xdr:colOff>642468</xdr:colOff>
      <xdr:row>2196</xdr:row>
      <xdr:rowOff>402296</xdr:rowOff>
    </xdr:to>
    <xdr:sp macro="" textlink="">
      <xdr:nvSpPr>
        <xdr:cNvPr id="305" name="大かっこ 304">
          <a:extLst>
            <a:ext uri="{FF2B5EF4-FFF2-40B4-BE49-F238E27FC236}">
              <a16:creationId xmlns:a16="http://schemas.microsoft.com/office/drawing/2014/main" id="{115A0FB1-39C9-4BF9-A69E-A188908C90B7}"/>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2312</xdr:row>
      <xdr:rowOff>156880</xdr:rowOff>
    </xdr:from>
    <xdr:to>
      <xdr:col>13</xdr:col>
      <xdr:colOff>642468</xdr:colOff>
      <xdr:row>2312</xdr:row>
      <xdr:rowOff>402296</xdr:rowOff>
    </xdr:to>
    <xdr:sp macro="" textlink="">
      <xdr:nvSpPr>
        <xdr:cNvPr id="306" name="大かっこ 305">
          <a:extLst>
            <a:ext uri="{FF2B5EF4-FFF2-40B4-BE49-F238E27FC236}">
              <a16:creationId xmlns:a16="http://schemas.microsoft.com/office/drawing/2014/main" id="{B83F4B7D-3616-437E-9FF4-63C5EC52D516}"/>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2312</xdr:row>
      <xdr:rowOff>156880</xdr:rowOff>
    </xdr:from>
    <xdr:to>
      <xdr:col>13</xdr:col>
      <xdr:colOff>642468</xdr:colOff>
      <xdr:row>2312</xdr:row>
      <xdr:rowOff>402296</xdr:rowOff>
    </xdr:to>
    <xdr:sp macro="" textlink="">
      <xdr:nvSpPr>
        <xdr:cNvPr id="307" name="大かっこ 306">
          <a:extLst>
            <a:ext uri="{FF2B5EF4-FFF2-40B4-BE49-F238E27FC236}">
              <a16:creationId xmlns:a16="http://schemas.microsoft.com/office/drawing/2014/main" id="{30000DD2-C4ED-4B46-A5FB-C0FE4CA721FB}"/>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2312</xdr:row>
      <xdr:rowOff>156880</xdr:rowOff>
    </xdr:from>
    <xdr:to>
      <xdr:col>13</xdr:col>
      <xdr:colOff>642468</xdr:colOff>
      <xdr:row>2312</xdr:row>
      <xdr:rowOff>402296</xdr:rowOff>
    </xdr:to>
    <xdr:sp macro="" textlink="">
      <xdr:nvSpPr>
        <xdr:cNvPr id="308" name="大かっこ 307">
          <a:extLst>
            <a:ext uri="{FF2B5EF4-FFF2-40B4-BE49-F238E27FC236}">
              <a16:creationId xmlns:a16="http://schemas.microsoft.com/office/drawing/2014/main" id="{59C43570-AF39-4D18-91F2-2C5ABABBE336}"/>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2312</xdr:row>
      <xdr:rowOff>156880</xdr:rowOff>
    </xdr:from>
    <xdr:to>
      <xdr:col>13</xdr:col>
      <xdr:colOff>642468</xdr:colOff>
      <xdr:row>2312</xdr:row>
      <xdr:rowOff>402296</xdr:rowOff>
    </xdr:to>
    <xdr:sp macro="" textlink="">
      <xdr:nvSpPr>
        <xdr:cNvPr id="309" name="大かっこ 308">
          <a:extLst>
            <a:ext uri="{FF2B5EF4-FFF2-40B4-BE49-F238E27FC236}">
              <a16:creationId xmlns:a16="http://schemas.microsoft.com/office/drawing/2014/main" id="{0E1C2457-2719-414F-957D-DCFAC22DB3EC}"/>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2312</xdr:row>
      <xdr:rowOff>156880</xdr:rowOff>
    </xdr:from>
    <xdr:to>
      <xdr:col>13</xdr:col>
      <xdr:colOff>642468</xdr:colOff>
      <xdr:row>2312</xdr:row>
      <xdr:rowOff>402296</xdr:rowOff>
    </xdr:to>
    <xdr:sp macro="" textlink="">
      <xdr:nvSpPr>
        <xdr:cNvPr id="310" name="大かっこ 309">
          <a:extLst>
            <a:ext uri="{FF2B5EF4-FFF2-40B4-BE49-F238E27FC236}">
              <a16:creationId xmlns:a16="http://schemas.microsoft.com/office/drawing/2014/main" id="{67ED0C0B-F09A-4DDB-9766-D11F0BAC3878}"/>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224</xdr:row>
      <xdr:rowOff>156880</xdr:rowOff>
    </xdr:from>
    <xdr:to>
      <xdr:col>13</xdr:col>
      <xdr:colOff>642468</xdr:colOff>
      <xdr:row>224</xdr:row>
      <xdr:rowOff>402296</xdr:rowOff>
    </xdr:to>
    <xdr:sp macro="" textlink="">
      <xdr:nvSpPr>
        <xdr:cNvPr id="311" name="大かっこ 310">
          <a:extLst>
            <a:ext uri="{FF2B5EF4-FFF2-40B4-BE49-F238E27FC236}">
              <a16:creationId xmlns:a16="http://schemas.microsoft.com/office/drawing/2014/main" id="{B422FE24-CF4F-4F59-850A-CACF42A7C35F}"/>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224</xdr:row>
      <xdr:rowOff>156880</xdr:rowOff>
    </xdr:from>
    <xdr:to>
      <xdr:col>13</xdr:col>
      <xdr:colOff>642468</xdr:colOff>
      <xdr:row>224</xdr:row>
      <xdr:rowOff>402296</xdr:rowOff>
    </xdr:to>
    <xdr:sp macro="" textlink="">
      <xdr:nvSpPr>
        <xdr:cNvPr id="312" name="大かっこ 311">
          <a:extLst>
            <a:ext uri="{FF2B5EF4-FFF2-40B4-BE49-F238E27FC236}">
              <a16:creationId xmlns:a16="http://schemas.microsoft.com/office/drawing/2014/main" id="{1BBDC049-8352-4707-9024-ECF001C4BD63}"/>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224</xdr:row>
      <xdr:rowOff>156880</xdr:rowOff>
    </xdr:from>
    <xdr:to>
      <xdr:col>13</xdr:col>
      <xdr:colOff>642468</xdr:colOff>
      <xdr:row>224</xdr:row>
      <xdr:rowOff>402296</xdr:rowOff>
    </xdr:to>
    <xdr:sp macro="" textlink="">
      <xdr:nvSpPr>
        <xdr:cNvPr id="313" name="大かっこ 312">
          <a:extLst>
            <a:ext uri="{FF2B5EF4-FFF2-40B4-BE49-F238E27FC236}">
              <a16:creationId xmlns:a16="http://schemas.microsoft.com/office/drawing/2014/main" id="{3307FD0E-EA5E-41AE-873A-71FFF2439F3E}"/>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224</xdr:row>
      <xdr:rowOff>156880</xdr:rowOff>
    </xdr:from>
    <xdr:to>
      <xdr:col>13</xdr:col>
      <xdr:colOff>642468</xdr:colOff>
      <xdr:row>224</xdr:row>
      <xdr:rowOff>402296</xdr:rowOff>
    </xdr:to>
    <xdr:sp macro="" textlink="">
      <xdr:nvSpPr>
        <xdr:cNvPr id="314" name="大かっこ 313">
          <a:extLst>
            <a:ext uri="{FF2B5EF4-FFF2-40B4-BE49-F238E27FC236}">
              <a16:creationId xmlns:a16="http://schemas.microsoft.com/office/drawing/2014/main" id="{59A78B5D-B930-4D3A-B227-EA4C3CF7FA1F}"/>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224</xdr:row>
      <xdr:rowOff>156880</xdr:rowOff>
    </xdr:from>
    <xdr:to>
      <xdr:col>13</xdr:col>
      <xdr:colOff>642468</xdr:colOff>
      <xdr:row>224</xdr:row>
      <xdr:rowOff>402296</xdr:rowOff>
    </xdr:to>
    <xdr:sp macro="" textlink="">
      <xdr:nvSpPr>
        <xdr:cNvPr id="315" name="大かっこ 314">
          <a:extLst>
            <a:ext uri="{FF2B5EF4-FFF2-40B4-BE49-F238E27FC236}">
              <a16:creationId xmlns:a16="http://schemas.microsoft.com/office/drawing/2014/main" id="{BA04C0C7-B56D-4F29-AAA1-C5DE5C0A0C06}"/>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340</xdr:row>
      <xdr:rowOff>156880</xdr:rowOff>
    </xdr:from>
    <xdr:to>
      <xdr:col>13</xdr:col>
      <xdr:colOff>642468</xdr:colOff>
      <xdr:row>340</xdr:row>
      <xdr:rowOff>402296</xdr:rowOff>
    </xdr:to>
    <xdr:sp macro="" textlink="">
      <xdr:nvSpPr>
        <xdr:cNvPr id="316" name="大かっこ 315">
          <a:extLst>
            <a:ext uri="{FF2B5EF4-FFF2-40B4-BE49-F238E27FC236}">
              <a16:creationId xmlns:a16="http://schemas.microsoft.com/office/drawing/2014/main" id="{9557B954-F0A1-4274-B6B0-5948B35D7EA2}"/>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340</xdr:row>
      <xdr:rowOff>156880</xdr:rowOff>
    </xdr:from>
    <xdr:to>
      <xdr:col>13</xdr:col>
      <xdr:colOff>642468</xdr:colOff>
      <xdr:row>340</xdr:row>
      <xdr:rowOff>402296</xdr:rowOff>
    </xdr:to>
    <xdr:sp macro="" textlink="">
      <xdr:nvSpPr>
        <xdr:cNvPr id="317" name="大かっこ 316">
          <a:extLst>
            <a:ext uri="{FF2B5EF4-FFF2-40B4-BE49-F238E27FC236}">
              <a16:creationId xmlns:a16="http://schemas.microsoft.com/office/drawing/2014/main" id="{AAF60B4D-7629-4825-BCB5-37AE2EF5F8FF}"/>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340</xdr:row>
      <xdr:rowOff>156880</xdr:rowOff>
    </xdr:from>
    <xdr:to>
      <xdr:col>13</xdr:col>
      <xdr:colOff>642468</xdr:colOff>
      <xdr:row>340</xdr:row>
      <xdr:rowOff>402296</xdr:rowOff>
    </xdr:to>
    <xdr:sp macro="" textlink="">
      <xdr:nvSpPr>
        <xdr:cNvPr id="318" name="大かっこ 317">
          <a:extLst>
            <a:ext uri="{FF2B5EF4-FFF2-40B4-BE49-F238E27FC236}">
              <a16:creationId xmlns:a16="http://schemas.microsoft.com/office/drawing/2014/main" id="{59B5AE31-3AAB-439E-B1D5-93184F6FB745}"/>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340</xdr:row>
      <xdr:rowOff>156880</xdr:rowOff>
    </xdr:from>
    <xdr:to>
      <xdr:col>13</xdr:col>
      <xdr:colOff>642468</xdr:colOff>
      <xdr:row>340</xdr:row>
      <xdr:rowOff>402296</xdr:rowOff>
    </xdr:to>
    <xdr:sp macro="" textlink="">
      <xdr:nvSpPr>
        <xdr:cNvPr id="319" name="大かっこ 318">
          <a:extLst>
            <a:ext uri="{FF2B5EF4-FFF2-40B4-BE49-F238E27FC236}">
              <a16:creationId xmlns:a16="http://schemas.microsoft.com/office/drawing/2014/main" id="{2A21B26F-A425-456F-8F4E-226173D4ADEE}"/>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340</xdr:row>
      <xdr:rowOff>156880</xdr:rowOff>
    </xdr:from>
    <xdr:to>
      <xdr:col>13</xdr:col>
      <xdr:colOff>642468</xdr:colOff>
      <xdr:row>340</xdr:row>
      <xdr:rowOff>402296</xdr:rowOff>
    </xdr:to>
    <xdr:sp macro="" textlink="">
      <xdr:nvSpPr>
        <xdr:cNvPr id="320" name="大かっこ 319">
          <a:extLst>
            <a:ext uri="{FF2B5EF4-FFF2-40B4-BE49-F238E27FC236}">
              <a16:creationId xmlns:a16="http://schemas.microsoft.com/office/drawing/2014/main" id="{69F82719-0816-4C76-9535-1E936873DD75}"/>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456</xdr:row>
      <xdr:rowOff>156880</xdr:rowOff>
    </xdr:from>
    <xdr:to>
      <xdr:col>13</xdr:col>
      <xdr:colOff>642468</xdr:colOff>
      <xdr:row>456</xdr:row>
      <xdr:rowOff>402296</xdr:rowOff>
    </xdr:to>
    <xdr:sp macro="" textlink="">
      <xdr:nvSpPr>
        <xdr:cNvPr id="321" name="大かっこ 320">
          <a:extLst>
            <a:ext uri="{FF2B5EF4-FFF2-40B4-BE49-F238E27FC236}">
              <a16:creationId xmlns:a16="http://schemas.microsoft.com/office/drawing/2014/main" id="{A8098FE9-2A82-464C-AEDD-00317BD7F417}"/>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456</xdr:row>
      <xdr:rowOff>156880</xdr:rowOff>
    </xdr:from>
    <xdr:to>
      <xdr:col>13</xdr:col>
      <xdr:colOff>642468</xdr:colOff>
      <xdr:row>456</xdr:row>
      <xdr:rowOff>402296</xdr:rowOff>
    </xdr:to>
    <xdr:sp macro="" textlink="">
      <xdr:nvSpPr>
        <xdr:cNvPr id="322" name="大かっこ 321">
          <a:extLst>
            <a:ext uri="{FF2B5EF4-FFF2-40B4-BE49-F238E27FC236}">
              <a16:creationId xmlns:a16="http://schemas.microsoft.com/office/drawing/2014/main" id="{F6923C53-8CB1-4901-89EC-A6C3BC49E2FD}"/>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456</xdr:row>
      <xdr:rowOff>156880</xdr:rowOff>
    </xdr:from>
    <xdr:to>
      <xdr:col>13</xdr:col>
      <xdr:colOff>642468</xdr:colOff>
      <xdr:row>456</xdr:row>
      <xdr:rowOff>402296</xdr:rowOff>
    </xdr:to>
    <xdr:sp macro="" textlink="">
      <xdr:nvSpPr>
        <xdr:cNvPr id="323" name="大かっこ 322">
          <a:extLst>
            <a:ext uri="{FF2B5EF4-FFF2-40B4-BE49-F238E27FC236}">
              <a16:creationId xmlns:a16="http://schemas.microsoft.com/office/drawing/2014/main" id="{F49D0164-9A14-4BCC-BD18-789E3586BD59}"/>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456</xdr:row>
      <xdr:rowOff>156880</xdr:rowOff>
    </xdr:from>
    <xdr:to>
      <xdr:col>13</xdr:col>
      <xdr:colOff>642468</xdr:colOff>
      <xdr:row>456</xdr:row>
      <xdr:rowOff>402296</xdr:rowOff>
    </xdr:to>
    <xdr:sp macro="" textlink="">
      <xdr:nvSpPr>
        <xdr:cNvPr id="324" name="大かっこ 323">
          <a:extLst>
            <a:ext uri="{FF2B5EF4-FFF2-40B4-BE49-F238E27FC236}">
              <a16:creationId xmlns:a16="http://schemas.microsoft.com/office/drawing/2014/main" id="{8523907C-E5B0-4555-BB20-697D50656D32}"/>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456</xdr:row>
      <xdr:rowOff>156880</xdr:rowOff>
    </xdr:from>
    <xdr:to>
      <xdr:col>13</xdr:col>
      <xdr:colOff>642468</xdr:colOff>
      <xdr:row>456</xdr:row>
      <xdr:rowOff>402296</xdr:rowOff>
    </xdr:to>
    <xdr:sp macro="" textlink="">
      <xdr:nvSpPr>
        <xdr:cNvPr id="325" name="大かっこ 324">
          <a:extLst>
            <a:ext uri="{FF2B5EF4-FFF2-40B4-BE49-F238E27FC236}">
              <a16:creationId xmlns:a16="http://schemas.microsoft.com/office/drawing/2014/main" id="{93E36684-F95D-447C-A0CB-1A532D460CEA}"/>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572</xdr:row>
      <xdr:rowOff>156880</xdr:rowOff>
    </xdr:from>
    <xdr:to>
      <xdr:col>13</xdr:col>
      <xdr:colOff>642468</xdr:colOff>
      <xdr:row>572</xdr:row>
      <xdr:rowOff>402296</xdr:rowOff>
    </xdr:to>
    <xdr:sp macro="" textlink="">
      <xdr:nvSpPr>
        <xdr:cNvPr id="326" name="大かっこ 325">
          <a:extLst>
            <a:ext uri="{FF2B5EF4-FFF2-40B4-BE49-F238E27FC236}">
              <a16:creationId xmlns:a16="http://schemas.microsoft.com/office/drawing/2014/main" id="{3A352B60-1909-460C-A667-0067F3BF5B62}"/>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572</xdr:row>
      <xdr:rowOff>156880</xdr:rowOff>
    </xdr:from>
    <xdr:to>
      <xdr:col>13</xdr:col>
      <xdr:colOff>642468</xdr:colOff>
      <xdr:row>572</xdr:row>
      <xdr:rowOff>402296</xdr:rowOff>
    </xdr:to>
    <xdr:sp macro="" textlink="">
      <xdr:nvSpPr>
        <xdr:cNvPr id="327" name="大かっこ 326">
          <a:extLst>
            <a:ext uri="{FF2B5EF4-FFF2-40B4-BE49-F238E27FC236}">
              <a16:creationId xmlns:a16="http://schemas.microsoft.com/office/drawing/2014/main" id="{CA5C40BD-2D45-4E8D-9C57-6375D016AE9D}"/>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572</xdr:row>
      <xdr:rowOff>156880</xdr:rowOff>
    </xdr:from>
    <xdr:to>
      <xdr:col>13</xdr:col>
      <xdr:colOff>642468</xdr:colOff>
      <xdr:row>572</xdr:row>
      <xdr:rowOff>402296</xdr:rowOff>
    </xdr:to>
    <xdr:sp macro="" textlink="">
      <xdr:nvSpPr>
        <xdr:cNvPr id="328" name="大かっこ 327">
          <a:extLst>
            <a:ext uri="{FF2B5EF4-FFF2-40B4-BE49-F238E27FC236}">
              <a16:creationId xmlns:a16="http://schemas.microsoft.com/office/drawing/2014/main" id="{5220047F-F38B-4150-9C89-6E7A0F45D25B}"/>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572</xdr:row>
      <xdr:rowOff>156880</xdr:rowOff>
    </xdr:from>
    <xdr:to>
      <xdr:col>13</xdr:col>
      <xdr:colOff>642468</xdr:colOff>
      <xdr:row>572</xdr:row>
      <xdr:rowOff>402296</xdr:rowOff>
    </xdr:to>
    <xdr:sp macro="" textlink="">
      <xdr:nvSpPr>
        <xdr:cNvPr id="329" name="大かっこ 328">
          <a:extLst>
            <a:ext uri="{FF2B5EF4-FFF2-40B4-BE49-F238E27FC236}">
              <a16:creationId xmlns:a16="http://schemas.microsoft.com/office/drawing/2014/main" id="{92350A9A-14BC-410C-9D91-F30A9F4515DB}"/>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572</xdr:row>
      <xdr:rowOff>156880</xdr:rowOff>
    </xdr:from>
    <xdr:to>
      <xdr:col>13</xdr:col>
      <xdr:colOff>642468</xdr:colOff>
      <xdr:row>572</xdr:row>
      <xdr:rowOff>402296</xdr:rowOff>
    </xdr:to>
    <xdr:sp macro="" textlink="">
      <xdr:nvSpPr>
        <xdr:cNvPr id="330" name="大かっこ 329">
          <a:extLst>
            <a:ext uri="{FF2B5EF4-FFF2-40B4-BE49-F238E27FC236}">
              <a16:creationId xmlns:a16="http://schemas.microsoft.com/office/drawing/2014/main" id="{69FEB62D-30D3-44DB-9EA1-03132A992DAF}"/>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688</xdr:row>
      <xdr:rowOff>156880</xdr:rowOff>
    </xdr:from>
    <xdr:to>
      <xdr:col>13</xdr:col>
      <xdr:colOff>642468</xdr:colOff>
      <xdr:row>688</xdr:row>
      <xdr:rowOff>402296</xdr:rowOff>
    </xdr:to>
    <xdr:sp macro="" textlink="">
      <xdr:nvSpPr>
        <xdr:cNvPr id="331" name="大かっこ 330">
          <a:extLst>
            <a:ext uri="{FF2B5EF4-FFF2-40B4-BE49-F238E27FC236}">
              <a16:creationId xmlns:a16="http://schemas.microsoft.com/office/drawing/2014/main" id="{716B0021-5CC8-4289-A4E6-D75C17B8A21B}"/>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688</xdr:row>
      <xdr:rowOff>156880</xdr:rowOff>
    </xdr:from>
    <xdr:to>
      <xdr:col>13</xdr:col>
      <xdr:colOff>642468</xdr:colOff>
      <xdr:row>688</xdr:row>
      <xdr:rowOff>402296</xdr:rowOff>
    </xdr:to>
    <xdr:sp macro="" textlink="">
      <xdr:nvSpPr>
        <xdr:cNvPr id="332" name="大かっこ 331">
          <a:extLst>
            <a:ext uri="{FF2B5EF4-FFF2-40B4-BE49-F238E27FC236}">
              <a16:creationId xmlns:a16="http://schemas.microsoft.com/office/drawing/2014/main" id="{1D7C2D4A-6471-4058-92DC-75BD0537448E}"/>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688</xdr:row>
      <xdr:rowOff>156880</xdr:rowOff>
    </xdr:from>
    <xdr:to>
      <xdr:col>13</xdr:col>
      <xdr:colOff>642468</xdr:colOff>
      <xdr:row>688</xdr:row>
      <xdr:rowOff>402296</xdr:rowOff>
    </xdr:to>
    <xdr:sp macro="" textlink="">
      <xdr:nvSpPr>
        <xdr:cNvPr id="333" name="大かっこ 332">
          <a:extLst>
            <a:ext uri="{FF2B5EF4-FFF2-40B4-BE49-F238E27FC236}">
              <a16:creationId xmlns:a16="http://schemas.microsoft.com/office/drawing/2014/main" id="{FCDAA81C-5AF1-4C85-8115-2ADE7FD47206}"/>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688</xdr:row>
      <xdr:rowOff>156880</xdr:rowOff>
    </xdr:from>
    <xdr:to>
      <xdr:col>13</xdr:col>
      <xdr:colOff>642468</xdr:colOff>
      <xdr:row>688</xdr:row>
      <xdr:rowOff>402296</xdr:rowOff>
    </xdr:to>
    <xdr:sp macro="" textlink="">
      <xdr:nvSpPr>
        <xdr:cNvPr id="334" name="大かっこ 333">
          <a:extLst>
            <a:ext uri="{FF2B5EF4-FFF2-40B4-BE49-F238E27FC236}">
              <a16:creationId xmlns:a16="http://schemas.microsoft.com/office/drawing/2014/main" id="{FF4C6B3A-5262-4E48-AFFB-06EFAD0C690D}"/>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688</xdr:row>
      <xdr:rowOff>156880</xdr:rowOff>
    </xdr:from>
    <xdr:to>
      <xdr:col>13</xdr:col>
      <xdr:colOff>642468</xdr:colOff>
      <xdr:row>688</xdr:row>
      <xdr:rowOff>402296</xdr:rowOff>
    </xdr:to>
    <xdr:sp macro="" textlink="">
      <xdr:nvSpPr>
        <xdr:cNvPr id="335" name="大かっこ 334">
          <a:extLst>
            <a:ext uri="{FF2B5EF4-FFF2-40B4-BE49-F238E27FC236}">
              <a16:creationId xmlns:a16="http://schemas.microsoft.com/office/drawing/2014/main" id="{19F5AB6A-FD63-494B-A5E8-6F95A8CF8D52}"/>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804</xdr:row>
      <xdr:rowOff>156880</xdr:rowOff>
    </xdr:from>
    <xdr:to>
      <xdr:col>13</xdr:col>
      <xdr:colOff>642468</xdr:colOff>
      <xdr:row>804</xdr:row>
      <xdr:rowOff>402296</xdr:rowOff>
    </xdr:to>
    <xdr:sp macro="" textlink="">
      <xdr:nvSpPr>
        <xdr:cNvPr id="336" name="大かっこ 335">
          <a:extLst>
            <a:ext uri="{FF2B5EF4-FFF2-40B4-BE49-F238E27FC236}">
              <a16:creationId xmlns:a16="http://schemas.microsoft.com/office/drawing/2014/main" id="{5F7B703F-1766-411A-A9CF-C59AB17FAA69}"/>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804</xdr:row>
      <xdr:rowOff>156880</xdr:rowOff>
    </xdr:from>
    <xdr:to>
      <xdr:col>13</xdr:col>
      <xdr:colOff>642468</xdr:colOff>
      <xdr:row>804</xdr:row>
      <xdr:rowOff>402296</xdr:rowOff>
    </xdr:to>
    <xdr:sp macro="" textlink="">
      <xdr:nvSpPr>
        <xdr:cNvPr id="337" name="大かっこ 336">
          <a:extLst>
            <a:ext uri="{FF2B5EF4-FFF2-40B4-BE49-F238E27FC236}">
              <a16:creationId xmlns:a16="http://schemas.microsoft.com/office/drawing/2014/main" id="{2358E671-A9CA-49C0-9790-E3E92C4F1545}"/>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804</xdr:row>
      <xdr:rowOff>156880</xdr:rowOff>
    </xdr:from>
    <xdr:to>
      <xdr:col>13</xdr:col>
      <xdr:colOff>642468</xdr:colOff>
      <xdr:row>804</xdr:row>
      <xdr:rowOff>402296</xdr:rowOff>
    </xdr:to>
    <xdr:sp macro="" textlink="">
      <xdr:nvSpPr>
        <xdr:cNvPr id="338" name="大かっこ 337">
          <a:extLst>
            <a:ext uri="{FF2B5EF4-FFF2-40B4-BE49-F238E27FC236}">
              <a16:creationId xmlns:a16="http://schemas.microsoft.com/office/drawing/2014/main" id="{98161EB8-5961-4039-863D-34E65132A7FC}"/>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804</xdr:row>
      <xdr:rowOff>156880</xdr:rowOff>
    </xdr:from>
    <xdr:to>
      <xdr:col>13</xdr:col>
      <xdr:colOff>642468</xdr:colOff>
      <xdr:row>804</xdr:row>
      <xdr:rowOff>402296</xdr:rowOff>
    </xdr:to>
    <xdr:sp macro="" textlink="">
      <xdr:nvSpPr>
        <xdr:cNvPr id="339" name="大かっこ 338">
          <a:extLst>
            <a:ext uri="{FF2B5EF4-FFF2-40B4-BE49-F238E27FC236}">
              <a16:creationId xmlns:a16="http://schemas.microsoft.com/office/drawing/2014/main" id="{A4ABA314-EA3E-4199-B12F-D0DFA2045267}"/>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804</xdr:row>
      <xdr:rowOff>156880</xdr:rowOff>
    </xdr:from>
    <xdr:to>
      <xdr:col>13</xdr:col>
      <xdr:colOff>642468</xdr:colOff>
      <xdr:row>804</xdr:row>
      <xdr:rowOff>402296</xdr:rowOff>
    </xdr:to>
    <xdr:sp macro="" textlink="">
      <xdr:nvSpPr>
        <xdr:cNvPr id="340" name="大かっこ 339">
          <a:extLst>
            <a:ext uri="{FF2B5EF4-FFF2-40B4-BE49-F238E27FC236}">
              <a16:creationId xmlns:a16="http://schemas.microsoft.com/office/drawing/2014/main" id="{89E64B03-A5F8-4B94-B6B0-BEFCE5A40FAD}"/>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920</xdr:row>
      <xdr:rowOff>156880</xdr:rowOff>
    </xdr:from>
    <xdr:to>
      <xdr:col>13</xdr:col>
      <xdr:colOff>642468</xdr:colOff>
      <xdr:row>920</xdr:row>
      <xdr:rowOff>402296</xdr:rowOff>
    </xdr:to>
    <xdr:sp macro="" textlink="">
      <xdr:nvSpPr>
        <xdr:cNvPr id="341" name="大かっこ 340">
          <a:extLst>
            <a:ext uri="{FF2B5EF4-FFF2-40B4-BE49-F238E27FC236}">
              <a16:creationId xmlns:a16="http://schemas.microsoft.com/office/drawing/2014/main" id="{8B9B2764-83DB-445C-ABCC-CE7EF06B347B}"/>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920</xdr:row>
      <xdr:rowOff>156880</xdr:rowOff>
    </xdr:from>
    <xdr:to>
      <xdr:col>13</xdr:col>
      <xdr:colOff>642468</xdr:colOff>
      <xdr:row>920</xdr:row>
      <xdr:rowOff>402296</xdr:rowOff>
    </xdr:to>
    <xdr:sp macro="" textlink="">
      <xdr:nvSpPr>
        <xdr:cNvPr id="342" name="大かっこ 341">
          <a:extLst>
            <a:ext uri="{FF2B5EF4-FFF2-40B4-BE49-F238E27FC236}">
              <a16:creationId xmlns:a16="http://schemas.microsoft.com/office/drawing/2014/main" id="{5DAEF3AB-C1E4-45DC-87DE-461CE08E7DFA}"/>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920</xdr:row>
      <xdr:rowOff>156880</xdr:rowOff>
    </xdr:from>
    <xdr:to>
      <xdr:col>13</xdr:col>
      <xdr:colOff>642468</xdr:colOff>
      <xdr:row>920</xdr:row>
      <xdr:rowOff>402296</xdr:rowOff>
    </xdr:to>
    <xdr:sp macro="" textlink="">
      <xdr:nvSpPr>
        <xdr:cNvPr id="343" name="大かっこ 342">
          <a:extLst>
            <a:ext uri="{FF2B5EF4-FFF2-40B4-BE49-F238E27FC236}">
              <a16:creationId xmlns:a16="http://schemas.microsoft.com/office/drawing/2014/main" id="{4DB10330-C307-4273-AF1F-5FF510BAA7F9}"/>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920</xdr:row>
      <xdr:rowOff>156880</xdr:rowOff>
    </xdr:from>
    <xdr:to>
      <xdr:col>13</xdr:col>
      <xdr:colOff>642468</xdr:colOff>
      <xdr:row>920</xdr:row>
      <xdr:rowOff>402296</xdr:rowOff>
    </xdr:to>
    <xdr:sp macro="" textlink="">
      <xdr:nvSpPr>
        <xdr:cNvPr id="344" name="大かっこ 343">
          <a:extLst>
            <a:ext uri="{FF2B5EF4-FFF2-40B4-BE49-F238E27FC236}">
              <a16:creationId xmlns:a16="http://schemas.microsoft.com/office/drawing/2014/main" id="{26AF61A0-2775-4BFB-A447-6FB765746346}"/>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920</xdr:row>
      <xdr:rowOff>156880</xdr:rowOff>
    </xdr:from>
    <xdr:to>
      <xdr:col>13</xdr:col>
      <xdr:colOff>642468</xdr:colOff>
      <xdr:row>920</xdr:row>
      <xdr:rowOff>402296</xdr:rowOff>
    </xdr:to>
    <xdr:sp macro="" textlink="">
      <xdr:nvSpPr>
        <xdr:cNvPr id="345" name="大かっこ 344">
          <a:extLst>
            <a:ext uri="{FF2B5EF4-FFF2-40B4-BE49-F238E27FC236}">
              <a16:creationId xmlns:a16="http://schemas.microsoft.com/office/drawing/2014/main" id="{17EA6796-D719-40D4-A202-E236494D495D}"/>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1036</xdr:row>
      <xdr:rowOff>156880</xdr:rowOff>
    </xdr:from>
    <xdr:to>
      <xdr:col>13</xdr:col>
      <xdr:colOff>642468</xdr:colOff>
      <xdr:row>1036</xdr:row>
      <xdr:rowOff>402296</xdr:rowOff>
    </xdr:to>
    <xdr:sp macro="" textlink="">
      <xdr:nvSpPr>
        <xdr:cNvPr id="346" name="大かっこ 345">
          <a:extLst>
            <a:ext uri="{FF2B5EF4-FFF2-40B4-BE49-F238E27FC236}">
              <a16:creationId xmlns:a16="http://schemas.microsoft.com/office/drawing/2014/main" id="{E4793853-A0AF-42B1-8F5F-CE02703C185B}"/>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1036</xdr:row>
      <xdr:rowOff>156880</xdr:rowOff>
    </xdr:from>
    <xdr:to>
      <xdr:col>13</xdr:col>
      <xdr:colOff>642468</xdr:colOff>
      <xdr:row>1036</xdr:row>
      <xdr:rowOff>402296</xdr:rowOff>
    </xdr:to>
    <xdr:sp macro="" textlink="">
      <xdr:nvSpPr>
        <xdr:cNvPr id="347" name="大かっこ 346">
          <a:extLst>
            <a:ext uri="{FF2B5EF4-FFF2-40B4-BE49-F238E27FC236}">
              <a16:creationId xmlns:a16="http://schemas.microsoft.com/office/drawing/2014/main" id="{D4ADE805-34B9-4F76-B9CB-F1D04BDABF84}"/>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1036</xdr:row>
      <xdr:rowOff>156880</xdr:rowOff>
    </xdr:from>
    <xdr:to>
      <xdr:col>13</xdr:col>
      <xdr:colOff>642468</xdr:colOff>
      <xdr:row>1036</xdr:row>
      <xdr:rowOff>402296</xdr:rowOff>
    </xdr:to>
    <xdr:sp macro="" textlink="">
      <xdr:nvSpPr>
        <xdr:cNvPr id="348" name="大かっこ 347">
          <a:extLst>
            <a:ext uri="{FF2B5EF4-FFF2-40B4-BE49-F238E27FC236}">
              <a16:creationId xmlns:a16="http://schemas.microsoft.com/office/drawing/2014/main" id="{B2C36D8E-5184-4DC5-8C3E-BEDD8A7BFA95}"/>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1036</xdr:row>
      <xdr:rowOff>156880</xdr:rowOff>
    </xdr:from>
    <xdr:to>
      <xdr:col>13</xdr:col>
      <xdr:colOff>642468</xdr:colOff>
      <xdr:row>1036</xdr:row>
      <xdr:rowOff>402296</xdr:rowOff>
    </xdr:to>
    <xdr:sp macro="" textlink="">
      <xdr:nvSpPr>
        <xdr:cNvPr id="349" name="大かっこ 348">
          <a:extLst>
            <a:ext uri="{FF2B5EF4-FFF2-40B4-BE49-F238E27FC236}">
              <a16:creationId xmlns:a16="http://schemas.microsoft.com/office/drawing/2014/main" id="{2516B3BA-CA88-4B50-B5B7-E753BDF2407D}"/>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1036</xdr:row>
      <xdr:rowOff>156880</xdr:rowOff>
    </xdr:from>
    <xdr:to>
      <xdr:col>13</xdr:col>
      <xdr:colOff>642468</xdr:colOff>
      <xdr:row>1036</xdr:row>
      <xdr:rowOff>402296</xdr:rowOff>
    </xdr:to>
    <xdr:sp macro="" textlink="">
      <xdr:nvSpPr>
        <xdr:cNvPr id="350" name="大かっこ 349">
          <a:extLst>
            <a:ext uri="{FF2B5EF4-FFF2-40B4-BE49-F238E27FC236}">
              <a16:creationId xmlns:a16="http://schemas.microsoft.com/office/drawing/2014/main" id="{4E2312B4-F20F-4FD8-BE93-212C06E59870}"/>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1152</xdr:row>
      <xdr:rowOff>156880</xdr:rowOff>
    </xdr:from>
    <xdr:to>
      <xdr:col>13</xdr:col>
      <xdr:colOff>642468</xdr:colOff>
      <xdr:row>1152</xdr:row>
      <xdr:rowOff>402296</xdr:rowOff>
    </xdr:to>
    <xdr:sp macro="" textlink="">
      <xdr:nvSpPr>
        <xdr:cNvPr id="351" name="大かっこ 350">
          <a:extLst>
            <a:ext uri="{FF2B5EF4-FFF2-40B4-BE49-F238E27FC236}">
              <a16:creationId xmlns:a16="http://schemas.microsoft.com/office/drawing/2014/main" id="{F169E6C5-2F0C-4411-8F74-3A952A5184F5}"/>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1152</xdr:row>
      <xdr:rowOff>156880</xdr:rowOff>
    </xdr:from>
    <xdr:to>
      <xdr:col>13</xdr:col>
      <xdr:colOff>642468</xdr:colOff>
      <xdr:row>1152</xdr:row>
      <xdr:rowOff>402296</xdr:rowOff>
    </xdr:to>
    <xdr:sp macro="" textlink="">
      <xdr:nvSpPr>
        <xdr:cNvPr id="352" name="大かっこ 351">
          <a:extLst>
            <a:ext uri="{FF2B5EF4-FFF2-40B4-BE49-F238E27FC236}">
              <a16:creationId xmlns:a16="http://schemas.microsoft.com/office/drawing/2014/main" id="{07DC011D-F0B2-4601-94C7-9D7D900AA7F4}"/>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1152</xdr:row>
      <xdr:rowOff>156880</xdr:rowOff>
    </xdr:from>
    <xdr:to>
      <xdr:col>13</xdr:col>
      <xdr:colOff>642468</xdr:colOff>
      <xdr:row>1152</xdr:row>
      <xdr:rowOff>402296</xdr:rowOff>
    </xdr:to>
    <xdr:sp macro="" textlink="">
      <xdr:nvSpPr>
        <xdr:cNvPr id="353" name="大かっこ 352">
          <a:extLst>
            <a:ext uri="{FF2B5EF4-FFF2-40B4-BE49-F238E27FC236}">
              <a16:creationId xmlns:a16="http://schemas.microsoft.com/office/drawing/2014/main" id="{C29CB83F-FDBD-4A88-8226-225F3658287D}"/>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1152</xdr:row>
      <xdr:rowOff>156880</xdr:rowOff>
    </xdr:from>
    <xdr:to>
      <xdr:col>13</xdr:col>
      <xdr:colOff>642468</xdr:colOff>
      <xdr:row>1152</xdr:row>
      <xdr:rowOff>402296</xdr:rowOff>
    </xdr:to>
    <xdr:sp macro="" textlink="">
      <xdr:nvSpPr>
        <xdr:cNvPr id="354" name="大かっこ 353">
          <a:extLst>
            <a:ext uri="{FF2B5EF4-FFF2-40B4-BE49-F238E27FC236}">
              <a16:creationId xmlns:a16="http://schemas.microsoft.com/office/drawing/2014/main" id="{C16E9905-2652-4DAF-B448-2D8ABA920FB8}"/>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1152</xdr:row>
      <xdr:rowOff>156880</xdr:rowOff>
    </xdr:from>
    <xdr:to>
      <xdr:col>13</xdr:col>
      <xdr:colOff>642468</xdr:colOff>
      <xdr:row>1152</xdr:row>
      <xdr:rowOff>402296</xdr:rowOff>
    </xdr:to>
    <xdr:sp macro="" textlink="">
      <xdr:nvSpPr>
        <xdr:cNvPr id="355" name="大かっこ 354">
          <a:extLst>
            <a:ext uri="{FF2B5EF4-FFF2-40B4-BE49-F238E27FC236}">
              <a16:creationId xmlns:a16="http://schemas.microsoft.com/office/drawing/2014/main" id="{78AF1334-54C7-4211-9387-E0B7ADD5286D}"/>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1268</xdr:row>
      <xdr:rowOff>156880</xdr:rowOff>
    </xdr:from>
    <xdr:to>
      <xdr:col>13</xdr:col>
      <xdr:colOff>642468</xdr:colOff>
      <xdr:row>1268</xdr:row>
      <xdr:rowOff>402296</xdr:rowOff>
    </xdr:to>
    <xdr:sp macro="" textlink="">
      <xdr:nvSpPr>
        <xdr:cNvPr id="356" name="大かっこ 355">
          <a:extLst>
            <a:ext uri="{FF2B5EF4-FFF2-40B4-BE49-F238E27FC236}">
              <a16:creationId xmlns:a16="http://schemas.microsoft.com/office/drawing/2014/main" id="{1D46E628-752D-446C-88C6-12A462820494}"/>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1268</xdr:row>
      <xdr:rowOff>156880</xdr:rowOff>
    </xdr:from>
    <xdr:to>
      <xdr:col>13</xdr:col>
      <xdr:colOff>642468</xdr:colOff>
      <xdr:row>1268</xdr:row>
      <xdr:rowOff>402296</xdr:rowOff>
    </xdr:to>
    <xdr:sp macro="" textlink="">
      <xdr:nvSpPr>
        <xdr:cNvPr id="357" name="大かっこ 356">
          <a:extLst>
            <a:ext uri="{FF2B5EF4-FFF2-40B4-BE49-F238E27FC236}">
              <a16:creationId xmlns:a16="http://schemas.microsoft.com/office/drawing/2014/main" id="{ECBEA056-18E3-4828-8067-2C748D4560AC}"/>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1268</xdr:row>
      <xdr:rowOff>156880</xdr:rowOff>
    </xdr:from>
    <xdr:to>
      <xdr:col>13</xdr:col>
      <xdr:colOff>642468</xdr:colOff>
      <xdr:row>1268</xdr:row>
      <xdr:rowOff>402296</xdr:rowOff>
    </xdr:to>
    <xdr:sp macro="" textlink="">
      <xdr:nvSpPr>
        <xdr:cNvPr id="358" name="大かっこ 357">
          <a:extLst>
            <a:ext uri="{FF2B5EF4-FFF2-40B4-BE49-F238E27FC236}">
              <a16:creationId xmlns:a16="http://schemas.microsoft.com/office/drawing/2014/main" id="{CB2AFD22-5960-4D5E-B62C-E244840DC594}"/>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1268</xdr:row>
      <xdr:rowOff>156880</xdr:rowOff>
    </xdr:from>
    <xdr:to>
      <xdr:col>13</xdr:col>
      <xdr:colOff>642468</xdr:colOff>
      <xdr:row>1268</xdr:row>
      <xdr:rowOff>402296</xdr:rowOff>
    </xdr:to>
    <xdr:sp macro="" textlink="">
      <xdr:nvSpPr>
        <xdr:cNvPr id="359" name="大かっこ 358">
          <a:extLst>
            <a:ext uri="{FF2B5EF4-FFF2-40B4-BE49-F238E27FC236}">
              <a16:creationId xmlns:a16="http://schemas.microsoft.com/office/drawing/2014/main" id="{B5443198-80EF-450D-8FF3-E2660495DB18}"/>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1268</xdr:row>
      <xdr:rowOff>156880</xdr:rowOff>
    </xdr:from>
    <xdr:to>
      <xdr:col>13</xdr:col>
      <xdr:colOff>642468</xdr:colOff>
      <xdr:row>1268</xdr:row>
      <xdr:rowOff>402296</xdr:rowOff>
    </xdr:to>
    <xdr:sp macro="" textlink="">
      <xdr:nvSpPr>
        <xdr:cNvPr id="360" name="大かっこ 359">
          <a:extLst>
            <a:ext uri="{FF2B5EF4-FFF2-40B4-BE49-F238E27FC236}">
              <a16:creationId xmlns:a16="http://schemas.microsoft.com/office/drawing/2014/main" id="{4CCE9420-1009-415D-B691-11F1DB30DB79}"/>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1384</xdr:row>
      <xdr:rowOff>156880</xdr:rowOff>
    </xdr:from>
    <xdr:to>
      <xdr:col>13</xdr:col>
      <xdr:colOff>642468</xdr:colOff>
      <xdr:row>1384</xdr:row>
      <xdr:rowOff>402296</xdr:rowOff>
    </xdr:to>
    <xdr:sp macro="" textlink="">
      <xdr:nvSpPr>
        <xdr:cNvPr id="361" name="大かっこ 360">
          <a:extLst>
            <a:ext uri="{FF2B5EF4-FFF2-40B4-BE49-F238E27FC236}">
              <a16:creationId xmlns:a16="http://schemas.microsoft.com/office/drawing/2014/main" id="{9C67B428-B410-4359-AA8D-014C08C3504D}"/>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1384</xdr:row>
      <xdr:rowOff>156880</xdr:rowOff>
    </xdr:from>
    <xdr:to>
      <xdr:col>13</xdr:col>
      <xdr:colOff>642468</xdr:colOff>
      <xdr:row>1384</xdr:row>
      <xdr:rowOff>402296</xdr:rowOff>
    </xdr:to>
    <xdr:sp macro="" textlink="">
      <xdr:nvSpPr>
        <xdr:cNvPr id="362" name="大かっこ 361">
          <a:extLst>
            <a:ext uri="{FF2B5EF4-FFF2-40B4-BE49-F238E27FC236}">
              <a16:creationId xmlns:a16="http://schemas.microsoft.com/office/drawing/2014/main" id="{32A19286-E9E9-4CA7-B705-EEE8F72CB02E}"/>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1384</xdr:row>
      <xdr:rowOff>156880</xdr:rowOff>
    </xdr:from>
    <xdr:to>
      <xdr:col>13</xdr:col>
      <xdr:colOff>642468</xdr:colOff>
      <xdr:row>1384</xdr:row>
      <xdr:rowOff>402296</xdr:rowOff>
    </xdr:to>
    <xdr:sp macro="" textlink="">
      <xdr:nvSpPr>
        <xdr:cNvPr id="363" name="大かっこ 362">
          <a:extLst>
            <a:ext uri="{FF2B5EF4-FFF2-40B4-BE49-F238E27FC236}">
              <a16:creationId xmlns:a16="http://schemas.microsoft.com/office/drawing/2014/main" id="{C9D75118-04AD-4471-A1C7-BDD6F2048719}"/>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1384</xdr:row>
      <xdr:rowOff>156880</xdr:rowOff>
    </xdr:from>
    <xdr:to>
      <xdr:col>13</xdr:col>
      <xdr:colOff>642468</xdr:colOff>
      <xdr:row>1384</xdr:row>
      <xdr:rowOff>402296</xdr:rowOff>
    </xdr:to>
    <xdr:sp macro="" textlink="">
      <xdr:nvSpPr>
        <xdr:cNvPr id="364" name="大かっこ 363">
          <a:extLst>
            <a:ext uri="{FF2B5EF4-FFF2-40B4-BE49-F238E27FC236}">
              <a16:creationId xmlns:a16="http://schemas.microsoft.com/office/drawing/2014/main" id="{EB64F232-CC1F-417B-A820-97A8A6788F66}"/>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1384</xdr:row>
      <xdr:rowOff>156880</xdr:rowOff>
    </xdr:from>
    <xdr:to>
      <xdr:col>13</xdr:col>
      <xdr:colOff>642468</xdr:colOff>
      <xdr:row>1384</xdr:row>
      <xdr:rowOff>402296</xdr:rowOff>
    </xdr:to>
    <xdr:sp macro="" textlink="">
      <xdr:nvSpPr>
        <xdr:cNvPr id="365" name="大かっこ 364">
          <a:extLst>
            <a:ext uri="{FF2B5EF4-FFF2-40B4-BE49-F238E27FC236}">
              <a16:creationId xmlns:a16="http://schemas.microsoft.com/office/drawing/2014/main" id="{3E990AA6-CCAA-441D-8A73-71431192215C}"/>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1500</xdr:row>
      <xdr:rowOff>156880</xdr:rowOff>
    </xdr:from>
    <xdr:to>
      <xdr:col>13</xdr:col>
      <xdr:colOff>642468</xdr:colOff>
      <xdr:row>1500</xdr:row>
      <xdr:rowOff>402296</xdr:rowOff>
    </xdr:to>
    <xdr:sp macro="" textlink="">
      <xdr:nvSpPr>
        <xdr:cNvPr id="366" name="大かっこ 365">
          <a:extLst>
            <a:ext uri="{FF2B5EF4-FFF2-40B4-BE49-F238E27FC236}">
              <a16:creationId xmlns:a16="http://schemas.microsoft.com/office/drawing/2014/main" id="{705FF3C8-D91E-4097-A724-02D168E7F967}"/>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1500</xdr:row>
      <xdr:rowOff>156880</xdr:rowOff>
    </xdr:from>
    <xdr:to>
      <xdr:col>13</xdr:col>
      <xdr:colOff>642468</xdr:colOff>
      <xdr:row>1500</xdr:row>
      <xdr:rowOff>402296</xdr:rowOff>
    </xdr:to>
    <xdr:sp macro="" textlink="">
      <xdr:nvSpPr>
        <xdr:cNvPr id="367" name="大かっこ 366">
          <a:extLst>
            <a:ext uri="{FF2B5EF4-FFF2-40B4-BE49-F238E27FC236}">
              <a16:creationId xmlns:a16="http://schemas.microsoft.com/office/drawing/2014/main" id="{A4A07CF6-1554-4B3E-AB46-FEBF85863AB7}"/>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1500</xdr:row>
      <xdr:rowOff>156880</xdr:rowOff>
    </xdr:from>
    <xdr:to>
      <xdr:col>13</xdr:col>
      <xdr:colOff>642468</xdr:colOff>
      <xdr:row>1500</xdr:row>
      <xdr:rowOff>402296</xdr:rowOff>
    </xdr:to>
    <xdr:sp macro="" textlink="">
      <xdr:nvSpPr>
        <xdr:cNvPr id="368" name="大かっこ 367">
          <a:extLst>
            <a:ext uri="{FF2B5EF4-FFF2-40B4-BE49-F238E27FC236}">
              <a16:creationId xmlns:a16="http://schemas.microsoft.com/office/drawing/2014/main" id="{769F69DF-262E-4309-8D68-53A706692535}"/>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1500</xdr:row>
      <xdr:rowOff>156880</xdr:rowOff>
    </xdr:from>
    <xdr:to>
      <xdr:col>13</xdr:col>
      <xdr:colOff>642468</xdr:colOff>
      <xdr:row>1500</xdr:row>
      <xdr:rowOff>402296</xdr:rowOff>
    </xdr:to>
    <xdr:sp macro="" textlink="">
      <xdr:nvSpPr>
        <xdr:cNvPr id="369" name="大かっこ 368">
          <a:extLst>
            <a:ext uri="{FF2B5EF4-FFF2-40B4-BE49-F238E27FC236}">
              <a16:creationId xmlns:a16="http://schemas.microsoft.com/office/drawing/2014/main" id="{12967F65-4B80-4F66-9EC0-793D27389158}"/>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1500</xdr:row>
      <xdr:rowOff>156880</xdr:rowOff>
    </xdr:from>
    <xdr:to>
      <xdr:col>13</xdr:col>
      <xdr:colOff>642468</xdr:colOff>
      <xdr:row>1500</xdr:row>
      <xdr:rowOff>402296</xdr:rowOff>
    </xdr:to>
    <xdr:sp macro="" textlink="">
      <xdr:nvSpPr>
        <xdr:cNvPr id="370" name="大かっこ 369">
          <a:extLst>
            <a:ext uri="{FF2B5EF4-FFF2-40B4-BE49-F238E27FC236}">
              <a16:creationId xmlns:a16="http://schemas.microsoft.com/office/drawing/2014/main" id="{C27CE9A3-E93A-4EAA-ADB3-F0DDC7BF5B1A}"/>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1616</xdr:row>
      <xdr:rowOff>156880</xdr:rowOff>
    </xdr:from>
    <xdr:to>
      <xdr:col>13</xdr:col>
      <xdr:colOff>642468</xdr:colOff>
      <xdr:row>1616</xdr:row>
      <xdr:rowOff>402296</xdr:rowOff>
    </xdr:to>
    <xdr:sp macro="" textlink="">
      <xdr:nvSpPr>
        <xdr:cNvPr id="371" name="大かっこ 370">
          <a:extLst>
            <a:ext uri="{FF2B5EF4-FFF2-40B4-BE49-F238E27FC236}">
              <a16:creationId xmlns:a16="http://schemas.microsoft.com/office/drawing/2014/main" id="{09D3495A-0F81-4052-A371-FBCB37CF8169}"/>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1616</xdr:row>
      <xdr:rowOff>156880</xdr:rowOff>
    </xdr:from>
    <xdr:to>
      <xdr:col>13</xdr:col>
      <xdr:colOff>642468</xdr:colOff>
      <xdr:row>1616</xdr:row>
      <xdr:rowOff>402296</xdr:rowOff>
    </xdr:to>
    <xdr:sp macro="" textlink="">
      <xdr:nvSpPr>
        <xdr:cNvPr id="372" name="大かっこ 371">
          <a:extLst>
            <a:ext uri="{FF2B5EF4-FFF2-40B4-BE49-F238E27FC236}">
              <a16:creationId xmlns:a16="http://schemas.microsoft.com/office/drawing/2014/main" id="{49C75925-A4E5-4D5F-BA0A-B9B4C283290B}"/>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1616</xdr:row>
      <xdr:rowOff>156880</xdr:rowOff>
    </xdr:from>
    <xdr:to>
      <xdr:col>13</xdr:col>
      <xdr:colOff>642468</xdr:colOff>
      <xdr:row>1616</xdr:row>
      <xdr:rowOff>402296</xdr:rowOff>
    </xdr:to>
    <xdr:sp macro="" textlink="">
      <xdr:nvSpPr>
        <xdr:cNvPr id="373" name="大かっこ 372">
          <a:extLst>
            <a:ext uri="{FF2B5EF4-FFF2-40B4-BE49-F238E27FC236}">
              <a16:creationId xmlns:a16="http://schemas.microsoft.com/office/drawing/2014/main" id="{08E7ACB6-BC66-4EC1-B2F3-7E2B641C9D6F}"/>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1616</xdr:row>
      <xdr:rowOff>156880</xdr:rowOff>
    </xdr:from>
    <xdr:to>
      <xdr:col>13</xdr:col>
      <xdr:colOff>642468</xdr:colOff>
      <xdr:row>1616</xdr:row>
      <xdr:rowOff>402296</xdr:rowOff>
    </xdr:to>
    <xdr:sp macro="" textlink="">
      <xdr:nvSpPr>
        <xdr:cNvPr id="374" name="大かっこ 373">
          <a:extLst>
            <a:ext uri="{FF2B5EF4-FFF2-40B4-BE49-F238E27FC236}">
              <a16:creationId xmlns:a16="http://schemas.microsoft.com/office/drawing/2014/main" id="{46E1C42F-A6E8-44D3-A412-EEC995DFD6A3}"/>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1616</xdr:row>
      <xdr:rowOff>156880</xdr:rowOff>
    </xdr:from>
    <xdr:to>
      <xdr:col>13</xdr:col>
      <xdr:colOff>642468</xdr:colOff>
      <xdr:row>1616</xdr:row>
      <xdr:rowOff>402296</xdr:rowOff>
    </xdr:to>
    <xdr:sp macro="" textlink="">
      <xdr:nvSpPr>
        <xdr:cNvPr id="375" name="大かっこ 374">
          <a:extLst>
            <a:ext uri="{FF2B5EF4-FFF2-40B4-BE49-F238E27FC236}">
              <a16:creationId xmlns:a16="http://schemas.microsoft.com/office/drawing/2014/main" id="{0E18B0C4-975E-46EA-9671-AA6B4EAF3F06}"/>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1732</xdr:row>
      <xdr:rowOff>156880</xdr:rowOff>
    </xdr:from>
    <xdr:to>
      <xdr:col>13</xdr:col>
      <xdr:colOff>642468</xdr:colOff>
      <xdr:row>1732</xdr:row>
      <xdr:rowOff>402296</xdr:rowOff>
    </xdr:to>
    <xdr:sp macro="" textlink="">
      <xdr:nvSpPr>
        <xdr:cNvPr id="376" name="大かっこ 375">
          <a:extLst>
            <a:ext uri="{FF2B5EF4-FFF2-40B4-BE49-F238E27FC236}">
              <a16:creationId xmlns:a16="http://schemas.microsoft.com/office/drawing/2014/main" id="{3E764132-9668-4551-8EEC-34A8A4F693BE}"/>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1732</xdr:row>
      <xdr:rowOff>156880</xdr:rowOff>
    </xdr:from>
    <xdr:to>
      <xdr:col>13</xdr:col>
      <xdr:colOff>642468</xdr:colOff>
      <xdr:row>1732</xdr:row>
      <xdr:rowOff>402296</xdr:rowOff>
    </xdr:to>
    <xdr:sp macro="" textlink="">
      <xdr:nvSpPr>
        <xdr:cNvPr id="377" name="大かっこ 376">
          <a:extLst>
            <a:ext uri="{FF2B5EF4-FFF2-40B4-BE49-F238E27FC236}">
              <a16:creationId xmlns:a16="http://schemas.microsoft.com/office/drawing/2014/main" id="{B59DDE44-F8F8-47F3-817F-C0BA57645FEA}"/>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1732</xdr:row>
      <xdr:rowOff>156880</xdr:rowOff>
    </xdr:from>
    <xdr:to>
      <xdr:col>13</xdr:col>
      <xdr:colOff>642468</xdr:colOff>
      <xdr:row>1732</xdr:row>
      <xdr:rowOff>402296</xdr:rowOff>
    </xdr:to>
    <xdr:sp macro="" textlink="">
      <xdr:nvSpPr>
        <xdr:cNvPr id="378" name="大かっこ 377">
          <a:extLst>
            <a:ext uri="{FF2B5EF4-FFF2-40B4-BE49-F238E27FC236}">
              <a16:creationId xmlns:a16="http://schemas.microsoft.com/office/drawing/2014/main" id="{91D994CF-147B-4079-9595-591B3C9BBD5F}"/>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1732</xdr:row>
      <xdr:rowOff>156880</xdr:rowOff>
    </xdr:from>
    <xdr:to>
      <xdr:col>13</xdr:col>
      <xdr:colOff>642468</xdr:colOff>
      <xdr:row>1732</xdr:row>
      <xdr:rowOff>402296</xdr:rowOff>
    </xdr:to>
    <xdr:sp macro="" textlink="">
      <xdr:nvSpPr>
        <xdr:cNvPr id="379" name="大かっこ 378">
          <a:extLst>
            <a:ext uri="{FF2B5EF4-FFF2-40B4-BE49-F238E27FC236}">
              <a16:creationId xmlns:a16="http://schemas.microsoft.com/office/drawing/2014/main" id="{F3837CFE-EF30-4265-92C8-8933A8DB180F}"/>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1732</xdr:row>
      <xdr:rowOff>156880</xdr:rowOff>
    </xdr:from>
    <xdr:to>
      <xdr:col>13</xdr:col>
      <xdr:colOff>642468</xdr:colOff>
      <xdr:row>1732</xdr:row>
      <xdr:rowOff>402296</xdr:rowOff>
    </xdr:to>
    <xdr:sp macro="" textlink="">
      <xdr:nvSpPr>
        <xdr:cNvPr id="380" name="大かっこ 379">
          <a:extLst>
            <a:ext uri="{FF2B5EF4-FFF2-40B4-BE49-F238E27FC236}">
              <a16:creationId xmlns:a16="http://schemas.microsoft.com/office/drawing/2014/main" id="{F01A65D7-689E-41BE-869B-1F4C08D05DC5}"/>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1848</xdr:row>
      <xdr:rowOff>156880</xdr:rowOff>
    </xdr:from>
    <xdr:to>
      <xdr:col>13</xdr:col>
      <xdr:colOff>642468</xdr:colOff>
      <xdr:row>1848</xdr:row>
      <xdr:rowOff>402296</xdr:rowOff>
    </xdr:to>
    <xdr:sp macro="" textlink="">
      <xdr:nvSpPr>
        <xdr:cNvPr id="381" name="大かっこ 380">
          <a:extLst>
            <a:ext uri="{FF2B5EF4-FFF2-40B4-BE49-F238E27FC236}">
              <a16:creationId xmlns:a16="http://schemas.microsoft.com/office/drawing/2014/main" id="{D3747893-53A9-44B9-BA37-967DE6EC1BA1}"/>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1848</xdr:row>
      <xdr:rowOff>156880</xdr:rowOff>
    </xdr:from>
    <xdr:to>
      <xdr:col>13</xdr:col>
      <xdr:colOff>642468</xdr:colOff>
      <xdr:row>1848</xdr:row>
      <xdr:rowOff>402296</xdr:rowOff>
    </xdr:to>
    <xdr:sp macro="" textlink="">
      <xdr:nvSpPr>
        <xdr:cNvPr id="382" name="大かっこ 381">
          <a:extLst>
            <a:ext uri="{FF2B5EF4-FFF2-40B4-BE49-F238E27FC236}">
              <a16:creationId xmlns:a16="http://schemas.microsoft.com/office/drawing/2014/main" id="{04340A4C-6138-42FC-95CE-F462B647BD24}"/>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1848</xdr:row>
      <xdr:rowOff>156880</xdr:rowOff>
    </xdr:from>
    <xdr:to>
      <xdr:col>13</xdr:col>
      <xdr:colOff>642468</xdr:colOff>
      <xdr:row>1848</xdr:row>
      <xdr:rowOff>402296</xdr:rowOff>
    </xdr:to>
    <xdr:sp macro="" textlink="">
      <xdr:nvSpPr>
        <xdr:cNvPr id="383" name="大かっこ 382">
          <a:extLst>
            <a:ext uri="{FF2B5EF4-FFF2-40B4-BE49-F238E27FC236}">
              <a16:creationId xmlns:a16="http://schemas.microsoft.com/office/drawing/2014/main" id="{39196AE6-EC34-4F5C-B6BD-97C49BAED68F}"/>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1848</xdr:row>
      <xdr:rowOff>156880</xdr:rowOff>
    </xdr:from>
    <xdr:to>
      <xdr:col>13</xdr:col>
      <xdr:colOff>642468</xdr:colOff>
      <xdr:row>1848</xdr:row>
      <xdr:rowOff>402296</xdr:rowOff>
    </xdr:to>
    <xdr:sp macro="" textlink="">
      <xdr:nvSpPr>
        <xdr:cNvPr id="384" name="大かっこ 383">
          <a:extLst>
            <a:ext uri="{FF2B5EF4-FFF2-40B4-BE49-F238E27FC236}">
              <a16:creationId xmlns:a16="http://schemas.microsoft.com/office/drawing/2014/main" id="{C9EBCF94-62D6-4BC6-B746-0DA0651D25D5}"/>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1848</xdr:row>
      <xdr:rowOff>156880</xdr:rowOff>
    </xdr:from>
    <xdr:to>
      <xdr:col>13</xdr:col>
      <xdr:colOff>642468</xdr:colOff>
      <xdr:row>1848</xdr:row>
      <xdr:rowOff>402296</xdr:rowOff>
    </xdr:to>
    <xdr:sp macro="" textlink="">
      <xdr:nvSpPr>
        <xdr:cNvPr id="385" name="大かっこ 384">
          <a:extLst>
            <a:ext uri="{FF2B5EF4-FFF2-40B4-BE49-F238E27FC236}">
              <a16:creationId xmlns:a16="http://schemas.microsoft.com/office/drawing/2014/main" id="{1D67BABA-6875-4291-9017-C9168C3B5B15}"/>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1964</xdr:row>
      <xdr:rowOff>156880</xdr:rowOff>
    </xdr:from>
    <xdr:to>
      <xdr:col>13</xdr:col>
      <xdr:colOff>642468</xdr:colOff>
      <xdr:row>1964</xdr:row>
      <xdr:rowOff>402296</xdr:rowOff>
    </xdr:to>
    <xdr:sp macro="" textlink="">
      <xdr:nvSpPr>
        <xdr:cNvPr id="386" name="大かっこ 385">
          <a:extLst>
            <a:ext uri="{FF2B5EF4-FFF2-40B4-BE49-F238E27FC236}">
              <a16:creationId xmlns:a16="http://schemas.microsoft.com/office/drawing/2014/main" id="{84948BD9-AC45-407C-93E2-A4326F881B6E}"/>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1964</xdr:row>
      <xdr:rowOff>156880</xdr:rowOff>
    </xdr:from>
    <xdr:to>
      <xdr:col>13</xdr:col>
      <xdr:colOff>642468</xdr:colOff>
      <xdr:row>1964</xdr:row>
      <xdr:rowOff>402296</xdr:rowOff>
    </xdr:to>
    <xdr:sp macro="" textlink="">
      <xdr:nvSpPr>
        <xdr:cNvPr id="387" name="大かっこ 386">
          <a:extLst>
            <a:ext uri="{FF2B5EF4-FFF2-40B4-BE49-F238E27FC236}">
              <a16:creationId xmlns:a16="http://schemas.microsoft.com/office/drawing/2014/main" id="{ACE90E32-627F-4BE1-B052-15CE9CF53C01}"/>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1964</xdr:row>
      <xdr:rowOff>156880</xdr:rowOff>
    </xdr:from>
    <xdr:to>
      <xdr:col>13</xdr:col>
      <xdr:colOff>642468</xdr:colOff>
      <xdr:row>1964</xdr:row>
      <xdr:rowOff>402296</xdr:rowOff>
    </xdr:to>
    <xdr:sp macro="" textlink="">
      <xdr:nvSpPr>
        <xdr:cNvPr id="388" name="大かっこ 387">
          <a:extLst>
            <a:ext uri="{FF2B5EF4-FFF2-40B4-BE49-F238E27FC236}">
              <a16:creationId xmlns:a16="http://schemas.microsoft.com/office/drawing/2014/main" id="{35B58A9E-B712-44ED-91DF-495B38FD7765}"/>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1964</xdr:row>
      <xdr:rowOff>156880</xdr:rowOff>
    </xdr:from>
    <xdr:to>
      <xdr:col>13</xdr:col>
      <xdr:colOff>642468</xdr:colOff>
      <xdr:row>1964</xdr:row>
      <xdr:rowOff>402296</xdr:rowOff>
    </xdr:to>
    <xdr:sp macro="" textlink="">
      <xdr:nvSpPr>
        <xdr:cNvPr id="389" name="大かっこ 388">
          <a:extLst>
            <a:ext uri="{FF2B5EF4-FFF2-40B4-BE49-F238E27FC236}">
              <a16:creationId xmlns:a16="http://schemas.microsoft.com/office/drawing/2014/main" id="{225CE775-08E2-4088-AD58-4903A3600D6F}"/>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1964</xdr:row>
      <xdr:rowOff>156880</xdr:rowOff>
    </xdr:from>
    <xdr:to>
      <xdr:col>13</xdr:col>
      <xdr:colOff>642468</xdr:colOff>
      <xdr:row>1964</xdr:row>
      <xdr:rowOff>402296</xdr:rowOff>
    </xdr:to>
    <xdr:sp macro="" textlink="">
      <xdr:nvSpPr>
        <xdr:cNvPr id="390" name="大かっこ 389">
          <a:extLst>
            <a:ext uri="{FF2B5EF4-FFF2-40B4-BE49-F238E27FC236}">
              <a16:creationId xmlns:a16="http://schemas.microsoft.com/office/drawing/2014/main" id="{3CDFD9BA-BBCB-40DA-83BE-97BFECB53346}"/>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2080</xdr:row>
      <xdr:rowOff>156880</xdr:rowOff>
    </xdr:from>
    <xdr:to>
      <xdr:col>13</xdr:col>
      <xdr:colOff>642468</xdr:colOff>
      <xdr:row>2080</xdr:row>
      <xdr:rowOff>402296</xdr:rowOff>
    </xdr:to>
    <xdr:sp macro="" textlink="">
      <xdr:nvSpPr>
        <xdr:cNvPr id="391" name="大かっこ 390">
          <a:extLst>
            <a:ext uri="{FF2B5EF4-FFF2-40B4-BE49-F238E27FC236}">
              <a16:creationId xmlns:a16="http://schemas.microsoft.com/office/drawing/2014/main" id="{E92A6C38-2A06-4254-92C5-92C6BF33173D}"/>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2080</xdr:row>
      <xdr:rowOff>156880</xdr:rowOff>
    </xdr:from>
    <xdr:to>
      <xdr:col>13</xdr:col>
      <xdr:colOff>642468</xdr:colOff>
      <xdr:row>2080</xdr:row>
      <xdr:rowOff>402296</xdr:rowOff>
    </xdr:to>
    <xdr:sp macro="" textlink="">
      <xdr:nvSpPr>
        <xdr:cNvPr id="392" name="大かっこ 391">
          <a:extLst>
            <a:ext uri="{FF2B5EF4-FFF2-40B4-BE49-F238E27FC236}">
              <a16:creationId xmlns:a16="http://schemas.microsoft.com/office/drawing/2014/main" id="{3FB5D6C4-9223-41F4-A70B-2E692460CD88}"/>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2080</xdr:row>
      <xdr:rowOff>156880</xdr:rowOff>
    </xdr:from>
    <xdr:to>
      <xdr:col>13</xdr:col>
      <xdr:colOff>642468</xdr:colOff>
      <xdr:row>2080</xdr:row>
      <xdr:rowOff>402296</xdr:rowOff>
    </xdr:to>
    <xdr:sp macro="" textlink="">
      <xdr:nvSpPr>
        <xdr:cNvPr id="393" name="大かっこ 392">
          <a:extLst>
            <a:ext uri="{FF2B5EF4-FFF2-40B4-BE49-F238E27FC236}">
              <a16:creationId xmlns:a16="http://schemas.microsoft.com/office/drawing/2014/main" id="{34DB7FF9-A027-49CF-B8CA-9EA0DEDAB6AD}"/>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2080</xdr:row>
      <xdr:rowOff>156880</xdr:rowOff>
    </xdr:from>
    <xdr:to>
      <xdr:col>13</xdr:col>
      <xdr:colOff>642468</xdr:colOff>
      <xdr:row>2080</xdr:row>
      <xdr:rowOff>402296</xdr:rowOff>
    </xdr:to>
    <xdr:sp macro="" textlink="">
      <xdr:nvSpPr>
        <xdr:cNvPr id="394" name="大かっこ 393">
          <a:extLst>
            <a:ext uri="{FF2B5EF4-FFF2-40B4-BE49-F238E27FC236}">
              <a16:creationId xmlns:a16="http://schemas.microsoft.com/office/drawing/2014/main" id="{B299E002-2E68-463C-9A17-3DBC94B82D6E}"/>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2080</xdr:row>
      <xdr:rowOff>156880</xdr:rowOff>
    </xdr:from>
    <xdr:to>
      <xdr:col>13</xdr:col>
      <xdr:colOff>642468</xdr:colOff>
      <xdr:row>2080</xdr:row>
      <xdr:rowOff>402296</xdr:rowOff>
    </xdr:to>
    <xdr:sp macro="" textlink="">
      <xdr:nvSpPr>
        <xdr:cNvPr id="395" name="大かっこ 394">
          <a:extLst>
            <a:ext uri="{FF2B5EF4-FFF2-40B4-BE49-F238E27FC236}">
              <a16:creationId xmlns:a16="http://schemas.microsoft.com/office/drawing/2014/main" id="{FDCAE869-1649-49F4-9984-5E5113ADA37C}"/>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2196</xdr:row>
      <xdr:rowOff>156880</xdr:rowOff>
    </xdr:from>
    <xdr:to>
      <xdr:col>13</xdr:col>
      <xdr:colOff>642468</xdr:colOff>
      <xdr:row>2196</xdr:row>
      <xdr:rowOff>402296</xdr:rowOff>
    </xdr:to>
    <xdr:sp macro="" textlink="">
      <xdr:nvSpPr>
        <xdr:cNvPr id="396" name="大かっこ 395">
          <a:extLst>
            <a:ext uri="{FF2B5EF4-FFF2-40B4-BE49-F238E27FC236}">
              <a16:creationId xmlns:a16="http://schemas.microsoft.com/office/drawing/2014/main" id="{31D0DD00-D826-4EA6-954F-1078A45BFB02}"/>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2196</xdr:row>
      <xdr:rowOff>156880</xdr:rowOff>
    </xdr:from>
    <xdr:to>
      <xdr:col>13</xdr:col>
      <xdr:colOff>642468</xdr:colOff>
      <xdr:row>2196</xdr:row>
      <xdr:rowOff>402296</xdr:rowOff>
    </xdr:to>
    <xdr:sp macro="" textlink="">
      <xdr:nvSpPr>
        <xdr:cNvPr id="397" name="大かっこ 396">
          <a:extLst>
            <a:ext uri="{FF2B5EF4-FFF2-40B4-BE49-F238E27FC236}">
              <a16:creationId xmlns:a16="http://schemas.microsoft.com/office/drawing/2014/main" id="{16DF80C4-1CB4-40C6-8BC7-AFA64EF4E83E}"/>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2196</xdr:row>
      <xdr:rowOff>156880</xdr:rowOff>
    </xdr:from>
    <xdr:to>
      <xdr:col>13</xdr:col>
      <xdr:colOff>642468</xdr:colOff>
      <xdr:row>2196</xdr:row>
      <xdr:rowOff>402296</xdr:rowOff>
    </xdr:to>
    <xdr:sp macro="" textlink="">
      <xdr:nvSpPr>
        <xdr:cNvPr id="398" name="大かっこ 397">
          <a:extLst>
            <a:ext uri="{FF2B5EF4-FFF2-40B4-BE49-F238E27FC236}">
              <a16:creationId xmlns:a16="http://schemas.microsoft.com/office/drawing/2014/main" id="{FBC4FC7A-7B58-4BCB-B140-763EA3A304F3}"/>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2196</xdr:row>
      <xdr:rowOff>156880</xdr:rowOff>
    </xdr:from>
    <xdr:to>
      <xdr:col>13</xdr:col>
      <xdr:colOff>642468</xdr:colOff>
      <xdr:row>2196</xdr:row>
      <xdr:rowOff>402296</xdr:rowOff>
    </xdr:to>
    <xdr:sp macro="" textlink="">
      <xdr:nvSpPr>
        <xdr:cNvPr id="399" name="大かっこ 398">
          <a:extLst>
            <a:ext uri="{FF2B5EF4-FFF2-40B4-BE49-F238E27FC236}">
              <a16:creationId xmlns:a16="http://schemas.microsoft.com/office/drawing/2014/main" id="{D296E07A-840A-4F64-974B-11AF0254643D}"/>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2196</xdr:row>
      <xdr:rowOff>156880</xdr:rowOff>
    </xdr:from>
    <xdr:to>
      <xdr:col>13</xdr:col>
      <xdr:colOff>642468</xdr:colOff>
      <xdr:row>2196</xdr:row>
      <xdr:rowOff>402296</xdr:rowOff>
    </xdr:to>
    <xdr:sp macro="" textlink="">
      <xdr:nvSpPr>
        <xdr:cNvPr id="400" name="大かっこ 399">
          <a:extLst>
            <a:ext uri="{FF2B5EF4-FFF2-40B4-BE49-F238E27FC236}">
              <a16:creationId xmlns:a16="http://schemas.microsoft.com/office/drawing/2014/main" id="{B5539351-C812-422E-A316-EB29220B6752}"/>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2312</xdr:row>
      <xdr:rowOff>156880</xdr:rowOff>
    </xdr:from>
    <xdr:to>
      <xdr:col>13</xdr:col>
      <xdr:colOff>642468</xdr:colOff>
      <xdr:row>2312</xdr:row>
      <xdr:rowOff>402296</xdr:rowOff>
    </xdr:to>
    <xdr:sp macro="" textlink="">
      <xdr:nvSpPr>
        <xdr:cNvPr id="401" name="大かっこ 400">
          <a:extLst>
            <a:ext uri="{FF2B5EF4-FFF2-40B4-BE49-F238E27FC236}">
              <a16:creationId xmlns:a16="http://schemas.microsoft.com/office/drawing/2014/main" id="{8E760027-4F76-43F4-ACE2-776805CD3653}"/>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2312</xdr:row>
      <xdr:rowOff>156880</xdr:rowOff>
    </xdr:from>
    <xdr:to>
      <xdr:col>13</xdr:col>
      <xdr:colOff>642468</xdr:colOff>
      <xdr:row>2312</xdr:row>
      <xdr:rowOff>402296</xdr:rowOff>
    </xdr:to>
    <xdr:sp macro="" textlink="">
      <xdr:nvSpPr>
        <xdr:cNvPr id="402" name="大かっこ 401">
          <a:extLst>
            <a:ext uri="{FF2B5EF4-FFF2-40B4-BE49-F238E27FC236}">
              <a16:creationId xmlns:a16="http://schemas.microsoft.com/office/drawing/2014/main" id="{7DC70DC8-37F7-4E7F-AE2A-29B883A1BCB3}"/>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2312</xdr:row>
      <xdr:rowOff>156880</xdr:rowOff>
    </xdr:from>
    <xdr:to>
      <xdr:col>13</xdr:col>
      <xdr:colOff>642468</xdr:colOff>
      <xdr:row>2312</xdr:row>
      <xdr:rowOff>402296</xdr:rowOff>
    </xdr:to>
    <xdr:sp macro="" textlink="">
      <xdr:nvSpPr>
        <xdr:cNvPr id="403" name="大かっこ 402">
          <a:extLst>
            <a:ext uri="{FF2B5EF4-FFF2-40B4-BE49-F238E27FC236}">
              <a16:creationId xmlns:a16="http://schemas.microsoft.com/office/drawing/2014/main" id="{D91DC812-F3AE-4C3E-B708-334DAA8DE2FB}"/>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2312</xdr:row>
      <xdr:rowOff>156880</xdr:rowOff>
    </xdr:from>
    <xdr:to>
      <xdr:col>13</xdr:col>
      <xdr:colOff>642468</xdr:colOff>
      <xdr:row>2312</xdr:row>
      <xdr:rowOff>402296</xdr:rowOff>
    </xdr:to>
    <xdr:sp macro="" textlink="">
      <xdr:nvSpPr>
        <xdr:cNvPr id="404" name="大かっこ 403">
          <a:extLst>
            <a:ext uri="{FF2B5EF4-FFF2-40B4-BE49-F238E27FC236}">
              <a16:creationId xmlns:a16="http://schemas.microsoft.com/office/drawing/2014/main" id="{EC1289F3-0214-4BA3-83E7-D13E51577B7E}"/>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8</xdr:col>
      <xdr:colOff>44823</xdr:colOff>
      <xdr:row>2312</xdr:row>
      <xdr:rowOff>156880</xdr:rowOff>
    </xdr:from>
    <xdr:to>
      <xdr:col>13</xdr:col>
      <xdr:colOff>642468</xdr:colOff>
      <xdr:row>2312</xdr:row>
      <xdr:rowOff>402296</xdr:rowOff>
    </xdr:to>
    <xdr:sp macro="" textlink="">
      <xdr:nvSpPr>
        <xdr:cNvPr id="405" name="大かっこ 404">
          <a:extLst>
            <a:ext uri="{FF2B5EF4-FFF2-40B4-BE49-F238E27FC236}">
              <a16:creationId xmlns:a16="http://schemas.microsoft.com/office/drawing/2014/main" id="{F34A4E8E-A1FE-4524-B493-B9090150B59B}"/>
            </a:ext>
          </a:extLst>
        </xdr:cNvPr>
        <xdr:cNvSpPr/>
      </xdr:nvSpPr>
      <xdr:spPr>
        <a:xfrm>
          <a:off x="3816723" y="22445380"/>
          <a:ext cx="3016995" cy="245416"/>
        </a:xfrm>
        <a:prstGeom prst="bracketPair">
          <a:avLst>
            <a:gd name="adj" fmla="val 2886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66675</xdr:colOff>
          <xdr:row>53</xdr:row>
          <xdr:rowOff>190500</xdr:rowOff>
        </xdr:from>
        <xdr:to>
          <xdr:col>2</xdr:col>
          <xdr:colOff>666750</xdr:colOff>
          <xdr:row>54</xdr:row>
          <xdr:rowOff>228600</xdr:rowOff>
        </xdr:to>
        <xdr:sp macro="" textlink="">
          <xdr:nvSpPr>
            <xdr:cNvPr id="75777" name="Check Box 1" hidden="1">
              <a:extLst>
                <a:ext uri="{63B3BB69-23CF-44E3-9099-C40C66FF867C}">
                  <a14:compatExt spid="_x0000_s75777"/>
                </a:ext>
                <a:ext uri="{FF2B5EF4-FFF2-40B4-BE49-F238E27FC236}">
                  <a16:creationId xmlns:a16="http://schemas.microsoft.com/office/drawing/2014/main" id="{00000000-0008-0000-1500-000001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55</xdr:row>
          <xdr:rowOff>238125</xdr:rowOff>
        </xdr:from>
        <xdr:to>
          <xdr:col>2</xdr:col>
          <xdr:colOff>685800</xdr:colOff>
          <xdr:row>56</xdr:row>
          <xdr:rowOff>238125</xdr:rowOff>
        </xdr:to>
        <xdr:sp macro="" textlink="">
          <xdr:nvSpPr>
            <xdr:cNvPr id="75778" name="Check Box 2" hidden="1">
              <a:extLst>
                <a:ext uri="{63B3BB69-23CF-44E3-9099-C40C66FF867C}">
                  <a14:compatExt spid="_x0000_s75778"/>
                </a:ext>
                <a:ext uri="{FF2B5EF4-FFF2-40B4-BE49-F238E27FC236}">
                  <a16:creationId xmlns:a16="http://schemas.microsoft.com/office/drawing/2014/main" id="{00000000-0008-0000-1500-000002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57</xdr:row>
          <xdr:rowOff>257175</xdr:rowOff>
        </xdr:from>
        <xdr:to>
          <xdr:col>2</xdr:col>
          <xdr:colOff>685800</xdr:colOff>
          <xdr:row>58</xdr:row>
          <xdr:rowOff>209550</xdr:rowOff>
        </xdr:to>
        <xdr:sp macro="" textlink="">
          <xdr:nvSpPr>
            <xdr:cNvPr id="75779" name="Check Box 3" hidden="1">
              <a:extLst>
                <a:ext uri="{63B3BB69-23CF-44E3-9099-C40C66FF867C}">
                  <a14:compatExt spid="_x0000_s75779"/>
                </a:ext>
                <a:ext uri="{FF2B5EF4-FFF2-40B4-BE49-F238E27FC236}">
                  <a16:creationId xmlns:a16="http://schemas.microsoft.com/office/drawing/2014/main" id="{00000000-0008-0000-1500-000003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1181100</xdr:colOff>
          <xdr:row>85</xdr:row>
          <xdr:rowOff>47625</xdr:rowOff>
        </xdr:from>
        <xdr:to>
          <xdr:col>4</xdr:col>
          <xdr:colOff>266700</xdr:colOff>
          <xdr:row>86</xdr:row>
          <xdr:rowOff>228600</xdr:rowOff>
        </xdr:to>
        <xdr:sp macro="" textlink="">
          <xdr:nvSpPr>
            <xdr:cNvPr id="75780" name="Check Box 4" hidden="1">
              <a:extLst>
                <a:ext uri="{63B3BB69-23CF-44E3-9099-C40C66FF867C}">
                  <a14:compatExt spid="_x0000_s75780"/>
                </a:ext>
                <a:ext uri="{FF2B5EF4-FFF2-40B4-BE49-F238E27FC236}">
                  <a16:creationId xmlns:a16="http://schemas.microsoft.com/office/drawing/2014/main" id="{00000000-0008-0000-1500-000004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85</xdr:row>
          <xdr:rowOff>47625</xdr:rowOff>
        </xdr:from>
        <xdr:to>
          <xdr:col>5</xdr:col>
          <xdr:colOff>419100</xdr:colOff>
          <xdr:row>86</xdr:row>
          <xdr:rowOff>228600</xdr:rowOff>
        </xdr:to>
        <xdr:sp macro="" textlink="">
          <xdr:nvSpPr>
            <xdr:cNvPr id="75781" name="Check Box 5" hidden="1">
              <a:extLst>
                <a:ext uri="{63B3BB69-23CF-44E3-9099-C40C66FF867C}">
                  <a14:compatExt spid="_x0000_s75781"/>
                </a:ext>
                <a:ext uri="{FF2B5EF4-FFF2-40B4-BE49-F238E27FC236}">
                  <a16:creationId xmlns:a16="http://schemas.microsoft.com/office/drawing/2014/main" id="{00000000-0008-0000-1500-000005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1057275</xdr:colOff>
          <xdr:row>85</xdr:row>
          <xdr:rowOff>47625</xdr:rowOff>
        </xdr:from>
        <xdr:to>
          <xdr:col>6</xdr:col>
          <xdr:colOff>219075</xdr:colOff>
          <xdr:row>86</xdr:row>
          <xdr:rowOff>228600</xdr:rowOff>
        </xdr:to>
        <xdr:sp macro="" textlink="">
          <xdr:nvSpPr>
            <xdr:cNvPr id="75782" name="Check Box 6" hidden="1">
              <a:extLst>
                <a:ext uri="{63B3BB69-23CF-44E3-9099-C40C66FF867C}">
                  <a14:compatExt spid="_x0000_s75782"/>
                </a:ext>
                <a:ext uri="{FF2B5EF4-FFF2-40B4-BE49-F238E27FC236}">
                  <a16:creationId xmlns:a16="http://schemas.microsoft.com/office/drawing/2014/main" id="{00000000-0008-0000-1500-000006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85</xdr:row>
          <xdr:rowOff>47625</xdr:rowOff>
        </xdr:from>
        <xdr:to>
          <xdr:col>7</xdr:col>
          <xdr:colOff>457200</xdr:colOff>
          <xdr:row>86</xdr:row>
          <xdr:rowOff>228600</xdr:rowOff>
        </xdr:to>
        <xdr:sp macro="" textlink="">
          <xdr:nvSpPr>
            <xdr:cNvPr id="75783" name="Check Box 7" hidden="1">
              <a:extLst>
                <a:ext uri="{63B3BB69-23CF-44E3-9099-C40C66FF867C}">
                  <a14:compatExt spid="_x0000_s75783"/>
                </a:ext>
                <a:ext uri="{FF2B5EF4-FFF2-40B4-BE49-F238E27FC236}">
                  <a16:creationId xmlns:a16="http://schemas.microsoft.com/office/drawing/2014/main" id="{00000000-0008-0000-1500-000007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1181100</xdr:colOff>
          <xdr:row>86</xdr:row>
          <xdr:rowOff>228600</xdr:rowOff>
        </xdr:from>
        <xdr:to>
          <xdr:col>4</xdr:col>
          <xdr:colOff>285750</xdr:colOff>
          <xdr:row>88</xdr:row>
          <xdr:rowOff>0</xdr:rowOff>
        </xdr:to>
        <xdr:sp macro="" textlink="">
          <xdr:nvSpPr>
            <xdr:cNvPr id="75784" name="Check Box 8" hidden="1">
              <a:extLst>
                <a:ext uri="{63B3BB69-23CF-44E3-9099-C40C66FF867C}">
                  <a14:compatExt spid="_x0000_s75784"/>
                </a:ext>
                <a:ext uri="{FF2B5EF4-FFF2-40B4-BE49-F238E27FC236}">
                  <a16:creationId xmlns:a16="http://schemas.microsoft.com/office/drawing/2014/main" id="{00000000-0008-0000-1500-000008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86</xdr:row>
          <xdr:rowOff>228600</xdr:rowOff>
        </xdr:from>
        <xdr:to>
          <xdr:col>5</xdr:col>
          <xdr:colOff>438150</xdr:colOff>
          <xdr:row>87</xdr:row>
          <xdr:rowOff>228600</xdr:rowOff>
        </xdr:to>
        <xdr:sp macro="" textlink="">
          <xdr:nvSpPr>
            <xdr:cNvPr id="75785" name="Check Box 9" hidden="1">
              <a:extLst>
                <a:ext uri="{63B3BB69-23CF-44E3-9099-C40C66FF867C}">
                  <a14:compatExt spid="_x0000_s75785"/>
                </a:ext>
                <a:ext uri="{FF2B5EF4-FFF2-40B4-BE49-F238E27FC236}">
                  <a16:creationId xmlns:a16="http://schemas.microsoft.com/office/drawing/2014/main" id="{00000000-0008-0000-1500-000009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1057275</xdr:colOff>
          <xdr:row>86</xdr:row>
          <xdr:rowOff>228600</xdr:rowOff>
        </xdr:from>
        <xdr:to>
          <xdr:col>6</xdr:col>
          <xdr:colOff>219075</xdr:colOff>
          <xdr:row>87</xdr:row>
          <xdr:rowOff>228600</xdr:rowOff>
        </xdr:to>
        <xdr:sp macro="" textlink="">
          <xdr:nvSpPr>
            <xdr:cNvPr id="75786" name="Check Box 10" hidden="1">
              <a:extLst>
                <a:ext uri="{63B3BB69-23CF-44E3-9099-C40C66FF867C}">
                  <a14:compatExt spid="_x0000_s75786"/>
                </a:ext>
                <a:ext uri="{FF2B5EF4-FFF2-40B4-BE49-F238E27FC236}">
                  <a16:creationId xmlns:a16="http://schemas.microsoft.com/office/drawing/2014/main" id="{00000000-0008-0000-1500-00000A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92</xdr:row>
          <xdr:rowOff>0</xdr:rowOff>
        </xdr:from>
        <xdr:to>
          <xdr:col>2</xdr:col>
          <xdr:colOff>723900</xdr:colOff>
          <xdr:row>92</xdr:row>
          <xdr:rowOff>228600</xdr:rowOff>
        </xdr:to>
        <xdr:sp macro="" textlink="">
          <xdr:nvSpPr>
            <xdr:cNvPr id="75787" name="Check Box 11" hidden="1">
              <a:extLst>
                <a:ext uri="{63B3BB69-23CF-44E3-9099-C40C66FF867C}">
                  <a14:compatExt spid="_x0000_s75787"/>
                </a:ext>
                <a:ext uri="{FF2B5EF4-FFF2-40B4-BE49-F238E27FC236}">
                  <a16:creationId xmlns:a16="http://schemas.microsoft.com/office/drawing/2014/main" id="{00000000-0008-0000-1500-00000B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742950</xdr:colOff>
          <xdr:row>92</xdr:row>
          <xdr:rowOff>19050</xdr:rowOff>
        </xdr:from>
        <xdr:to>
          <xdr:col>3</xdr:col>
          <xdr:colOff>571500</xdr:colOff>
          <xdr:row>92</xdr:row>
          <xdr:rowOff>209550</xdr:rowOff>
        </xdr:to>
        <xdr:sp macro="" textlink="">
          <xdr:nvSpPr>
            <xdr:cNvPr id="75788" name="Check Box 12" hidden="1">
              <a:extLst>
                <a:ext uri="{63B3BB69-23CF-44E3-9099-C40C66FF867C}">
                  <a14:compatExt spid="_x0000_s75788"/>
                </a:ext>
                <a:ext uri="{FF2B5EF4-FFF2-40B4-BE49-F238E27FC236}">
                  <a16:creationId xmlns:a16="http://schemas.microsoft.com/office/drawing/2014/main" id="{00000000-0008-0000-1500-00000C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742950</xdr:colOff>
          <xdr:row>92</xdr:row>
          <xdr:rowOff>0</xdr:rowOff>
        </xdr:from>
        <xdr:to>
          <xdr:col>4</xdr:col>
          <xdr:colOff>238125</xdr:colOff>
          <xdr:row>92</xdr:row>
          <xdr:rowOff>228600</xdr:rowOff>
        </xdr:to>
        <xdr:sp macro="" textlink="">
          <xdr:nvSpPr>
            <xdr:cNvPr id="75789" name="Check Box 13" hidden="1">
              <a:extLst>
                <a:ext uri="{63B3BB69-23CF-44E3-9099-C40C66FF867C}">
                  <a14:compatExt spid="_x0000_s75789"/>
                </a:ext>
                <a:ext uri="{FF2B5EF4-FFF2-40B4-BE49-F238E27FC236}">
                  <a16:creationId xmlns:a16="http://schemas.microsoft.com/office/drawing/2014/main" id="{00000000-0008-0000-1500-00000D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92</xdr:row>
          <xdr:rowOff>0</xdr:rowOff>
        </xdr:from>
        <xdr:to>
          <xdr:col>5</xdr:col>
          <xdr:colOff>295275</xdr:colOff>
          <xdr:row>92</xdr:row>
          <xdr:rowOff>228600</xdr:rowOff>
        </xdr:to>
        <xdr:sp macro="" textlink="">
          <xdr:nvSpPr>
            <xdr:cNvPr id="75790" name="Check Box 14" hidden="1">
              <a:extLst>
                <a:ext uri="{63B3BB69-23CF-44E3-9099-C40C66FF867C}">
                  <a14:compatExt spid="_x0000_s75790"/>
                </a:ext>
                <a:ext uri="{FF2B5EF4-FFF2-40B4-BE49-F238E27FC236}">
                  <a16:creationId xmlns:a16="http://schemas.microsoft.com/office/drawing/2014/main" id="{00000000-0008-0000-1500-00000E2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10.bin"/><Relationship Id="rId4" Type="http://schemas.openxmlformats.org/officeDocument/2006/relationships/comments" Target="../comments2.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12.bin"/><Relationship Id="rId4" Type="http://schemas.openxmlformats.org/officeDocument/2006/relationships/comments" Target="../comments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14.bin"/><Relationship Id="rId4" Type="http://schemas.openxmlformats.org/officeDocument/2006/relationships/comments" Target="../comments4.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16.bin"/><Relationship Id="rId4" Type="http://schemas.openxmlformats.org/officeDocument/2006/relationships/comments" Target="../comments5.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7.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5.xml"/><Relationship Id="rId16" Type="http://schemas.openxmlformats.org/officeDocument/2006/relationships/ctrlProp" Target="../ctrlProps/ctrlProp13.xml"/><Relationship Id="rId1" Type="http://schemas.openxmlformats.org/officeDocument/2006/relationships/printerSettings" Target="../printerSettings/printerSettings2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63E0C6-7F71-4ACD-A7BF-8FCDC393EA4A}">
  <sheetPr codeName="Sheet1"/>
  <dimension ref="A1:C30"/>
  <sheetViews>
    <sheetView tabSelected="1" view="pageBreakPreview" zoomScaleNormal="100" zoomScaleSheetLayoutView="100" workbookViewId="0">
      <selection activeCell="B2" sqref="B2"/>
    </sheetView>
  </sheetViews>
  <sheetFormatPr defaultColWidth="8.125" defaultRowHeight="13.5"/>
  <cols>
    <col min="1" max="1" width="28.125" style="2" customWidth="1"/>
    <col min="2" max="2" width="59.5" style="2" customWidth="1"/>
    <col min="3" max="3" width="44.125" style="2" customWidth="1"/>
    <col min="4" max="16384" width="8.125" style="2"/>
  </cols>
  <sheetData>
    <row r="1" spans="1:3" ht="27.75" customHeight="1">
      <c r="A1" s="1" t="s">
        <v>0</v>
      </c>
      <c r="C1" s="3" t="s">
        <v>1</v>
      </c>
    </row>
    <row r="2" spans="1:3" ht="30" customHeight="1">
      <c r="A2" s="4" t="s">
        <v>2</v>
      </c>
      <c r="B2" s="5"/>
      <c r="C2" s="6"/>
    </row>
    <row r="3" spans="1:3" ht="30" customHeight="1">
      <c r="A3" s="4" t="s">
        <v>3</v>
      </c>
      <c r="B3" s="5"/>
    </row>
    <row r="4" spans="1:3" ht="30" customHeight="1">
      <c r="A4" s="4" t="s">
        <v>4</v>
      </c>
      <c r="B4" s="5"/>
    </row>
    <row r="5" spans="1:3" ht="30" customHeight="1">
      <c r="A5" s="4" t="s">
        <v>5</v>
      </c>
      <c r="B5" s="5"/>
    </row>
    <row r="6" spans="1:3" ht="30" customHeight="1">
      <c r="A6" s="7" t="s">
        <v>6</v>
      </c>
      <c r="B6" s="5"/>
      <c r="C6" s="6"/>
    </row>
    <row r="7" spans="1:3" ht="30" customHeight="1">
      <c r="A7" s="7" t="s">
        <v>3</v>
      </c>
      <c r="B7" s="5"/>
    </row>
    <row r="8" spans="1:3" ht="30" customHeight="1">
      <c r="A8" s="7" t="s">
        <v>4</v>
      </c>
      <c r="B8" s="5"/>
    </row>
    <row r="9" spans="1:3" ht="30" customHeight="1">
      <c r="A9" s="7" t="s">
        <v>5</v>
      </c>
      <c r="B9" s="5"/>
    </row>
    <row r="10" spans="1:3" ht="30" customHeight="1">
      <c r="A10" s="7" t="s">
        <v>7</v>
      </c>
      <c r="B10" s="5"/>
    </row>
    <row r="11" spans="1:3" ht="30" customHeight="1">
      <c r="A11" s="7" t="s">
        <v>8</v>
      </c>
      <c r="B11" s="5"/>
      <c r="C11" s="508"/>
    </row>
    <row r="12" spans="1:3" ht="30" customHeight="1">
      <c r="A12" s="8" t="s">
        <v>9</v>
      </c>
      <c r="B12" s="5"/>
      <c r="C12" s="6"/>
    </row>
    <row r="13" spans="1:3" ht="30" customHeight="1">
      <c r="A13" s="8" t="s">
        <v>3</v>
      </c>
      <c r="B13" s="5"/>
    </row>
    <row r="14" spans="1:3" ht="30" customHeight="1">
      <c r="A14" s="8" t="s">
        <v>10</v>
      </c>
      <c r="B14" s="5"/>
    </row>
    <row r="15" spans="1:3" ht="30" customHeight="1">
      <c r="A15" s="8" t="s">
        <v>5</v>
      </c>
      <c r="B15" s="5"/>
    </row>
    <row r="16" spans="1:3" ht="30" customHeight="1">
      <c r="A16" s="8" t="s">
        <v>7</v>
      </c>
      <c r="B16" s="5"/>
    </row>
    <row r="17" spans="1:3" ht="30" customHeight="1">
      <c r="A17" s="8" t="s">
        <v>8</v>
      </c>
      <c r="B17" s="5"/>
      <c r="C17" s="509"/>
    </row>
    <row r="18" spans="1:3" ht="30" customHeight="1">
      <c r="A18" s="9" t="s">
        <v>11</v>
      </c>
      <c r="B18" s="10"/>
    </row>
    <row r="19" spans="1:3" ht="30" customHeight="1">
      <c r="A19" s="11"/>
      <c r="B19" s="12"/>
    </row>
    <row r="20" spans="1:3" ht="30" customHeight="1">
      <c r="A20" s="13" t="s">
        <v>12</v>
      </c>
      <c r="B20" s="10"/>
    </row>
    <row r="21" spans="1:3" ht="30" customHeight="1">
      <c r="A21" s="14" t="s">
        <v>13</v>
      </c>
      <c r="B21" s="10"/>
    </row>
    <row r="22" spans="1:3" ht="30" customHeight="1">
      <c r="A22" s="14" t="s">
        <v>14</v>
      </c>
      <c r="B22" s="5"/>
    </row>
    <row r="23" spans="1:3" ht="38.25" customHeight="1">
      <c r="B23" s="15" t="s">
        <v>15</v>
      </c>
    </row>
    <row r="24" spans="1:3" ht="20.100000000000001" customHeight="1"/>
    <row r="25" spans="1:3" ht="20.100000000000001" customHeight="1"/>
    <row r="26" spans="1:3" ht="20.100000000000001" customHeight="1"/>
    <row r="27" spans="1:3" ht="20.100000000000001" customHeight="1"/>
    <row r="28" spans="1:3" ht="20.100000000000001" customHeight="1"/>
    <row r="29" spans="1:3" ht="20.100000000000001" customHeight="1"/>
    <row r="30" spans="1:3" ht="20.100000000000001" customHeight="1"/>
  </sheetData>
  <sheetProtection algorithmName="SHA-512" hashValue="DcYLhMGogQfz+0plktPnsi3yLWUQFCb53T8nwR5r2b+o107XLTQh7EXaVokbAzDFQYTekNtbVbsMjd/Bkt/xag==" saltValue="L2t/NGseJkt1SX/rjXjphg==" spinCount="100000" sheet="1" objects="1" scenarios="1"/>
  <phoneticPr fontId="1"/>
  <dataValidations count="4">
    <dataValidation type="list" allowBlank="1" showInputMessage="1" showErrorMessage="1" sqref="WVJ983056 B65552 IX65552 ST65552 ACP65552 AML65552 AWH65552 BGD65552 BPZ65552 BZV65552 CJR65552 CTN65552 DDJ65552 DNF65552 DXB65552 EGX65552 EQT65552 FAP65552 FKL65552 FUH65552 GED65552 GNZ65552 GXV65552 HHR65552 HRN65552 IBJ65552 ILF65552 IVB65552 JEX65552 JOT65552 JYP65552 KIL65552 KSH65552 LCD65552 LLZ65552 LVV65552 MFR65552 MPN65552 MZJ65552 NJF65552 NTB65552 OCX65552 OMT65552 OWP65552 PGL65552 PQH65552 QAD65552 QJZ65552 QTV65552 RDR65552 RNN65552 RXJ65552 SHF65552 SRB65552 TAX65552 TKT65552 TUP65552 UEL65552 UOH65552 UYD65552 VHZ65552 VRV65552 WBR65552 WLN65552 WVJ65552 B131088 IX131088 ST131088 ACP131088 AML131088 AWH131088 BGD131088 BPZ131088 BZV131088 CJR131088 CTN131088 DDJ131088 DNF131088 DXB131088 EGX131088 EQT131088 FAP131088 FKL131088 FUH131088 GED131088 GNZ131088 GXV131088 HHR131088 HRN131088 IBJ131088 ILF131088 IVB131088 JEX131088 JOT131088 JYP131088 KIL131088 KSH131088 LCD131088 LLZ131088 LVV131088 MFR131088 MPN131088 MZJ131088 NJF131088 NTB131088 OCX131088 OMT131088 OWP131088 PGL131088 PQH131088 QAD131088 QJZ131088 QTV131088 RDR131088 RNN131088 RXJ131088 SHF131088 SRB131088 TAX131088 TKT131088 TUP131088 UEL131088 UOH131088 UYD131088 VHZ131088 VRV131088 WBR131088 WLN131088 WVJ131088 B196624 IX196624 ST196624 ACP196624 AML196624 AWH196624 BGD196624 BPZ196624 BZV196624 CJR196624 CTN196624 DDJ196624 DNF196624 DXB196624 EGX196624 EQT196624 FAP196624 FKL196624 FUH196624 GED196624 GNZ196624 GXV196624 HHR196624 HRN196624 IBJ196624 ILF196624 IVB196624 JEX196624 JOT196624 JYP196624 KIL196624 KSH196624 LCD196624 LLZ196624 LVV196624 MFR196624 MPN196624 MZJ196624 NJF196624 NTB196624 OCX196624 OMT196624 OWP196624 PGL196624 PQH196624 QAD196624 QJZ196624 QTV196624 RDR196624 RNN196624 RXJ196624 SHF196624 SRB196624 TAX196624 TKT196624 TUP196624 UEL196624 UOH196624 UYD196624 VHZ196624 VRV196624 WBR196624 WLN196624 WVJ196624 B262160 IX262160 ST262160 ACP262160 AML262160 AWH262160 BGD262160 BPZ262160 BZV262160 CJR262160 CTN262160 DDJ262160 DNF262160 DXB262160 EGX262160 EQT262160 FAP262160 FKL262160 FUH262160 GED262160 GNZ262160 GXV262160 HHR262160 HRN262160 IBJ262160 ILF262160 IVB262160 JEX262160 JOT262160 JYP262160 KIL262160 KSH262160 LCD262160 LLZ262160 LVV262160 MFR262160 MPN262160 MZJ262160 NJF262160 NTB262160 OCX262160 OMT262160 OWP262160 PGL262160 PQH262160 QAD262160 QJZ262160 QTV262160 RDR262160 RNN262160 RXJ262160 SHF262160 SRB262160 TAX262160 TKT262160 TUP262160 UEL262160 UOH262160 UYD262160 VHZ262160 VRV262160 WBR262160 WLN262160 WVJ262160 B327696 IX327696 ST327696 ACP327696 AML327696 AWH327696 BGD327696 BPZ327696 BZV327696 CJR327696 CTN327696 DDJ327696 DNF327696 DXB327696 EGX327696 EQT327696 FAP327696 FKL327696 FUH327696 GED327696 GNZ327696 GXV327696 HHR327696 HRN327696 IBJ327696 ILF327696 IVB327696 JEX327696 JOT327696 JYP327696 KIL327696 KSH327696 LCD327696 LLZ327696 LVV327696 MFR327696 MPN327696 MZJ327696 NJF327696 NTB327696 OCX327696 OMT327696 OWP327696 PGL327696 PQH327696 QAD327696 QJZ327696 QTV327696 RDR327696 RNN327696 RXJ327696 SHF327696 SRB327696 TAX327696 TKT327696 TUP327696 UEL327696 UOH327696 UYD327696 VHZ327696 VRV327696 WBR327696 WLN327696 WVJ327696 B393232 IX393232 ST393232 ACP393232 AML393232 AWH393232 BGD393232 BPZ393232 BZV393232 CJR393232 CTN393232 DDJ393232 DNF393232 DXB393232 EGX393232 EQT393232 FAP393232 FKL393232 FUH393232 GED393232 GNZ393232 GXV393232 HHR393232 HRN393232 IBJ393232 ILF393232 IVB393232 JEX393232 JOT393232 JYP393232 KIL393232 KSH393232 LCD393232 LLZ393232 LVV393232 MFR393232 MPN393232 MZJ393232 NJF393232 NTB393232 OCX393232 OMT393232 OWP393232 PGL393232 PQH393232 QAD393232 QJZ393232 QTV393232 RDR393232 RNN393232 RXJ393232 SHF393232 SRB393232 TAX393232 TKT393232 TUP393232 UEL393232 UOH393232 UYD393232 VHZ393232 VRV393232 WBR393232 WLN393232 WVJ393232 B458768 IX458768 ST458768 ACP458768 AML458768 AWH458768 BGD458768 BPZ458768 BZV458768 CJR458768 CTN458768 DDJ458768 DNF458768 DXB458768 EGX458768 EQT458768 FAP458768 FKL458768 FUH458768 GED458768 GNZ458768 GXV458768 HHR458768 HRN458768 IBJ458768 ILF458768 IVB458768 JEX458768 JOT458768 JYP458768 KIL458768 KSH458768 LCD458768 LLZ458768 LVV458768 MFR458768 MPN458768 MZJ458768 NJF458768 NTB458768 OCX458768 OMT458768 OWP458768 PGL458768 PQH458768 QAD458768 QJZ458768 QTV458768 RDR458768 RNN458768 RXJ458768 SHF458768 SRB458768 TAX458768 TKT458768 TUP458768 UEL458768 UOH458768 UYD458768 VHZ458768 VRV458768 WBR458768 WLN458768 WVJ458768 B524304 IX524304 ST524304 ACP524304 AML524304 AWH524304 BGD524304 BPZ524304 BZV524304 CJR524304 CTN524304 DDJ524304 DNF524304 DXB524304 EGX524304 EQT524304 FAP524304 FKL524304 FUH524304 GED524304 GNZ524304 GXV524304 HHR524304 HRN524304 IBJ524304 ILF524304 IVB524304 JEX524304 JOT524304 JYP524304 KIL524304 KSH524304 LCD524304 LLZ524304 LVV524304 MFR524304 MPN524304 MZJ524304 NJF524304 NTB524304 OCX524304 OMT524304 OWP524304 PGL524304 PQH524304 QAD524304 QJZ524304 QTV524304 RDR524304 RNN524304 RXJ524304 SHF524304 SRB524304 TAX524304 TKT524304 TUP524304 UEL524304 UOH524304 UYD524304 VHZ524304 VRV524304 WBR524304 WLN524304 WVJ524304 B589840 IX589840 ST589840 ACP589840 AML589840 AWH589840 BGD589840 BPZ589840 BZV589840 CJR589840 CTN589840 DDJ589840 DNF589840 DXB589840 EGX589840 EQT589840 FAP589840 FKL589840 FUH589840 GED589840 GNZ589840 GXV589840 HHR589840 HRN589840 IBJ589840 ILF589840 IVB589840 JEX589840 JOT589840 JYP589840 KIL589840 KSH589840 LCD589840 LLZ589840 LVV589840 MFR589840 MPN589840 MZJ589840 NJF589840 NTB589840 OCX589840 OMT589840 OWP589840 PGL589840 PQH589840 QAD589840 QJZ589840 QTV589840 RDR589840 RNN589840 RXJ589840 SHF589840 SRB589840 TAX589840 TKT589840 TUP589840 UEL589840 UOH589840 UYD589840 VHZ589840 VRV589840 WBR589840 WLN589840 WVJ589840 B655376 IX655376 ST655376 ACP655376 AML655376 AWH655376 BGD655376 BPZ655376 BZV655376 CJR655376 CTN655376 DDJ655376 DNF655376 DXB655376 EGX655376 EQT655376 FAP655376 FKL655376 FUH655376 GED655376 GNZ655376 GXV655376 HHR655376 HRN655376 IBJ655376 ILF655376 IVB655376 JEX655376 JOT655376 JYP655376 KIL655376 KSH655376 LCD655376 LLZ655376 LVV655376 MFR655376 MPN655376 MZJ655376 NJF655376 NTB655376 OCX655376 OMT655376 OWP655376 PGL655376 PQH655376 QAD655376 QJZ655376 QTV655376 RDR655376 RNN655376 RXJ655376 SHF655376 SRB655376 TAX655376 TKT655376 TUP655376 UEL655376 UOH655376 UYD655376 VHZ655376 VRV655376 WBR655376 WLN655376 WVJ655376 B720912 IX720912 ST720912 ACP720912 AML720912 AWH720912 BGD720912 BPZ720912 BZV720912 CJR720912 CTN720912 DDJ720912 DNF720912 DXB720912 EGX720912 EQT720912 FAP720912 FKL720912 FUH720912 GED720912 GNZ720912 GXV720912 HHR720912 HRN720912 IBJ720912 ILF720912 IVB720912 JEX720912 JOT720912 JYP720912 KIL720912 KSH720912 LCD720912 LLZ720912 LVV720912 MFR720912 MPN720912 MZJ720912 NJF720912 NTB720912 OCX720912 OMT720912 OWP720912 PGL720912 PQH720912 QAD720912 QJZ720912 QTV720912 RDR720912 RNN720912 RXJ720912 SHF720912 SRB720912 TAX720912 TKT720912 TUP720912 UEL720912 UOH720912 UYD720912 VHZ720912 VRV720912 WBR720912 WLN720912 WVJ720912 B786448 IX786448 ST786448 ACP786448 AML786448 AWH786448 BGD786448 BPZ786448 BZV786448 CJR786448 CTN786448 DDJ786448 DNF786448 DXB786448 EGX786448 EQT786448 FAP786448 FKL786448 FUH786448 GED786448 GNZ786448 GXV786448 HHR786448 HRN786448 IBJ786448 ILF786448 IVB786448 JEX786448 JOT786448 JYP786448 KIL786448 KSH786448 LCD786448 LLZ786448 LVV786448 MFR786448 MPN786448 MZJ786448 NJF786448 NTB786448 OCX786448 OMT786448 OWP786448 PGL786448 PQH786448 QAD786448 QJZ786448 QTV786448 RDR786448 RNN786448 RXJ786448 SHF786448 SRB786448 TAX786448 TKT786448 TUP786448 UEL786448 UOH786448 UYD786448 VHZ786448 VRV786448 WBR786448 WLN786448 WVJ786448 B851984 IX851984 ST851984 ACP851984 AML851984 AWH851984 BGD851984 BPZ851984 BZV851984 CJR851984 CTN851984 DDJ851984 DNF851984 DXB851984 EGX851984 EQT851984 FAP851984 FKL851984 FUH851984 GED851984 GNZ851984 GXV851984 HHR851984 HRN851984 IBJ851984 ILF851984 IVB851984 JEX851984 JOT851984 JYP851984 KIL851984 KSH851984 LCD851984 LLZ851984 LVV851984 MFR851984 MPN851984 MZJ851984 NJF851984 NTB851984 OCX851984 OMT851984 OWP851984 PGL851984 PQH851984 QAD851984 QJZ851984 QTV851984 RDR851984 RNN851984 RXJ851984 SHF851984 SRB851984 TAX851984 TKT851984 TUP851984 UEL851984 UOH851984 UYD851984 VHZ851984 VRV851984 WBR851984 WLN851984 WVJ851984 B917520 IX917520 ST917520 ACP917520 AML917520 AWH917520 BGD917520 BPZ917520 BZV917520 CJR917520 CTN917520 DDJ917520 DNF917520 DXB917520 EGX917520 EQT917520 FAP917520 FKL917520 FUH917520 GED917520 GNZ917520 GXV917520 HHR917520 HRN917520 IBJ917520 ILF917520 IVB917520 JEX917520 JOT917520 JYP917520 KIL917520 KSH917520 LCD917520 LLZ917520 LVV917520 MFR917520 MPN917520 MZJ917520 NJF917520 NTB917520 OCX917520 OMT917520 OWP917520 PGL917520 PQH917520 QAD917520 QJZ917520 QTV917520 RDR917520 RNN917520 RXJ917520 SHF917520 SRB917520 TAX917520 TKT917520 TUP917520 UEL917520 UOH917520 UYD917520 VHZ917520 VRV917520 WBR917520 WLN917520 WVJ917520 B983056 IX983056 ST983056 ACP983056 AML983056 AWH983056 BGD983056 BPZ983056 BZV983056 CJR983056 CTN983056 DDJ983056 DNF983056 DXB983056 EGX983056 EQT983056 FAP983056 FKL983056 FUH983056 GED983056 GNZ983056 GXV983056 HHR983056 HRN983056 IBJ983056 ILF983056 IVB983056 JEX983056 JOT983056 JYP983056 KIL983056 KSH983056 LCD983056 LLZ983056 LVV983056 MFR983056 MPN983056 MZJ983056 NJF983056 NTB983056 OCX983056 OMT983056 OWP983056 PGL983056 PQH983056 QAD983056 QJZ983056 QTV983056 RDR983056 RNN983056 RXJ983056 SHF983056 SRB983056 TAX983056 TKT983056 TUP983056 UEL983056 UOH983056 UYD983056 VHZ983056 VRV983056 WBR983056 WLN983056" xr:uid="{2F0485E7-8548-406A-BE75-714F8D88F675}">
      <formula1>"特別支援事業,活動別支援事業(公演事業),活動別支援事業(人材養成事業）,活動別支援事業(普及啓発事業)"</formula1>
    </dataValidation>
    <dataValidation type="list" allowBlank="1" showInputMessage="1" showErrorMessage="1" sqref="B65558 IX65558 ST65558 ACP65558 AML65558 AWH65558 BGD65558 BPZ65558 BZV65558 CJR65558 CTN65558 DDJ65558 DNF65558 DXB65558 EGX65558 EQT65558 FAP65558 FKL65558 FUH65558 GED65558 GNZ65558 GXV65558 HHR65558 HRN65558 IBJ65558 ILF65558 IVB65558 JEX65558 JOT65558 JYP65558 KIL65558 KSH65558 LCD65558 LLZ65558 LVV65558 MFR65558 MPN65558 MZJ65558 NJF65558 NTB65558 OCX65558 OMT65558 OWP65558 PGL65558 PQH65558 QAD65558 QJZ65558 QTV65558 RDR65558 RNN65558 RXJ65558 SHF65558 SRB65558 TAX65558 TKT65558 TUP65558 UEL65558 UOH65558 UYD65558 VHZ65558 VRV65558 WBR65558 WLN65558 WVJ65558 B131094 IX131094 ST131094 ACP131094 AML131094 AWH131094 BGD131094 BPZ131094 BZV131094 CJR131094 CTN131094 DDJ131094 DNF131094 DXB131094 EGX131094 EQT131094 FAP131094 FKL131094 FUH131094 GED131094 GNZ131094 GXV131094 HHR131094 HRN131094 IBJ131094 ILF131094 IVB131094 JEX131094 JOT131094 JYP131094 KIL131094 KSH131094 LCD131094 LLZ131094 LVV131094 MFR131094 MPN131094 MZJ131094 NJF131094 NTB131094 OCX131094 OMT131094 OWP131094 PGL131094 PQH131094 QAD131094 QJZ131094 QTV131094 RDR131094 RNN131094 RXJ131094 SHF131094 SRB131094 TAX131094 TKT131094 TUP131094 UEL131094 UOH131094 UYD131094 VHZ131094 VRV131094 WBR131094 WLN131094 WVJ131094 B196630 IX196630 ST196630 ACP196630 AML196630 AWH196630 BGD196630 BPZ196630 BZV196630 CJR196630 CTN196630 DDJ196630 DNF196630 DXB196630 EGX196630 EQT196630 FAP196630 FKL196630 FUH196630 GED196630 GNZ196630 GXV196630 HHR196630 HRN196630 IBJ196630 ILF196630 IVB196630 JEX196630 JOT196630 JYP196630 KIL196630 KSH196630 LCD196630 LLZ196630 LVV196630 MFR196630 MPN196630 MZJ196630 NJF196630 NTB196630 OCX196630 OMT196630 OWP196630 PGL196630 PQH196630 QAD196630 QJZ196630 QTV196630 RDR196630 RNN196630 RXJ196630 SHF196630 SRB196630 TAX196630 TKT196630 TUP196630 UEL196630 UOH196630 UYD196630 VHZ196630 VRV196630 WBR196630 WLN196630 WVJ196630 B262166 IX262166 ST262166 ACP262166 AML262166 AWH262166 BGD262166 BPZ262166 BZV262166 CJR262166 CTN262166 DDJ262166 DNF262166 DXB262166 EGX262166 EQT262166 FAP262166 FKL262166 FUH262166 GED262166 GNZ262166 GXV262166 HHR262166 HRN262166 IBJ262166 ILF262166 IVB262166 JEX262166 JOT262166 JYP262166 KIL262166 KSH262166 LCD262166 LLZ262166 LVV262166 MFR262166 MPN262166 MZJ262166 NJF262166 NTB262166 OCX262166 OMT262166 OWP262166 PGL262166 PQH262166 QAD262166 QJZ262166 QTV262166 RDR262166 RNN262166 RXJ262166 SHF262166 SRB262166 TAX262166 TKT262166 TUP262166 UEL262166 UOH262166 UYD262166 VHZ262166 VRV262166 WBR262166 WLN262166 WVJ262166 B327702 IX327702 ST327702 ACP327702 AML327702 AWH327702 BGD327702 BPZ327702 BZV327702 CJR327702 CTN327702 DDJ327702 DNF327702 DXB327702 EGX327702 EQT327702 FAP327702 FKL327702 FUH327702 GED327702 GNZ327702 GXV327702 HHR327702 HRN327702 IBJ327702 ILF327702 IVB327702 JEX327702 JOT327702 JYP327702 KIL327702 KSH327702 LCD327702 LLZ327702 LVV327702 MFR327702 MPN327702 MZJ327702 NJF327702 NTB327702 OCX327702 OMT327702 OWP327702 PGL327702 PQH327702 QAD327702 QJZ327702 QTV327702 RDR327702 RNN327702 RXJ327702 SHF327702 SRB327702 TAX327702 TKT327702 TUP327702 UEL327702 UOH327702 UYD327702 VHZ327702 VRV327702 WBR327702 WLN327702 WVJ327702 B393238 IX393238 ST393238 ACP393238 AML393238 AWH393238 BGD393238 BPZ393238 BZV393238 CJR393238 CTN393238 DDJ393238 DNF393238 DXB393238 EGX393238 EQT393238 FAP393238 FKL393238 FUH393238 GED393238 GNZ393238 GXV393238 HHR393238 HRN393238 IBJ393238 ILF393238 IVB393238 JEX393238 JOT393238 JYP393238 KIL393238 KSH393238 LCD393238 LLZ393238 LVV393238 MFR393238 MPN393238 MZJ393238 NJF393238 NTB393238 OCX393238 OMT393238 OWP393238 PGL393238 PQH393238 QAD393238 QJZ393238 QTV393238 RDR393238 RNN393238 RXJ393238 SHF393238 SRB393238 TAX393238 TKT393238 TUP393238 UEL393238 UOH393238 UYD393238 VHZ393238 VRV393238 WBR393238 WLN393238 WVJ393238 B458774 IX458774 ST458774 ACP458774 AML458774 AWH458774 BGD458774 BPZ458774 BZV458774 CJR458774 CTN458774 DDJ458774 DNF458774 DXB458774 EGX458774 EQT458774 FAP458774 FKL458774 FUH458774 GED458774 GNZ458774 GXV458774 HHR458774 HRN458774 IBJ458774 ILF458774 IVB458774 JEX458774 JOT458774 JYP458774 KIL458774 KSH458774 LCD458774 LLZ458774 LVV458774 MFR458774 MPN458774 MZJ458774 NJF458774 NTB458774 OCX458774 OMT458774 OWP458774 PGL458774 PQH458774 QAD458774 QJZ458774 QTV458774 RDR458774 RNN458774 RXJ458774 SHF458774 SRB458774 TAX458774 TKT458774 TUP458774 UEL458774 UOH458774 UYD458774 VHZ458774 VRV458774 WBR458774 WLN458774 WVJ458774 B524310 IX524310 ST524310 ACP524310 AML524310 AWH524310 BGD524310 BPZ524310 BZV524310 CJR524310 CTN524310 DDJ524310 DNF524310 DXB524310 EGX524310 EQT524310 FAP524310 FKL524310 FUH524310 GED524310 GNZ524310 GXV524310 HHR524310 HRN524310 IBJ524310 ILF524310 IVB524310 JEX524310 JOT524310 JYP524310 KIL524310 KSH524310 LCD524310 LLZ524310 LVV524310 MFR524310 MPN524310 MZJ524310 NJF524310 NTB524310 OCX524310 OMT524310 OWP524310 PGL524310 PQH524310 QAD524310 QJZ524310 QTV524310 RDR524310 RNN524310 RXJ524310 SHF524310 SRB524310 TAX524310 TKT524310 TUP524310 UEL524310 UOH524310 UYD524310 VHZ524310 VRV524310 WBR524310 WLN524310 WVJ524310 B589846 IX589846 ST589846 ACP589846 AML589846 AWH589846 BGD589846 BPZ589846 BZV589846 CJR589846 CTN589846 DDJ589846 DNF589846 DXB589846 EGX589846 EQT589846 FAP589846 FKL589846 FUH589846 GED589846 GNZ589846 GXV589846 HHR589846 HRN589846 IBJ589846 ILF589846 IVB589846 JEX589846 JOT589846 JYP589846 KIL589846 KSH589846 LCD589846 LLZ589846 LVV589846 MFR589846 MPN589846 MZJ589846 NJF589846 NTB589846 OCX589846 OMT589846 OWP589846 PGL589846 PQH589846 QAD589846 QJZ589846 QTV589846 RDR589846 RNN589846 RXJ589846 SHF589846 SRB589846 TAX589846 TKT589846 TUP589846 UEL589846 UOH589846 UYD589846 VHZ589846 VRV589846 WBR589846 WLN589846 WVJ589846 B655382 IX655382 ST655382 ACP655382 AML655382 AWH655382 BGD655382 BPZ655382 BZV655382 CJR655382 CTN655382 DDJ655382 DNF655382 DXB655382 EGX655382 EQT655382 FAP655382 FKL655382 FUH655382 GED655382 GNZ655382 GXV655382 HHR655382 HRN655382 IBJ655382 ILF655382 IVB655382 JEX655382 JOT655382 JYP655382 KIL655382 KSH655382 LCD655382 LLZ655382 LVV655382 MFR655382 MPN655382 MZJ655382 NJF655382 NTB655382 OCX655382 OMT655382 OWP655382 PGL655382 PQH655382 QAD655382 QJZ655382 QTV655382 RDR655382 RNN655382 RXJ655382 SHF655382 SRB655382 TAX655382 TKT655382 TUP655382 UEL655382 UOH655382 UYD655382 VHZ655382 VRV655382 WBR655382 WLN655382 WVJ655382 B720918 IX720918 ST720918 ACP720918 AML720918 AWH720918 BGD720918 BPZ720918 BZV720918 CJR720918 CTN720918 DDJ720918 DNF720918 DXB720918 EGX720918 EQT720918 FAP720918 FKL720918 FUH720918 GED720918 GNZ720918 GXV720918 HHR720918 HRN720918 IBJ720918 ILF720918 IVB720918 JEX720918 JOT720918 JYP720918 KIL720918 KSH720918 LCD720918 LLZ720918 LVV720918 MFR720918 MPN720918 MZJ720918 NJF720918 NTB720918 OCX720918 OMT720918 OWP720918 PGL720918 PQH720918 QAD720918 QJZ720918 QTV720918 RDR720918 RNN720918 RXJ720918 SHF720918 SRB720918 TAX720918 TKT720918 TUP720918 UEL720918 UOH720918 UYD720918 VHZ720918 VRV720918 WBR720918 WLN720918 WVJ720918 B786454 IX786454 ST786454 ACP786454 AML786454 AWH786454 BGD786454 BPZ786454 BZV786454 CJR786454 CTN786454 DDJ786454 DNF786454 DXB786454 EGX786454 EQT786454 FAP786454 FKL786454 FUH786454 GED786454 GNZ786454 GXV786454 HHR786454 HRN786454 IBJ786454 ILF786454 IVB786454 JEX786454 JOT786454 JYP786454 KIL786454 KSH786454 LCD786454 LLZ786454 LVV786454 MFR786454 MPN786454 MZJ786454 NJF786454 NTB786454 OCX786454 OMT786454 OWP786454 PGL786454 PQH786454 QAD786454 QJZ786454 QTV786454 RDR786454 RNN786454 RXJ786454 SHF786454 SRB786454 TAX786454 TKT786454 TUP786454 UEL786454 UOH786454 UYD786454 VHZ786454 VRV786454 WBR786454 WLN786454 WVJ786454 B851990 IX851990 ST851990 ACP851990 AML851990 AWH851990 BGD851990 BPZ851990 BZV851990 CJR851990 CTN851990 DDJ851990 DNF851990 DXB851990 EGX851990 EQT851990 FAP851990 FKL851990 FUH851990 GED851990 GNZ851990 GXV851990 HHR851990 HRN851990 IBJ851990 ILF851990 IVB851990 JEX851990 JOT851990 JYP851990 KIL851990 KSH851990 LCD851990 LLZ851990 LVV851990 MFR851990 MPN851990 MZJ851990 NJF851990 NTB851990 OCX851990 OMT851990 OWP851990 PGL851990 PQH851990 QAD851990 QJZ851990 QTV851990 RDR851990 RNN851990 RXJ851990 SHF851990 SRB851990 TAX851990 TKT851990 TUP851990 UEL851990 UOH851990 UYD851990 VHZ851990 VRV851990 WBR851990 WLN851990 WVJ851990 B917526 IX917526 ST917526 ACP917526 AML917526 AWH917526 BGD917526 BPZ917526 BZV917526 CJR917526 CTN917526 DDJ917526 DNF917526 DXB917526 EGX917526 EQT917526 FAP917526 FKL917526 FUH917526 GED917526 GNZ917526 GXV917526 HHR917526 HRN917526 IBJ917526 ILF917526 IVB917526 JEX917526 JOT917526 JYP917526 KIL917526 KSH917526 LCD917526 LLZ917526 LVV917526 MFR917526 MPN917526 MZJ917526 NJF917526 NTB917526 OCX917526 OMT917526 OWP917526 PGL917526 PQH917526 QAD917526 QJZ917526 QTV917526 RDR917526 RNN917526 RXJ917526 SHF917526 SRB917526 TAX917526 TKT917526 TUP917526 UEL917526 UOH917526 UYD917526 VHZ917526 VRV917526 WBR917526 WLN917526 WVJ917526 B983062 IX983062 ST983062 ACP983062 AML983062 AWH983062 BGD983062 BPZ983062 BZV983062 CJR983062 CTN983062 DDJ983062 DNF983062 DXB983062 EGX983062 EQT983062 FAP983062 FKL983062 FUH983062 GED983062 GNZ983062 GXV983062 HHR983062 HRN983062 IBJ983062 ILF983062 IVB983062 JEX983062 JOT983062 JYP983062 KIL983062 KSH983062 LCD983062 LLZ983062 LVV983062 MFR983062 MPN983062 MZJ983062 NJF983062 NTB983062 OCX983062 OMT983062 OWP983062 PGL983062 PQH983062 QAD983062 QJZ983062 QTV983062 RDR983062 RNN983062 RXJ983062 SHF983062 SRB983062 TAX983062 TKT983062 TUP983062 UEL983062 UOH983062 UYD983062 VHZ983062 VRV983062 WBR983062 WLN983062 WVJ983062" xr:uid="{1F484EF5-36AA-4B6D-9CF6-DEEB01DF9324}">
      <formula1>"★プルダウンより必ず選択してください,課税事業者,免税事業者又は簡易課税事業者"</formula1>
    </dataValidation>
    <dataValidation type="list" allowBlank="1" showInputMessage="1" showErrorMessage="1" sqref="B20" xr:uid="{42867D8F-BFE2-4AA7-928C-882FB1E6A805}">
      <formula1>"劇場所在地,設置者所在地,団体所在地,その他（下の欄に記載してください）"</formula1>
    </dataValidation>
    <dataValidation type="list" allowBlank="1" showInputMessage="1" showErrorMessage="1" sqref="B18" xr:uid="{DE812C17-1987-45D6-84CB-069ECD655B8A}">
      <formula1>"課税事業者,免税事業者及び簡易課税事業者"</formula1>
    </dataValidation>
  </dataValidations>
  <pageMargins left="0.7" right="0.7" top="0.75" bottom="0.75" header="0.3" footer="0.3"/>
  <pageSetup paperSize="9" scale="61"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A58EDF-7F9D-47B8-9C2F-79C3E976AE1A}">
  <sheetPr codeName="Sheet2">
    <pageSetUpPr fitToPage="1"/>
  </sheetPr>
  <dimension ref="A1:AK75"/>
  <sheetViews>
    <sheetView view="pageBreakPreview" zoomScaleNormal="100" zoomScaleSheetLayoutView="100" workbookViewId="0">
      <selection activeCell="M5" sqref="M5"/>
    </sheetView>
  </sheetViews>
  <sheetFormatPr defaultColWidth="8.125" defaultRowHeight="13.5"/>
  <cols>
    <col min="1" max="1" width="3.625" style="31" customWidth="1"/>
    <col min="2" max="2" width="4.5" style="31" customWidth="1"/>
    <col min="3" max="3" width="6.375" style="31" customWidth="1"/>
    <col min="4" max="4" width="4.5" style="31" customWidth="1"/>
    <col min="5" max="6" width="6.375" style="31" customWidth="1"/>
    <col min="7" max="7" width="7.625" style="31" customWidth="1"/>
    <col min="8" max="9" width="6.875" style="31" customWidth="1"/>
    <col min="10" max="10" width="2.625" style="31" customWidth="1"/>
    <col min="11" max="11" width="6.875" style="31" customWidth="1"/>
    <col min="12" max="12" width="11.375" style="31" customWidth="1"/>
    <col min="13" max="13" width="3.125" style="31" customWidth="1"/>
    <col min="14" max="14" width="4.625" style="31" customWidth="1"/>
    <col min="15" max="15" width="2.875" style="31" customWidth="1"/>
    <col min="16" max="16" width="3.625" style="31" customWidth="1"/>
    <col min="17" max="17" width="8.125" style="19" hidden="1" customWidth="1"/>
    <col min="18" max="18" width="18.5" style="19" hidden="1" customWidth="1"/>
    <col min="19" max="24" width="10.625" style="19" hidden="1" customWidth="1"/>
    <col min="25" max="25" width="8.125" style="18" customWidth="1"/>
    <col min="26" max="26" width="15.5" style="18" customWidth="1"/>
    <col min="27" max="27" width="8.125" style="18" customWidth="1"/>
    <col min="28" max="32" width="8.125" style="19" customWidth="1"/>
    <col min="33" max="33" width="11.625" style="19" customWidth="1"/>
    <col min="34" max="34" width="10.125" style="19" customWidth="1"/>
    <col min="35" max="16384" width="8.125" style="19"/>
  </cols>
  <sheetData>
    <row r="1" spans="1:26" ht="19.5" customHeight="1">
      <c r="A1" s="812" t="s">
        <v>16</v>
      </c>
      <c r="B1" s="812"/>
      <c r="C1" s="812"/>
      <c r="D1" s="812"/>
      <c r="E1" s="813" t="s">
        <v>672</v>
      </c>
      <c r="F1" s="813"/>
      <c r="G1" s="813"/>
      <c r="H1" s="813"/>
      <c r="I1" s="813"/>
      <c r="J1" s="813"/>
      <c r="K1" s="813"/>
      <c r="L1" s="813"/>
      <c r="M1" s="16"/>
      <c r="N1" s="16"/>
      <c r="O1" s="17"/>
      <c r="P1" s="17"/>
    </row>
    <row r="2" spans="1:26" ht="20.25" customHeight="1">
      <c r="A2" s="17"/>
      <c r="B2" s="17"/>
      <c r="C2" s="17"/>
      <c r="D2" s="16"/>
      <c r="E2" s="813"/>
      <c r="F2" s="813"/>
      <c r="G2" s="813"/>
      <c r="H2" s="813"/>
      <c r="I2" s="813"/>
      <c r="J2" s="813"/>
      <c r="K2" s="813"/>
      <c r="L2" s="813"/>
      <c r="M2" s="16"/>
      <c r="N2" s="16"/>
      <c r="O2" s="17"/>
      <c r="P2" s="17"/>
    </row>
    <row r="3" spans="1:26" ht="18" customHeight="1">
      <c r="A3" s="17"/>
      <c r="B3" s="17"/>
      <c r="C3" s="17"/>
      <c r="D3" s="16"/>
      <c r="E3" s="813"/>
      <c r="F3" s="813"/>
      <c r="G3" s="813"/>
      <c r="H3" s="813"/>
      <c r="I3" s="813"/>
      <c r="J3" s="813"/>
      <c r="K3" s="813"/>
      <c r="L3" s="813"/>
      <c r="M3" s="16"/>
      <c r="N3" s="16"/>
      <c r="O3" s="17"/>
      <c r="P3" s="17"/>
    </row>
    <row r="4" spans="1:26" ht="12.6" customHeight="1">
      <c r="A4" s="20"/>
      <c r="B4" s="20"/>
      <c r="C4" s="20"/>
      <c r="D4" s="20"/>
      <c r="E4" s="21"/>
      <c r="F4" s="21"/>
      <c r="G4" s="21"/>
      <c r="H4" s="21"/>
      <c r="I4" s="21"/>
      <c r="J4" s="21"/>
      <c r="K4" s="21"/>
      <c r="L4" s="21"/>
      <c r="M4" s="21"/>
      <c r="N4" s="21"/>
      <c r="O4" s="20"/>
      <c r="P4" s="20"/>
    </row>
    <row r="5" spans="1:26" ht="18" customHeight="1">
      <c r="A5" s="22"/>
      <c r="B5" s="22"/>
      <c r="C5" s="20"/>
      <c r="D5" s="22"/>
      <c r="E5" s="22"/>
      <c r="F5" s="22"/>
      <c r="G5" s="22"/>
      <c r="H5" s="22"/>
      <c r="I5" s="22"/>
      <c r="J5" s="22"/>
      <c r="K5" s="22"/>
      <c r="L5" s="441" t="s">
        <v>699</v>
      </c>
      <c r="M5" s="440"/>
      <c r="N5" s="442" t="s">
        <v>17</v>
      </c>
      <c r="O5" s="440"/>
      <c r="P5" s="562" t="s">
        <v>18</v>
      </c>
      <c r="Y5" s="493" t="s">
        <v>722</v>
      </c>
      <c r="Z5" s="23"/>
    </row>
    <row r="6" spans="1:26" ht="18" customHeight="1">
      <c r="A6" s="814" t="s">
        <v>19</v>
      </c>
      <c r="B6" s="814"/>
      <c r="C6" s="814"/>
      <c r="D6" s="814"/>
      <c r="E6" s="814"/>
      <c r="F6" s="814"/>
      <c r="G6" s="814"/>
      <c r="H6" s="814"/>
      <c r="I6" s="22"/>
      <c r="J6" s="22"/>
      <c r="K6" s="22"/>
      <c r="L6" s="22"/>
      <c r="M6" s="22"/>
      <c r="N6" s="22"/>
      <c r="O6" s="22"/>
      <c r="P6" s="22"/>
    </row>
    <row r="7" spans="1:26" ht="15" customHeight="1">
      <c r="A7" s="22"/>
      <c r="B7" s="22"/>
      <c r="C7" s="22"/>
      <c r="D7" s="22"/>
      <c r="E7" s="22"/>
      <c r="F7" s="22"/>
      <c r="G7" s="22"/>
      <c r="H7" s="22"/>
      <c r="I7" s="22"/>
      <c r="J7" s="22"/>
      <c r="K7" s="22"/>
      <c r="L7" s="22"/>
      <c r="M7" s="22"/>
      <c r="N7" s="22"/>
      <c r="O7" s="22"/>
      <c r="P7" s="22"/>
    </row>
    <row r="8" spans="1:26" ht="21" customHeight="1">
      <c r="A8" s="22"/>
      <c r="B8" s="22"/>
      <c r="C8" s="22"/>
      <c r="D8" s="22"/>
      <c r="E8" s="22"/>
      <c r="F8" s="22"/>
      <c r="G8" s="24"/>
      <c r="H8" s="443" t="s">
        <v>2</v>
      </c>
      <c r="I8" s="444"/>
      <c r="J8" s="808" t="str">
        <f>IF(共通入力シート!B2=0,"",共通入力シート!B2)</f>
        <v/>
      </c>
      <c r="K8" s="808"/>
      <c r="L8" s="808"/>
      <c r="M8" s="808"/>
      <c r="N8" s="808"/>
      <c r="O8" s="808"/>
      <c r="P8" s="22"/>
      <c r="R8" s="19" t="s">
        <v>408</v>
      </c>
      <c r="S8" s="512" t="s">
        <v>406</v>
      </c>
      <c r="T8" s="512" t="s">
        <v>791</v>
      </c>
      <c r="U8" s="627" t="s">
        <v>792</v>
      </c>
      <c r="V8" s="716"/>
      <c r="W8" s="716"/>
    </row>
    <row r="9" spans="1:26" ht="16.5" customHeight="1">
      <c r="A9" s="22"/>
      <c r="B9" s="22"/>
      <c r="C9" s="22"/>
      <c r="D9" s="22"/>
      <c r="E9" s="22"/>
      <c r="F9" s="22"/>
      <c r="G9" s="24"/>
      <c r="H9" s="445"/>
      <c r="I9" s="446"/>
      <c r="J9" s="447" t="s">
        <v>20</v>
      </c>
      <c r="K9" s="815" t="str">
        <f>IF(共通入力シート!B3=0,"",共通入力シート!B3)</f>
        <v/>
      </c>
      <c r="L9" s="815"/>
      <c r="M9" s="815"/>
      <c r="N9" s="815"/>
      <c r="O9" s="815"/>
      <c r="P9" s="22"/>
      <c r="R9" s="497" t="s">
        <v>82</v>
      </c>
      <c r="S9" s="515">
        <f>'様式1-4（要望事業一覧）'!$M$25</f>
        <v>0</v>
      </c>
      <c r="T9" s="628">
        <f>'様式1-4（要望事業一覧）'!$R$26</f>
        <v>0</v>
      </c>
      <c r="U9" s="628">
        <f>'様式1-4（要望事業一覧）'!$V$26</f>
        <v>0</v>
      </c>
      <c r="V9" s="717"/>
      <c r="W9" s="717"/>
    </row>
    <row r="10" spans="1:26" ht="21" customHeight="1">
      <c r="A10" s="22"/>
      <c r="B10" s="22"/>
      <c r="C10" s="22"/>
      <c r="D10" s="22"/>
      <c r="E10" s="22"/>
      <c r="F10" s="22"/>
      <c r="G10" s="24"/>
      <c r="H10" s="443" t="s">
        <v>21</v>
      </c>
      <c r="I10" s="448"/>
      <c r="J10" s="808" t="str">
        <f>IF(共通入力シート!B4=0,"",共通入力シート!B4)</f>
        <v/>
      </c>
      <c r="K10" s="808"/>
      <c r="L10" s="808" t="str">
        <f>IF(共通入力シート!B5=0,"",共通入力シート!B5)</f>
        <v/>
      </c>
      <c r="M10" s="808"/>
      <c r="N10" s="808"/>
      <c r="O10" s="808"/>
      <c r="P10" s="22"/>
      <c r="R10" s="497" t="s">
        <v>387</v>
      </c>
      <c r="S10" s="515">
        <f>'様式1-4（要望事業一覧）'!$M$47</f>
        <v>0</v>
      </c>
      <c r="T10" s="628">
        <f>'様式1-4（要望事業一覧）'!$R$48</f>
        <v>0</v>
      </c>
      <c r="U10" s="628">
        <f>'様式1-4（要望事業一覧）'!$V$48</f>
        <v>0</v>
      </c>
      <c r="V10" s="717"/>
      <c r="W10" s="717"/>
    </row>
    <row r="11" spans="1:26" ht="15" customHeight="1">
      <c r="A11" s="22"/>
      <c r="B11" s="22"/>
      <c r="C11" s="22"/>
      <c r="D11" s="22"/>
      <c r="E11" s="22"/>
      <c r="F11" s="22"/>
      <c r="G11" s="24"/>
      <c r="H11" s="449"/>
      <c r="I11" s="449"/>
      <c r="J11" s="450"/>
      <c r="K11" s="450"/>
      <c r="L11" s="450"/>
      <c r="M11" s="450"/>
      <c r="N11" s="450"/>
      <c r="O11" s="450"/>
      <c r="P11" s="22"/>
      <c r="R11" s="497" t="s">
        <v>388</v>
      </c>
      <c r="S11" s="515">
        <f>'様式1-4（要望事業一覧）'!$M$69</f>
        <v>0</v>
      </c>
      <c r="T11" s="628">
        <f>'様式1-4（要望事業一覧）'!$R$70</f>
        <v>0</v>
      </c>
      <c r="U11" s="628">
        <f>'様式1-4（要望事業一覧）'!$V$70</f>
        <v>0</v>
      </c>
      <c r="V11" s="717"/>
      <c r="W11" s="717"/>
    </row>
    <row r="12" spans="1:26" ht="21" customHeight="1">
      <c r="A12" s="22"/>
      <c r="B12" s="22"/>
      <c r="C12" s="22"/>
      <c r="D12" s="22"/>
      <c r="E12" s="22"/>
      <c r="F12" s="22"/>
      <c r="G12" s="24"/>
      <c r="H12" s="451" t="s">
        <v>6</v>
      </c>
      <c r="I12" s="452"/>
      <c r="J12" s="807" t="str">
        <f>IF(共通入力シート!B6=0,"",共通入力シート!B6)</f>
        <v/>
      </c>
      <c r="K12" s="808"/>
      <c r="L12" s="808"/>
      <c r="M12" s="808"/>
      <c r="N12" s="808"/>
      <c r="O12" s="808"/>
      <c r="P12" s="22"/>
      <c r="R12" s="497" t="s">
        <v>535</v>
      </c>
      <c r="S12" s="515">
        <f>'様式1-4（要望事業一覧）'!$M$91</f>
        <v>0</v>
      </c>
      <c r="T12" s="628">
        <f>'様式1-4（要望事業一覧）'!$R$92</f>
        <v>0</v>
      </c>
      <c r="U12" s="628">
        <f>'様式1-4（要望事業一覧）'!$V$92</f>
        <v>0</v>
      </c>
      <c r="V12" s="717"/>
      <c r="W12" s="717"/>
    </row>
    <row r="13" spans="1:26" ht="15.75" customHeight="1">
      <c r="A13" s="22"/>
      <c r="B13" s="22"/>
      <c r="C13" s="22"/>
      <c r="D13" s="22"/>
      <c r="E13" s="22"/>
      <c r="F13" s="22"/>
      <c r="G13" s="24"/>
      <c r="H13" s="453"/>
      <c r="I13" s="446"/>
      <c r="J13" s="447" t="s">
        <v>20</v>
      </c>
      <c r="K13" s="809" t="str">
        <f>IF(共通入力シート!B7=0,"",共通入力シート!B7)</f>
        <v/>
      </c>
      <c r="L13" s="809"/>
      <c r="M13" s="809"/>
      <c r="N13" s="809"/>
      <c r="O13" s="809"/>
      <c r="P13" s="22"/>
      <c r="R13" s="514" t="s">
        <v>407</v>
      </c>
      <c r="S13" s="516">
        <f>SUM(S9:S12)</f>
        <v>0</v>
      </c>
      <c r="T13" s="516">
        <f>SUM(T9:T12)</f>
        <v>0</v>
      </c>
      <c r="U13" s="516">
        <f>SUM(U9:U12)</f>
        <v>0</v>
      </c>
      <c r="V13" s="626"/>
      <c r="W13" s="626"/>
    </row>
    <row r="14" spans="1:26" ht="21" customHeight="1">
      <c r="A14" s="22"/>
      <c r="B14" s="22"/>
      <c r="C14" s="22"/>
      <c r="D14" s="22"/>
      <c r="E14" s="22"/>
      <c r="F14" s="22"/>
      <c r="G14" s="24"/>
      <c r="H14" s="443" t="s">
        <v>21</v>
      </c>
      <c r="I14" s="448"/>
      <c r="J14" s="808" t="str">
        <f>IF(共通入力シート!B9=0,"",共通入力シート!B8)</f>
        <v/>
      </c>
      <c r="K14" s="808"/>
      <c r="L14" s="808" t="str">
        <f>IF(共通入力シート!B9=0,"",共通入力シート!B9)</f>
        <v/>
      </c>
      <c r="M14" s="808"/>
      <c r="N14" s="808"/>
      <c r="O14" s="808"/>
      <c r="P14" s="22"/>
      <c r="Y14" s="18" t="s">
        <v>712</v>
      </c>
    </row>
    <row r="15" spans="1:26" ht="21" customHeight="1">
      <c r="A15" s="22"/>
      <c r="B15" s="22"/>
      <c r="C15" s="22"/>
      <c r="D15" s="22"/>
      <c r="E15" s="22"/>
      <c r="F15" s="22"/>
      <c r="G15" s="24"/>
      <c r="H15" s="454" t="s">
        <v>22</v>
      </c>
      <c r="I15" s="455"/>
      <c r="J15" s="810" t="str">
        <f>IF(共通入力シート!B10=0,"",共通入力シート!B10)</f>
        <v/>
      </c>
      <c r="K15" s="810"/>
      <c r="L15" s="811" t="str">
        <f>IF(共通入力シート!B11=0,"",共通入力シート!B11)</f>
        <v/>
      </c>
      <c r="M15" s="749"/>
      <c r="N15" s="749"/>
      <c r="O15" s="749"/>
      <c r="P15" s="22"/>
      <c r="Y15" s="493" t="s">
        <v>697</v>
      </c>
    </row>
    <row r="16" spans="1:26" ht="15" customHeight="1">
      <c r="A16" s="22"/>
      <c r="B16" s="22"/>
      <c r="C16" s="22"/>
      <c r="D16" s="22"/>
      <c r="E16" s="22"/>
      <c r="F16" s="22"/>
      <c r="G16" s="24"/>
      <c r="H16" s="449"/>
      <c r="I16" s="449"/>
      <c r="J16" s="450"/>
      <c r="K16" s="450"/>
      <c r="L16" s="450"/>
      <c r="M16" s="450"/>
      <c r="N16" s="450"/>
      <c r="O16" s="450"/>
      <c r="P16" s="22"/>
      <c r="Y16" s="494" t="s">
        <v>384</v>
      </c>
    </row>
    <row r="17" spans="1:25" ht="21" hidden="1" customHeight="1">
      <c r="A17" s="22"/>
      <c r="B17" s="22"/>
      <c r="C17" s="22"/>
      <c r="D17" s="22"/>
      <c r="E17" s="22"/>
      <c r="F17" s="22"/>
      <c r="G17" s="24"/>
      <c r="H17" s="451" t="s">
        <v>6</v>
      </c>
      <c r="I17" s="452"/>
      <c r="J17" s="744"/>
      <c r="K17" s="745"/>
      <c r="L17" s="745"/>
      <c r="M17" s="745"/>
      <c r="N17" s="745"/>
      <c r="O17" s="745"/>
      <c r="P17" s="22"/>
    </row>
    <row r="18" spans="1:25" ht="15.75" hidden="1" customHeight="1">
      <c r="A18" s="22"/>
      <c r="B18" s="22"/>
      <c r="C18" s="22"/>
      <c r="D18" s="22"/>
      <c r="E18" s="22"/>
      <c r="F18" s="22"/>
      <c r="G18" s="24"/>
      <c r="H18" s="453"/>
      <c r="I18" s="446"/>
      <c r="J18" s="447" t="s">
        <v>20</v>
      </c>
      <c r="K18" s="746"/>
      <c r="L18" s="746"/>
      <c r="M18" s="746"/>
      <c r="N18" s="746"/>
      <c r="O18" s="746"/>
      <c r="P18" s="22"/>
    </row>
    <row r="19" spans="1:25" ht="21" hidden="1" customHeight="1">
      <c r="A19" s="22"/>
      <c r="B19" s="22"/>
      <c r="C19" s="22"/>
      <c r="D19" s="22"/>
      <c r="E19" s="22"/>
      <c r="F19" s="22"/>
      <c r="G19" s="24"/>
      <c r="H19" s="443" t="s">
        <v>21</v>
      </c>
      <c r="I19" s="448"/>
      <c r="J19" s="745"/>
      <c r="K19" s="745"/>
      <c r="L19" s="745"/>
      <c r="M19" s="745"/>
      <c r="N19" s="745"/>
      <c r="O19" s="745"/>
      <c r="P19" s="22"/>
    </row>
    <row r="20" spans="1:25" ht="21" hidden="1" customHeight="1">
      <c r="A20" s="22"/>
      <c r="B20" s="22"/>
      <c r="C20" s="22"/>
      <c r="D20" s="22"/>
      <c r="E20" s="22"/>
      <c r="F20" s="22"/>
      <c r="G20" s="24"/>
      <c r="H20" s="454" t="s">
        <v>22</v>
      </c>
      <c r="I20" s="455"/>
      <c r="J20" s="747"/>
      <c r="K20" s="747"/>
      <c r="L20" s="748"/>
      <c r="M20" s="816"/>
      <c r="N20" s="816"/>
      <c r="O20" s="816"/>
      <c r="P20" s="22"/>
    </row>
    <row r="21" spans="1:25" ht="15" hidden="1" customHeight="1">
      <c r="A21" s="22"/>
      <c r="B21" s="22"/>
      <c r="C21" s="22"/>
      <c r="D21" s="22"/>
      <c r="E21" s="22"/>
      <c r="F21" s="22"/>
      <c r="G21" s="24"/>
      <c r="H21" s="449"/>
      <c r="I21" s="449"/>
      <c r="J21" s="450"/>
      <c r="K21" s="450"/>
      <c r="L21" s="450"/>
      <c r="M21" s="450"/>
      <c r="N21" s="450"/>
      <c r="O21" s="450"/>
      <c r="P21" s="22"/>
    </row>
    <row r="22" spans="1:25" ht="21" customHeight="1">
      <c r="A22" s="22"/>
      <c r="B22" s="22"/>
      <c r="C22" s="22"/>
      <c r="D22" s="22"/>
      <c r="E22" s="22"/>
      <c r="F22" s="22"/>
      <c r="G22" s="24"/>
      <c r="H22" s="451" t="s">
        <v>9</v>
      </c>
      <c r="I22" s="452"/>
      <c r="J22" s="807" t="str">
        <f>IF(共通入力シート!B12=0,"",共通入力シート!B12)</f>
        <v/>
      </c>
      <c r="K22" s="808"/>
      <c r="L22" s="808"/>
      <c r="M22" s="808"/>
      <c r="N22" s="808"/>
      <c r="O22" s="808"/>
      <c r="P22" s="22"/>
    </row>
    <row r="23" spans="1:25" ht="15.75" customHeight="1">
      <c r="A23" s="22"/>
      <c r="B23" s="22"/>
      <c r="C23" s="22"/>
      <c r="D23" s="22"/>
      <c r="E23" s="22"/>
      <c r="F23" s="22"/>
      <c r="G23" s="24"/>
      <c r="H23" s="453"/>
      <c r="I23" s="446"/>
      <c r="J23" s="447" t="s">
        <v>20</v>
      </c>
      <c r="K23" s="809" t="str">
        <f>IF(共通入力シート!B13=0,"",共通入力シート!B13)</f>
        <v/>
      </c>
      <c r="L23" s="809"/>
      <c r="M23" s="809"/>
      <c r="N23" s="809"/>
      <c r="O23" s="809"/>
      <c r="P23" s="22"/>
    </row>
    <row r="24" spans="1:25" ht="21" customHeight="1">
      <c r="A24" s="22"/>
      <c r="B24" s="22"/>
      <c r="C24" s="22"/>
      <c r="D24" s="22"/>
      <c r="E24" s="22"/>
      <c r="F24" s="22"/>
      <c r="G24" s="24"/>
      <c r="H24" s="443" t="s">
        <v>21</v>
      </c>
      <c r="I24" s="448"/>
      <c r="J24" s="808" t="str">
        <f>IF(共通入力シート!B14=0,"",共通入力シート!B14)</f>
        <v/>
      </c>
      <c r="K24" s="808"/>
      <c r="L24" s="808" t="str">
        <f>IF(共通入力シート!B15=0,"",共通入力シート!B15)</f>
        <v/>
      </c>
      <c r="M24" s="808"/>
      <c r="N24" s="808"/>
      <c r="O24" s="808"/>
      <c r="P24" s="22"/>
      <c r="U24" s="624"/>
      <c r="V24" s="624"/>
      <c r="W24" s="624"/>
      <c r="X24" s="624"/>
      <c r="Y24" s="493" t="s">
        <v>698</v>
      </c>
    </row>
    <row r="25" spans="1:25" ht="18" customHeight="1">
      <c r="A25" s="22"/>
      <c r="B25" s="22"/>
      <c r="C25" s="22"/>
      <c r="D25" s="22"/>
      <c r="E25" s="22"/>
      <c r="F25" s="22"/>
      <c r="G25" s="24"/>
      <c r="H25" s="454" t="s">
        <v>22</v>
      </c>
      <c r="I25" s="455"/>
      <c r="J25" s="810" t="str">
        <f>IF(共通入力シート!B16=0,"",共通入力シート!B16)</f>
        <v/>
      </c>
      <c r="K25" s="810"/>
      <c r="L25" s="811" t="str">
        <f>IF(共通入力シート!B17=0,"",共通入力シート!B17)</f>
        <v/>
      </c>
      <c r="M25" s="749"/>
      <c r="N25" s="749"/>
      <c r="O25" s="749"/>
      <c r="P25" s="22"/>
      <c r="U25" s="625"/>
      <c r="V25" s="625"/>
      <c r="W25" s="625"/>
      <c r="X25" s="625"/>
      <c r="Y25" s="494" t="s">
        <v>384</v>
      </c>
    </row>
    <row r="26" spans="1:25" ht="15.75" customHeight="1">
      <c r="A26" s="22"/>
      <c r="B26" s="22"/>
      <c r="C26" s="22"/>
      <c r="D26" s="22"/>
      <c r="E26" s="22"/>
      <c r="F26" s="22"/>
      <c r="G26" s="24"/>
      <c r="H26" s="449"/>
      <c r="I26" s="449"/>
      <c r="J26" s="450"/>
      <c r="K26" s="450"/>
      <c r="L26" s="450"/>
      <c r="M26" s="450"/>
      <c r="N26" s="450"/>
      <c r="O26" s="450"/>
      <c r="P26" s="22"/>
      <c r="U26" s="625"/>
      <c r="V26" s="625"/>
      <c r="W26" s="625"/>
      <c r="X26" s="625"/>
    </row>
    <row r="27" spans="1:25" ht="19.5" hidden="1" customHeight="1">
      <c r="A27" s="22"/>
      <c r="B27" s="22"/>
      <c r="C27" s="22"/>
      <c r="D27" s="22"/>
      <c r="E27" s="22"/>
      <c r="F27" s="22"/>
      <c r="G27" s="24"/>
      <c r="H27" s="451" t="s">
        <v>9</v>
      </c>
      <c r="I27" s="452"/>
      <c r="J27" s="744"/>
      <c r="K27" s="745"/>
      <c r="L27" s="745"/>
      <c r="M27" s="745"/>
      <c r="N27" s="745"/>
      <c r="O27" s="745"/>
      <c r="P27" s="22"/>
      <c r="U27" s="625"/>
      <c r="V27" s="625"/>
      <c r="W27" s="625"/>
      <c r="X27" s="625"/>
    </row>
    <row r="28" spans="1:25" hidden="1">
      <c r="A28" s="22"/>
      <c r="B28" s="22"/>
      <c r="C28" s="22"/>
      <c r="D28" s="22"/>
      <c r="E28" s="22"/>
      <c r="F28" s="22"/>
      <c r="G28" s="24"/>
      <c r="H28" s="453"/>
      <c r="I28" s="446"/>
      <c r="J28" s="447" t="s">
        <v>20</v>
      </c>
      <c r="K28" s="746"/>
      <c r="L28" s="746"/>
      <c r="M28" s="746"/>
      <c r="N28" s="746"/>
      <c r="O28" s="746"/>
      <c r="P28" s="22"/>
      <c r="U28" s="625"/>
      <c r="V28" s="625"/>
      <c r="W28" s="625"/>
      <c r="X28" s="625"/>
    </row>
    <row r="29" spans="1:25" hidden="1">
      <c r="A29" s="22"/>
      <c r="B29" s="22"/>
      <c r="C29" s="22"/>
      <c r="D29" s="22"/>
      <c r="E29" s="22"/>
      <c r="F29" s="22"/>
      <c r="G29" s="24"/>
      <c r="H29" s="443" t="s">
        <v>21</v>
      </c>
      <c r="I29" s="448"/>
      <c r="J29" s="745"/>
      <c r="K29" s="745"/>
      <c r="L29" s="745"/>
      <c r="M29" s="745"/>
      <c r="N29" s="745"/>
      <c r="O29" s="745"/>
      <c r="P29" s="22"/>
      <c r="U29" s="626"/>
      <c r="V29" s="626"/>
      <c r="W29" s="626"/>
      <c r="X29" s="626"/>
    </row>
    <row r="30" spans="1:25" ht="23.25" hidden="1" customHeight="1">
      <c r="A30" s="22"/>
      <c r="B30" s="22"/>
      <c r="C30" s="22"/>
      <c r="D30" s="22"/>
      <c r="E30" s="22"/>
      <c r="F30" s="22"/>
      <c r="G30" s="24"/>
      <c r="H30" s="454" t="s">
        <v>22</v>
      </c>
      <c r="I30" s="455"/>
      <c r="J30" s="747"/>
      <c r="K30" s="747"/>
      <c r="L30" s="748"/>
      <c r="M30" s="749"/>
      <c r="N30" s="749"/>
      <c r="O30" s="749"/>
      <c r="P30" s="22"/>
    </row>
    <row r="31" spans="1:25" ht="18" hidden="1" customHeight="1">
      <c r="A31" s="22"/>
      <c r="B31" s="22"/>
      <c r="C31" s="22"/>
      <c r="D31" s="22"/>
      <c r="E31" s="22"/>
      <c r="F31" s="22"/>
      <c r="G31" s="22"/>
      <c r="H31" s="449"/>
      <c r="I31" s="449"/>
      <c r="J31" s="449"/>
      <c r="K31" s="449"/>
      <c r="L31" s="449"/>
      <c r="M31" s="449"/>
      <c r="N31" s="449"/>
      <c r="O31" s="449"/>
      <c r="P31" s="22"/>
      <c r="Y31" s="493"/>
    </row>
    <row r="32" spans="1:25" ht="14.25" customHeight="1">
      <c r="A32" s="22"/>
      <c r="B32" s="19"/>
      <c r="C32" s="719" t="s">
        <v>23</v>
      </c>
      <c r="D32" s="719"/>
      <c r="E32" s="719"/>
      <c r="F32" s="719"/>
      <c r="G32" s="719"/>
      <c r="H32" s="719"/>
      <c r="I32" s="719"/>
      <c r="J32" s="719"/>
      <c r="K32" s="719"/>
      <c r="L32" s="719"/>
      <c r="M32" s="719"/>
      <c r="N32" s="25"/>
      <c r="O32" s="20"/>
      <c r="P32" s="22"/>
      <c r="R32" s="19" t="s">
        <v>409</v>
      </c>
      <c r="S32" s="512" t="s">
        <v>406</v>
      </c>
      <c r="T32" s="512" t="s">
        <v>405</v>
      </c>
    </row>
    <row r="33" spans="1:37" ht="13.5" customHeight="1">
      <c r="A33" s="20"/>
      <c r="B33" s="20"/>
      <c r="C33" s="719"/>
      <c r="D33" s="719"/>
      <c r="E33" s="719"/>
      <c r="F33" s="719"/>
      <c r="G33" s="719"/>
      <c r="H33" s="719"/>
      <c r="I33" s="719"/>
      <c r="J33" s="719"/>
      <c r="K33" s="719"/>
      <c r="L33" s="719"/>
      <c r="M33" s="719"/>
      <c r="N33" s="25"/>
      <c r="O33" s="20"/>
      <c r="P33" s="22"/>
      <c r="R33" s="497" t="s">
        <v>82</v>
      </c>
      <c r="S33" s="515">
        <f>IF($T40="〇",$S40-$U40,0)</f>
        <v>0</v>
      </c>
      <c r="T33" s="515">
        <f>IF($T40="〇",$V40-$W40+$U9,0)</f>
        <v>0</v>
      </c>
    </row>
    <row r="34" spans="1:37" ht="13.5" customHeight="1">
      <c r="A34" s="20"/>
      <c r="B34" s="20"/>
      <c r="C34" s="719"/>
      <c r="D34" s="719"/>
      <c r="E34" s="719"/>
      <c r="F34" s="719"/>
      <c r="G34" s="719"/>
      <c r="H34" s="719"/>
      <c r="I34" s="719"/>
      <c r="J34" s="719"/>
      <c r="K34" s="719"/>
      <c r="L34" s="719"/>
      <c r="M34" s="719"/>
      <c r="N34" s="25"/>
      <c r="O34" s="20"/>
      <c r="P34" s="22"/>
      <c r="R34" s="497" t="s">
        <v>387</v>
      </c>
      <c r="S34" s="515">
        <f>IF($T41="〇",$S41-$U41,0)</f>
        <v>0</v>
      </c>
      <c r="T34" s="515">
        <f>IF($T41="〇",$V41-$W41+$U10,0)</f>
        <v>0</v>
      </c>
    </row>
    <row r="35" spans="1:37" ht="18" customHeight="1">
      <c r="A35" s="26"/>
      <c r="B35" s="26"/>
      <c r="C35" s="26"/>
      <c r="D35" s="26"/>
      <c r="E35" s="26"/>
      <c r="F35" s="26"/>
      <c r="G35" s="26"/>
      <c r="H35" s="26"/>
      <c r="I35" s="26"/>
      <c r="J35" s="26"/>
      <c r="K35" s="26"/>
      <c r="L35" s="26"/>
      <c r="M35" s="26"/>
      <c r="N35" s="26"/>
      <c r="O35" s="26"/>
      <c r="P35" s="22"/>
      <c r="R35" s="497" t="s">
        <v>388</v>
      </c>
      <c r="S35" s="515">
        <f>IF($T42="〇",$S42-$U42,0)</f>
        <v>0</v>
      </c>
      <c r="T35" s="515">
        <f>IF($T42="〇",$V42-$W42+$U11,0)</f>
        <v>0</v>
      </c>
    </row>
    <row r="36" spans="1:37">
      <c r="A36" s="720" t="s">
        <v>24</v>
      </c>
      <c r="B36" s="720"/>
      <c r="C36" s="720"/>
      <c r="D36" s="720"/>
      <c r="E36" s="720"/>
      <c r="F36" s="720"/>
      <c r="G36" s="720"/>
      <c r="H36" s="720"/>
      <c r="I36" s="720"/>
      <c r="J36" s="720"/>
      <c r="K36" s="720"/>
      <c r="L36" s="720"/>
      <c r="M36" s="720"/>
      <c r="N36" s="720"/>
      <c r="O36" s="720"/>
      <c r="P36" s="720"/>
      <c r="R36" s="497" t="s">
        <v>535</v>
      </c>
      <c r="S36" s="515">
        <f>IF($T43="〇",$S43-$U43,0)</f>
        <v>0</v>
      </c>
      <c r="T36" s="515">
        <f>IF($T43="〇",$V43-$W43+$U12,0)</f>
        <v>0</v>
      </c>
    </row>
    <row r="37" spans="1:37" ht="18" customHeight="1">
      <c r="A37" s="26"/>
      <c r="B37" s="26"/>
      <c r="C37" s="26"/>
      <c r="D37" s="26"/>
      <c r="E37" s="26"/>
      <c r="F37" s="26"/>
      <c r="G37" s="26"/>
      <c r="H37" s="26"/>
      <c r="I37" s="26"/>
      <c r="J37" s="26"/>
      <c r="K37" s="26"/>
      <c r="L37" s="26"/>
      <c r="M37" s="26"/>
      <c r="N37" s="26"/>
      <c r="O37" s="26"/>
      <c r="P37" s="26"/>
      <c r="R37" s="514" t="s">
        <v>407</v>
      </c>
      <c r="S37" s="516">
        <f>SUM(S33:S36)</f>
        <v>0</v>
      </c>
      <c r="T37" s="516">
        <f>SUM(T33:T36)</f>
        <v>0</v>
      </c>
    </row>
    <row r="38" spans="1:37" ht="27.6" customHeight="1">
      <c r="A38" s="22"/>
      <c r="B38" s="457">
        <v>1</v>
      </c>
      <c r="C38" s="724" t="s">
        <v>25</v>
      </c>
      <c r="D38" s="725"/>
      <c r="E38" s="726" t="s">
        <v>465</v>
      </c>
      <c r="F38" s="727"/>
      <c r="G38" s="727"/>
      <c r="H38" s="727"/>
      <c r="I38" s="727"/>
      <c r="J38" s="727"/>
      <c r="K38" s="727"/>
      <c r="L38" s="727"/>
      <c r="M38" s="727"/>
      <c r="N38" s="727"/>
      <c r="O38" s="728"/>
      <c r="P38" s="22"/>
    </row>
    <row r="39" spans="1:37" ht="27.6" customHeight="1">
      <c r="A39" s="22"/>
      <c r="B39" s="457">
        <v>2</v>
      </c>
      <c r="C39" s="724" t="s">
        <v>270</v>
      </c>
      <c r="D39" s="725"/>
      <c r="E39" s="726" t="s">
        <v>26</v>
      </c>
      <c r="F39" s="727"/>
      <c r="G39" s="727"/>
      <c r="H39" s="727"/>
      <c r="I39" s="727"/>
      <c r="J39" s="727"/>
      <c r="K39" s="727"/>
      <c r="L39" s="727"/>
      <c r="M39" s="727"/>
      <c r="N39" s="727"/>
      <c r="O39" s="728"/>
      <c r="P39" s="22"/>
      <c r="R39" s="19" t="s">
        <v>696</v>
      </c>
      <c r="S39" s="512" t="s">
        <v>406</v>
      </c>
      <c r="T39" s="513" t="s">
        <v>410</v>
      </c>
      <c r="U39" s="512" t="s">
        <v>783</v>
      </c>
      <c r="V39" s="512" t="s">
        <v>405</v>
      </c>
      <c r="W39" s="512" t="s">
        <v>784</v>
      </c>
      <c r="Z39" s="27"/>
    </row>
    <row r="40" spans="1:37" ht="18.75" customHeight="1">
      <c r="A40" s="22"/>
      <c r="B40" s="721">
        <v>3</v>
      </c>
      <c r="C40" s="772" t="s">
        <v>372</v>
      </c>
      <c r="D40" s="773"/>
      <c r="E40" s="777" t="s">
        <v>529</v>
      </c>
      <c r="F40" s="777"/>
      <c r="G40" s="777"/>
      <c r="H40" s="721" t="s">
        <v>373</v>
      </c>
      <c r="I40" s="772"/>
      <c r="J40" s="772"/>
      <c r="K40" s="778"/>
      <c r="L40" s="769" t="s">
        <v>374</v>
      </c>
      <c r="M40" s="770"/>
      <c r="N40" s="770"/>
      <c r="O40" s="771"/>
      <c r="P40" s="22"/>
      <c r="R40" s="497" t="s">
        <v>82</v>
      </c>
      <c r="S40" s="515">
        <f>IF($S$13=0,0,IF($S$13&lt;40000,$S9,ROUND(40000*$S9/$S$13,0)))</f>
        <v>0</v>
      </c>
      <c r="T40" s="512" t="str" cm="1">
        <f t="array" ref="T40">_xlfn.IFS($S$40&gt;=5000,"〇",$S$40=0,"×",AND($S$41&gt;0,$S$42&gt;0,$S$43&gt;0,$S$40+$S$41+$S$42+$S$43&gt;=8000),"〇",AND($S$41=0,$S$42&gt;0,$S$43&gt;0,$S$40+$S$42+$S$43&gt;=7000),"〇",AND($S$41&gt;0,$S$42=0,$S$43&gt;0,$S$40+$S$41+$S$43&gt;=7000),"〇",AND($S$41&gt;0,$S$42&gt;0,$S$43=0,$S$40+$S$41+$S$42&gt;=7000),"〇",AND($S$41=0,$S$42=0,$S$43&gt;0,$S$40+$S$43&gt;=6000),"〇",AND($S$41=0,$S$42&gt;0,$S$43=0,$S$40+$S$42&gt;=6000),"〇",AND($S$41&gt;0,$S$42=0,$S$43=0,$S$40+$S$41&gt;=6000),"〇",TRUE,"×")</f>
        <v>×</v>
      </c>
      <c r="U40" s="513">
        <f>IF(AND($S$13&gt;40000,$S$44&lt;&gt;40000,$S40&gt;0),$S$44-40000,0)</f>
        <v>0</v>
      </c>
      <c r="V40" s="515">
        <f>IF($T$13=0,0,IF($T$13&lt;500,$T9,ROUND(500*$T9/$T$13,0)))</f>
        <v>0</v>
      </c>
      <c r="W40" s="513">
        <f>IF(AND($T$13&gt;500,$V$44&lt;&gt;500,$V40&gt;0),$V$44-500,0)</f>
        <v>0</v>
      </c>
      <c r="Z40" s="27"/>
    </row>
    <row r="41" spans="1:37" ht="18.75" customHeight="1">
      <c r="A41" s="22"/>
      <c r="B41" s="722"/>
      <c r="C41" s="720"/>
      <c r="D41" s="774"/>
      <c r="E41" s="779" t="s">
        <v>528</v>
      </c>
      <c r="F41" s="780"/>
      <c r="G41" s="781"/>
      <c r="H41" s="741">
        <f>S33</f>
        <v>0</v>
      </c>
      <c r="I41" s="742"/>
      <c r="J41" s="742"/>
      <c r="K41" s="504" t="s">
        <v>27</v>
      </c>
      <c r="L41" s="743">
        <f>T33</f>
        <v>0</v>
      </c>
      <c r="M41" s="742"/>
      <c r="N41" s="767" t="s">
        <v>27</v>
      </c>
      <c r="O41" s="768"/>
      <c r="P41" s="22"/>
      <c r="R41" s="497" t="s">
        <v>387</v>
      </c>
      <c r="S41" s="515">
        <f>IF($S$13=0,0,IF($S$13&lt;40000,$S10,ROUND(40000*$S10/$S$13,0)))</f>
        <v>0</v>
      </c>
      <c r="T41" s="512" t="str" cm="1">
        <f t="array" ref="T41">_xlfn.IFS($S$41&gt;=1000,"〇",$S$41=0,"×",AND($S$40&gt;0,$S$42&gt;0,$S$43&gt;0,$S$40+$S$41+$S$42+$S$43&gt;=8000),"〇",AND($S$40=0,$S$42&gt;0,$S$43&gt;0,$S$41+$S$42+$S$43&gt;=3000),"〇",AND($S$40&gt;0,$S$42=0,$S$43&gt;0,$S$40+$S$41+$S$43&gt;=7000),"〇",AND($S$40&gt;0,$S$42&gt;0,$S$43=0,$S$40+$S$41+$S$42&gt;=7000),"〇",AND($S$40=0,$S$42=0,$S$43&gt;0,$S$41+$S$43&gt;=2000),"〇",AND($S$40=0,$S$42&gt;0,$S$43=0,$S$41+$S$42&gt;=2000),"〇",AND($S$40&gt;0,$S$42=0,$S$43=0,$S$40+$S$41&gt;=6000),"〇",TRUE,"×")</f>
        <v>×</v>
      </c>
      <c r="U41" s="513">
        <f>IF(AND($S$13&gt;40000,$S$44&lt;&gt;40000,$S40=0,$S41&gt;0),$S$44-40000,0)</f>
        <v>0</v>
      </c>
      <c r="V41" s="515">
        <f t="shared" ref="V41:V43" si="0">IF($T$13=0,0,IF($T$13&lt;500,$T10,ROUND(500*$T10/$T$13,0)))</f>
        <v>0</v>
      </c>
      <c r="W41" s="513">
        <f>IF(AND(T13&gt;500,V44&lt;&gt;500,V40=0,V41&gt;0),V44-500,0)</f>
        <v>0</v>
      </c>
      <c r="Y41" s="493" t="s">
        <v>532</v>
      </c>
      <c r="Z41" s="27"/>
    </row>
    <row r="42" spans="1:37" ht="18.75" customHeight="1">
      <c r="A42" s="22"/>
      <c r="B42" s="722"/>
      <c r="C42" s="720"/>
      <c r="D42" s="774"/>
      <c r="E42" s="734" t="s">
        <v>83</v>
      </c>
      <c r="F42" s="735"/>
      <c r="G42" s="736"/>
      <c r="H42" s="729">
        <f>S34</f>
        <v>0</v>
      </c>
      <c r="I42" s="730"/>
      <c r="J42" s="730"/>
      <c r="K42" s="505" t="s">
        <v>27</v>
      </c>
      <c r="L42" s="737">
        <f>T34</f>
        <v>0</v>
      </c>
      <c r="M42" s="730"/>
      <c r="N42" s="765" t="s">
        <v>27</v>
      </c>
      <c r="O42" s="766"/>
      <c r="P42" s="22"/>
      <c r="Q42" s="493"/>
      <c r="R42" s="497" t="s">
        <v>388</v>
      </c>
      <c r="S42" s="515">
        <f>IF($S$13=0,0,IF($S$13&lt;40000,$S11,ROUND(40000*$S11/$S$13,0)))</f>
        <v>0</v>
      </c>
      <c r="T42" s="512" t="str" cm="1">
        <f t="array" ref="T42">_xlfn.IFS($S$42&gt;=1000,"〇",$S$42=0,"×",AND($S$40&gt;0,$S$41&gt;0,$S$43&gt;0,$S$40+$S$41+$S$42+$S$43&gt;=8000),"〇",AND($S$40=0,$S$41&gt;0,$S$43&gt;0,$S$41+$S$42+$S$43&gt;=3000),"〇",AND($S$40&gt;0,$S$41=0,$S$43&gt;0,$S$40+$S$42+$S$43&gt;=7000),"〇",AND($S$40&gt;0,$S$41&gt;0,$S$43=0,$S$40+$S$41+$S$42&gt;=7000),"〇",AND($S$40=0,$S$41=0,$S$43&gt;0,$S$42+$S$43&gt;=2000),"〇",AND($S$40=0,$S$41&gt;0,$S$43=0,$S$41+$S$42&gt;=2000),"〇",AND($S$40&gt;0,$S$41=0,$S$43=0,$S$40+$S$42&gt;=6000),"〇",TRUE,"×")</f>
        <v>×</v>
      </c>
      <c r="U42" s="513">
        <f>IF(AND($S$13&gt;40000,$S$44&lt;&gt;40000,$S40=0,$S41=0,$S42&gt;0),$S$44-40000,0)</f>
        <v>0</v>
      </c>
      <c r="V42" s="515">
        <f t="shared" si="0"/>
        <v>0</v>
      </c>
      <c r="W42" s="513">
        <f>IF(AND(T13&gt;500,V44&lt;&gt;500,V40=0,V41=0,V42&gt;0),V44-500,0)</f>
        <v>0</v>
      </c>
      <c r="Y42" s="493" t="s">
        <v>531</v>
      </c>
      <c r="Z42" s="550"/>
      <c r="AA42" s="493"/>
      <c r="AB42" s="493"/>
      <c r="AC42" s="493"/>
      <c r="AD42" s="493"/>
      <c r="AE42" s="493"/>
      <c r="AF42" s="493"/>
      <c r="AG42" s="493"/>
      <c r="AH42" s="493"/>
      <c r="AI42" s="493"/>
      <c r="AJ42" s="493"/>
      <c r="AK42" s="493"/>
    </row>
    <row r="43" spans="1:37" ht="18.75" customHeight="1">
      <c r="A43" s="22"/>
      <c r="B43" s="722"/>
      <c r="C43" s="720"/>
      <c r="D43" s="774"/>
      <c r="E43" s="734" t="s">
        <v>534</v>
      </c>
      <c r="F43" s="735"/>
      <c r="G43" s="736"/>
      <c r="H43" s="729">
        <f>S35</f>
        <v>0</v>
      </c>
      <c r="I43" s="730"/>
      <c r="J43" s="730"/>
      <c r="K43" s="505" t="s">
        <v>27</v>
      </c>
      <c r="L43" s="737">
        <f>T35</f>
        <v>0</v>
      </c>
      <c r="M43" s="730"/>
      <c r="N43" s="765" t="s">
        <v>27</v>
      </c>
      <c r="O43" s="766"/>
      <c r="P43" s="22"/>
      <c r="Q43" s="493"/>
      <c r="R43" s="497" t="s">
        <v>535</v>
      </c>
      <c r="S43" s="515">
        <f>IF($S$13=0,0,IF($S$13&lt;40000,$S12,ROUND(40000*$S12/$S$13,0)))</f>
        <v>0</v>
      </c>
      <c r="T43" s="512" t="str" cm="1">
        <f t="array" ref="T43">_xlfn.IFS($S$43&gt;=1000,"〇",$S$43=0,"×",AND($S$40&gt;0,$S$41&gt;0,$S$42&gt;0,$S$40+$S$41+$S$42+$S$43&gt;=8000),"〇",AND($S$40=0,$S$41&gt;0,$S$42&gt;0,$S$41+$S$42+$S$43&gt;=3000),"〇",AND($S$40&gt;0,$S$41=0,$S$42&gt;0,$S$40+$S$42+$S$43&gt;=7000),"〇",AND($S$40&gt;0,$S$41&gt;0,$S$42=0,$S$40+$S$41+$S$43&gt;=7000),"〇",AND($S$40=0,$S$41=0,$S$42&gt;0,$S$42+$S$43&gt;=2000),"〇",AND($S$40=0,$S$41&gt;0,$S$42=0,$S$41+$S$43&gt;=2000),"〇",AND($S$40&gt;0,$S$41=0,$S$42=0,$S$40+$S$43&gt;=6000),"〇",TRUE,"×")</f>
        <v>×</v>
      </c>
      <c r="U43" s="513">
        <f>IF(AND($S$13&gt;40000,$S$44&lt;&gt;40000,$S40=0,$S41=0,$S42=0,$S43&gt;0),$S$44-40000,0)</f>
        <v>0</v>
      </c>
      <c r="V43" s="515">
        <f t="shared" si="0"/>
        <v>0</v>
      </c>
      <c r="W43" s="513">
        <f>IF(AND(T13&gt;500,V44&lt;&gt;500,V40=0,V41=0,V42=0,V43&gt;0),V44-500,0)</f>
        <v>0</v>
      </c>
      <c r="Y43" s="493" t="s">
        <v>530</v>
      </c>
      <c r="Z43" s="550"/>
      <c r="AA43" s="493"/>
      <c r="AB43" s="493"/>
      <c r="AC43" s="493"/>
      <c r="AD43" s="493"/>
      <c r="AE43" s="493"/>
      <c r="AF43" s="493"/>
      <c r="AG43" s="493"/>
      <c r="AH43" s="493"/>
      <c r="AI43" s="493"/>
      <c r="AJ43" s="493"/>
      <c r="AK43" s="493"/>
    </row>
    <row r="44" spans="1:37" ht="18.75" customHeight="1" thickBot="1">
      <c r="A44" s="22"/>
      <c r="B44" s="722"/>
      <c r="C44" s="720"/>
      <c r="D44" s="774"/>
      <c r="E44" s="782" t="s">
        <v>535</v>
      </c>
      <c r="F44" s="783"/>
      <c r="G44" s="784"/>
      <c r="H44" s="731">
        <f>S36</f>
        <v>0</v>
      </c>
      <c r="I44" s="732"/>
      <c r="J44" s="732"/>
      <c r="K44" s="506" t="s">
        <v>27</v>
      </c>
      <c r="L44" s="733">
        <f>T36</f>
        <v>0</v>
      </c>
      <c r="M44" s="732"/>
      <c r="N44" s="785" t="s">
        <v>27</v>
      </c>
      <c r="O44" s="786"/>
      <c r="P44" s="22"/>
      <c r="R44" s="514" t="s">
        <v>407</v>
      </c>
      <c r="S44" s="516">
        <f>SUM(S40:S43)</f>
        <v>0</v>
      </c>
      <c r="V44" s="516">
        <f>SUM(V40:V43)</f>
        <v>0</v>
      </c>
      <c r="Z44" s="27"/>
    </row>
    <row r="45" spans="1:37" ht="18.75" customHeight="1" thickTop="1">
      <c r="A45" s="22"/>
      <c r="B45" s="723"/>
      <c r="C45" s="775"/>
      <c r="D45" s="776"/>
      <c r="E45" s="738" t="s">
        <v>85</v>
      </c>
      <c r="F45" s="739"/>
      <c r="G45" s="740"/>
      <c r="H45" s="787">
        <f>SUM(H41:J44)</f>
        <v>0</v>
      </c>
      <c r="I45" s="759"/>
      <c r="J45" s="759"/>
      <c r="K45" s="507" t="s">
        <v>27</v>
      </c>
      <c r="L45" s="758">
        <f>SUM(L41:M44)</f>
        <v>0</v>
      </c>
      <c r="M45" s="759"/>
      <c r="N45" s="760" t="s">
        <v>27</v>
      </c>
      <c r="O45" s="761"/>
      <c r="P45" s="22"/>
      <c r="Z45" s="27"/>
    </row>
    <row r="46" spans="1:37" s="28" customFormat="1" ht="27.6" customHeight="1">
      <c r="B46" s="458">
        <v>4</v>
      </c>
      <c r="C46" s="756" t="s">
        <v>11</v>
      </c>
      <c r="D46" s="757"/>
      <c r="E46" s="762" t="str">
        <f>IF(共通入力シート!B18="","",共通入力シート!B18)</f>
        <v/>
      </c>
      <c r="F46" s="763"/>
      <c r="G46" s="763"/>
      <c r="H46" s="763"/>
      <c r="I46" s="763"/>
      <c r="J46" s="763"/>
      <c r="K46" s="763"/>
      <c r="L46" s="763"/>
      <c r="M46" s="763"/>
      <c r="N46" s="763"/>
      <c r="O46" s="764"/>
      <c r="P46" s="22"/>
      <c r="Y46" s="19"/>
      <c r="Z46" s="29"/>
      <c r="AA46" s="19"/>
      <c r="AB46" s="19"/>
    </row>
    <row r="47" spans="1:37" ht="20.25" customHeight="1">
      <c r="A47" s="22"/>
      <c r="B47" s="30"/>
      <c r="C47" s="25"/>
      <c r="D47" s="25"/>
      <c r="E47" s="754" t="str">
        <f>IF(共通入力シート!$B$18="","★「共通入力シート」の消費税等仕入控除税額の取扱を選択してください。","")</f>
        <v>★「共通入力シート」の消費税等仕入控除税額の取扱を選択してください。</v>
      </c>
      <c r="F47" s="755"/>
      <c r="G47" s="755"/>
      <c r="H47" s="755"/>
      <c r="I47" s="755"/>
      <c r="J47" s="755"/>
      <c r="K47" s="755"/>
      <c r="L47" s="755"/>
      <c r="M47" s="755"/>
      <c r="N47" s="755"/>
      <c r="O47" s="755"/>
      <c r="P47" s="22"/>
      <c r="Y47" s="19"/>
      <c r="Z47" s="29"/>
      <c r="AA47" s="19"/>
    </row>
    <row r="48" spans="1:37" ht="15" customHeight="1">
      <c r="A48" s="22"/>
      <c r="B48" s="459" t="s">
        <v>710</v>
      </c>
      <c r="C48" s="449"/>
      <c r="D48" s="449"/>
      <c r="E48" s="449"/>
      <c r="F48" s="449"/>
      <c r="G48" s="449"/>
      <c r="H48" s="449"/>
      <c r="I48" s="449"/>
      <c r="J48" s="460"/>
      <c r="K48" s="456"/>
      <c r="L48" s="456"/>
      <c r="M48" s="449"/>
      <c r="N48" s="449"/>
      <c r="O48" s="449"/>
      <c r="P48" s="22"/>
      <c r="Y48" s="19"/>
      <c r="Z48" s="19"/>
      <c r="AA48" s="19"/>
    </row>
    <row r="49" spans="1:27" ht="20.25" customHeight="1">
      <c r="A49" s="22"/>
      <c r="B49" s="750" t="s">
        <v>28</v>
      </c>
      <c r="C49" s="725"/>
      <c r="D49" s="751"/>
      <c r="E49" s="752"/>
      <c r="F49" s="752"/>
      <c r="G49" s="752"/>
      <c r="H49" s="753"/>
      <c r="I49" s="750" t="s">
        <v>29</v>
      </c>
      <c r="J49" s="724"/>
      <c r="K49" s="751"/>
      <c r="L49" s="752"/>
      <c r="M49" s="752"/>
      <c r="N49" s="752"/>
      <c r="O49" s="753"/>
      <c r="P49" s="22"/>
      <c r="Y49" s="19"/>
      <c r="Z49" s="19"/>
      <c r="AA49" s="19"/>
    </row>
    <row r="50" spans="1:27" ht="17.25" customHeight="1">
      <c r="A50" s="22"/>
      <c r="B50" s="722" t="s">
        <v>30</v>
      </c>
      <c r="C50" s="774"/>
      <c r="D50" s="796"/>
      <c r="E50" s="797"/>
      <c r="F50" s="797"/>
      <c r="G50" s="797"/>
      <c r="H50" s="797"/>
      <c r="I50" s="750" t="s">
        <v>31</v>
      </c>
      <c r="J50" s="724"/>
      <c r="K50" s="751"/>
      <c r="L50" s="752"/>
      <c r="M50" s="752"/>
      <c r="N50" s="752"/>
      <c r="O50" s="753"/>
      <c r="P50" s="22"/>
    </row>
    <row r="51" spans="1:27" ht="20.25" customHeight="1">
      <c r="A51" s="22"/>
      <c r="B51" s="798" t="s">
        <v>32</v>
      </c>
      <c r="C51" s="799"/>
      <c r="D51" s="800"/>
      <c r="E51" s="801"/>
      <c r="F51" s="801"/>
      <c r="G51" s="801"/>
      <c r="H51" s="802"/>
      <c r="I51" s="803" t="s">
        <v>33</v>
      </c>
      <c r="J51" s="804"/>
      <c r="K51" s="805"/>
      <c r="L51" s="747"/>
      <c r="M51" s="747"/>
      <c r="N51" s="747"/>
      <c r="O51" s="806"/>
      <c r="P51" s="22"/>
    </row>
    <row r="52" spans="1:27" ht="15" customHeight="1">
      <c r="A52" s="22"/>
      <c r="B52" s="459" t="s">
        <v>711</v>
      </c>
      <c r="C52" s="449"/>
      <c r="D52" s="449"/>
      <c r="E52" s="449"/>
      <c r="F52" s="449"/>
      <c r="G52" s="449"/>
      <c r="H52" s="449"/>
      <c r="I52" s="449"/>
      <c r="J52" s="460"/>
      <c r="K52" s="456"/>
      <c r="L52" s="456"/>
      <c r="M52" s="449"/>
      <c r="N52" s="449"/>
      <c r="O52" s="449"/>
      <c r="P52" s="22"/>
      <c r="Y52" s="19"/>
      <c r="Z52" s="19"/>
      <c r="AA52" s="19"/>
    </row>
    <row r="53" spans="1:27" ht="20.25" customHeight="1">
      <c r="A53" s="22"/>
      <c r="B53" s="750" t="s">
        <v>28</v>
      </c>
      <c r="C53" s="725"/>
      <c r="D53" s="751"/>
      <c r="E53" s="752"/>
      <c r="F53" s="752"/>
      <c r="G53" s="752"/>
      <c r="H53" s="753"/>
      <c r="I53" s="750" t="s">
        <v>29</v>
      </c>
      <c r="J53" s="724"/>
      <c r="K53" s="751"/>
      <c r="L53" s="752"/>
      <c r="M53" s="752"/>
      <c r="N53" s="752"/>
      <c r="O53" s="753"/>
      <c r="P53" s="22"/>
      <c r="Y53" s="19"/>
      <c r="Z53" s="19"/>
      <c r="AA53" s="19"/>
    </row>
    <row r="54" spans="1:27" ht="17.25" customHeight="1">
      <c r="A54" s="22"/>
      <c r="B54" s="722" t="s">
        <v>30</v>
      </c>
      <c r="C54" s="774"/>
      <c r="D54" s="796"/>
      <c r="E54" s="797"/>
      <c r="F54" s="797"/>
      <c r="G54" s="797"/>
      <c r="H54" s="797"/>
      <c r="I54" s="750" t="s">
        <v>31</v>
      </c>
      <c r="J54" s="724"/>
      <c r="K54" s="751"/>
      <c r="L54" s="752"/>
      <c r="M54" s="752"/>
      <c r="N54" s="752"/>
      <c r="O54" s="753"/>
      <c r="P54" s="22"/>
    </row>
    <row r="55" spans="1:27" ht="20.25" customHeight="1">
      <c r="A55" s="22"/>
      <c r="B55" s="798" t="s">
        <v>32</v>
      </c>
      <c r="C55" s="799"/>
      <c r="D55" s="800"/>
      <c r="E55" s="801"/>
      <c r="F55" s="801"/>
      <c r="G55" s="801"/>
      <c r="H55" s="802"/>
      <c r="I55" s="803" t="s">
        <v>33</v>
      </c>
      <c r="J55" s="804"/>
      <c r="K55" s="805"/>
      <c r="L55" s="747"/>
      <c r="M55" s="747"/>
      <c r="N55" s="747"/>
      <c r="O55" s="806"/>
      <c r="P55" s="22"/>
    </row>
    <row r="56" spans="1:27" ht="8.4499999999999993" customHeight="1">
      <c r="A56" s="22"/>
      <c r="B56" s="456"/>
      <c r="C56" s="456"/>
      <c r="D56" s="630"/>
      <c r="E56" s="630"/>
      <c r="F56" s="630"/>
      <c r="G56" s="630"/>
      <c r="H56" s="630"/>
      <c r="I56" s="26"/>
      <c r="J56" s="26"/>
      <c r="K56" s="631"/>
      <c r="L56" s="631"/>
      <c r="M56" s="631"/>
      <c r="N56" s="631"/>
      <c r="O56" s="631"/>
      <c r="P56" s="22"/>
    </row>
    <row r="57" spans="1:27" ht="21" customHeight="1">
      <c r="A57" s="22"/>
      <c r="B57" s="788" t="s">
        <v>34</v>
      </c>
      <c r="C57" s="789"/>
      <c r="D57" s="461" t="s">
        <v>20</v>
      </c>
      <c r="E57" s="790" t="str">
        <f>IF(共通入力シート!B20="","",IF(共通入力シート!B20="劇場所在地",共通入力シート!B3,IF(共通入力シート!B20="設置者所在地",共通入力シート!B7,IF(共通入力シート!B20="団体所在地",共通入力シート!B13,共通入力シート!B21))))</f>
        <v/>
      </c>
      <c r="F57" s="790"/>
      <c r="G57" s="791"/>
      <c r="H57" s="791"/>
      <c r="I57" s="791"/>
      <c r="J57" s="791"/>
      <c r="K57" s="791"/>
      <c r="L57" s="791"/>
      <c r="M57" s="791"/>
      <c r="N57" s="791"/>
      <c r="O57" s="792"/>
      <c r="P57" s="22"/>
    </row>
    <row r="58" spans="1:27" ht="30" customHeight="1">
      <c r="A58" s="22"/>
      <c r="B58" s="738"/>
      <c r="C58" s="739"/>
      <c r="D58" s="793" t="str">
        <f>IF(共通入力シート!B20="","",IF(共通入力シート!B20="劇場所在地",共通入力シート!B5,IF(共通入力シート!B20="設置者所在地",共通入力シート!B9,IF(共通入力シート!B20="団体所在地",共通入力シート!B15,共通入力シート!B22))))</f>
        <v/>
      </c>
      <c r="E58" s="794"/>
      <c r="F58" s="794"/>
      <c r="G58" s="794"/>
      <c r="H58" s="794"/>
      <c r="I58" s="794"/>
      <c r="J58" s="794"/>
      <c r="K58" s="794"/>
      <c r="L58" s="794"/>
      <c r="M58" s="794"/>
      <c r="N58" s="794"/>
      <c r="O58" s="795"/>
    </row>
    <row r="59" spans="1:27" ht="21" customHeight="1"/>
    <row r="60" spans="1:27" ht="21" customHeight="1"/>
    <row r="61" spans="1:27" ht="21" customHeight="1"/>
    <row r="62" spans="1:27" ht="21" customHeight="1"/>
    <row r="63" spans="1:27" ht="21" customHeight="1"/>
    <row r="64" spans="1:27" ht="21" customHeight="1"/>
    <row r="65" ht="21" customHeight="1"/>
    <row r="66" ht="21" customHeight="1"/>
    <row r="67" ht="21" customHeight="1"/>
    <row r="68" ht="21" customHeight="1"/>
    <row r="69" ht="21" customHeight="1"/>
    <row r="70" ht="21" customHeight="1"/>
    <row r="71" ht="21" customHeight="1"/>
    <row r="72" ht="21" customHeight="1"/>
    <row r="73" ht="21" customHeight="1"/>
    <row r="74" ht="21" customHeight="1"/>
    <row r="75" ht="21" customHeight="1"/>
  </sheetData>
  <sheetProtection algorithmName="SHA-512" hashValue="0ey/Rik757Fs8IjWxHh2yJNFuJ319DGC9spuAeUfTEfB9G50WDqpBy6LQIWQHZG1IyzKf46i/PiuAY6f1RFZPg==" saltValue="69ncODEV0MynOxQixBHv8w==" spinCount="100000" sheet="1" objects="1" scenarios="1" formatCells="0" formatRows="0"/>
  <mergeCells count="92">
    <mergeCell ref="D54:H54"/>
    <mergeCell ref="I54:J54"/>
    <mergeCell ref="K54:O54"/>
    <mergeCell ref="B55:C55"/>
    <mergeCell ref="D55:H55"/>
    <mergeCell ref="I55:J55"/>
    <mergeCell ref="K55:O55"/>
    <mergeCell ref="J17:O17"/>
    <mergeCell ref="K18:O18"/>
    <mergeCell ref="J19:K19"/>
    <mergeCell ref="L19:O19"/>
    <mergeCell ref="J20:K20"/>
    <mergeCell ref="L20:O20"/>
    <mergeCell ref="J15:K15"/>
    <mergeCell ref="J10:K10"/>
    <mergeCell ref="L10:O10"/>
    <mergeCell ref="J12:O12"/>
    <mergeCell ref="K13:O13"/>
    <mergeCell ref="J14:K14"/>
    <mergeCell ref="L14:O14"/>
    <mergeCell ref="L15:O15"/>
    <mergeCell ref="A1:D1"/>
    <mergeCell ref="E1:L3"/>
    <mergeCell ref="A6:H6"/>
    <mergeCell ref="J8:O8"/>
    <mergeCell ref="K9:O9"/>
    <mergeCell ref="J22:O22"/>
    <mergeCell ref="K23:O23"/>
    <mergeCell ref="J24:K24"/>
    <mergeCell ref="L24:O24"/>
    <mergeCell ref="J25:K25"/>
    <mergeCell ref="L25:O25"/>
    <mergeCell ref="B57:C58"/>
    <mergeCell ref="E57:O57"/>
    <mergeCell ref="D58:O58"/>
    <mergeCell ref="B50:C50"/>
    <mergeCell ref="D50:H50"/>
    <mergeCell ref="I50:J50"/>
    <mergeCell ref="K50:O50"/>
    <mergeCell ref="B51:C51"/>
    <mergeCell ref="D51:H51"/>
    <mergeCell ref="I51:J51"/>
    <mergeCell ref="K51:O51"/>
    <mergeCell ref="B53:C53"/>
    <mergeCell ref="D53:H53"/>
    <mergeCell ref="I53:J53"/>
    <mergeCell ref="K53:O53"/>
    <mergeCell ref="B54:C54"/>
    <mergeCell ref="N41:O41"/>
    <mergeCell ref="L40:O40"/>
    <mergeCell ref="C40:D45"/>
    <mergeCell ref="E40:G40"/>
    <mergeCell ref="H40:K40"/>
    <mergeCell ref="N42:O42"/>
    <mergeCell ref="E41:G41"/>
    <mergeCell ref="E42:G42"/>
    <mergeCell ref="E44:G44"/>
    <mergeCell ref="N44:O44"/>
    <mergeCell ref="H45:J45"/>
    <mergeCell ref="L42:M42"/>
    <mergeCell ref="C46:D46"/>
    <mergeCell ref="L45:M45"/>
    <mergeCell ref="N45:O45"/>
    <mergeCell ref="E46:O46"/>
    <mergeCell ref="N43:O43"/>
    <mergeCell ref="B49:C49"/>
    <mergeCell ref="D49:H49"/>
    <mergeCell ref="E47:O47"/>
    <mergeCell ref="I49:J49"/>
    <mergeCell ref="K49:O49"/>
    <mergeCell ref="J27:O27"/>
    <mergeCell ref="K28:O28"/>
    <mergeCell ref="J29:K29"/>
    <mergeCell ref="L29:O29"/>
    <mergeCell ref="J30:K30"/>
    <mergeCell ref="L30:O30"/>
    <mergeCell ref="C32:M34"/>
    <mergeCell ref="A36:P36"/>
    <mergeCell ref="B40:B45"/>
    <mergeCell ref="C38:D38"/>
    <mergeCell ref="E38:O38"/>
    <mergeCell ref="H42:J42"/>
    <mergeCell ref="H44:J44"/>
    <mergeCell ref="L44:M44"/>
    <mergeCell ref="E43:G43"/>
    <mergeCell ref="H43:J43"/>
    <mergeCell ref="L43:M43"/>
    <mergeCell ref="E45:G45"/>
    <mergeCell ref="C39:D39"/>
    <mergeCell ref="E39:O39"/>
    <mergeCell ref="H41:J41"/>
    <mergeCell ref="L41:M41"/>
  </mergeCells>
  <phoneticPr fontId="6"/>
  <dataValidations count="1">
    <dataValidation allowBlank="1" showInputMessage="1" showErrorMessage="1" error="プルダウンより選択してください" sqref="E46" xr:uid="{D2651466-37A5-44C8-85C1-AC85FBC2C1CE}"/>
  </dataValidations>
  <printOptions horizontalCentered="1" verticalCentered="1"/>
  <pageMargins left="0.70866141732283472" right="0.70866141732283472" top="0.59055118110236227" bottom="0.47244094488188981" header="0.31496062992125984" footer="0.31496062992125984"/>
  <pageSetup paperSize="9" scale="8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E266B-0073-4F8F-90FD-1C4DB8A0DB1F}">
  <sheetPr codeName="Sheet3">
    <pageSetUpPr fitToPage="1"/>
  </sheetPr>
  <dimension ref="A1:W36"/>
  <sheetViews>
    <sheetView view="pageBreakPreview" zoomScale="110" zoomScaleNormal="100" zoomScaleSheetLayoutView="110" workbookViewId="0">
      <selection activeCell="C6" sqref="C6:P19"/>
    </sheetView>
  </sheetViews>
  <sheetFormatPr defaultColWidth="8.125" defaultRowHeight="18.75"/>
  <cols>
    <col min="1" max="1" width="0.75" customWidth="1"/>
    <col min="2" max="2" width="0.625" style="41" customWidth="1"/>
    <col min="3" max="16" width="5.625" style="41" customWidth="1"/>
    <col min="17" max="17" width="0.625" style="41" customWidth="1"/>
    <col min="18" max="18" width="0.875" customWidth="1"/>
    <col min="19" max="19" width="4" customWidth="1"/>
    <col min="20" max="21" width="8.125" style="34"/>
    <col min="22" max="22" width="15.375" style="34" customWidth="1"/>
    <col min="23" max="23" width="8.125" style="34"/>
  </cols>
  <sheetData>
    <row r="1" spans="1:23" s="39" customFormat="1" ht="3" customHeight="1">
      <c r="A1" s="52"/>
      <c r="B1" s="57"/>
      <c r="C1" s="57"/>
      <c r="D1" s="57"/>
      <c r="E1" s="57"/>
      <c r="F1" s="57"/>
      <c r="G1" s="57"/>
      <c r="H1" s="57"/>
      <c r="I1" s="57"/>
      <c r="J1" s="57"/>
      <c r="K1" s="57"/>
      <c r="L1" s="57"/>
      <c r="M1" s="57"/>
      <c r="N1" s="57"/>
      <c r="O1" s="57"/>
      <c r="P1" s="57"/>
      <c r="Q1" s="57"/>
      <c r="R1" s="52"/>
      <c r="T1" s="54"/>
      <c r="U1" s="54"/>
      <c r="V1" s="54"/>
      <c r="W1" s="54"/>
    </row>
    <row r="2" spans="1:23" s="32" customFormat="1" ht="23.1" customHeight="1">
      <c r="A2"/>
      <c r="B2" s="59" t="s">
        <v>79</v>
      </c>
      <c r="C2" s="46"/>
      <c r="D2" s="46"/>
      <c r="E2" s="46"/>
      <c r="F2" s="46"/>
      <c r="G2" s="46"/>
      <c r="H2" s="46"/>
      <c r="I2" s="46"/>
      <c r="J2" s="46"/>
      <c r="K2" s="46"/>
      <c r="L2" s="46"/>
      <c r="M2" s="46"/>
      <c r="N2" s="46"/>
      <c r="O2" s="817" t="s">
        <v>77</v>
      </c>
      <c r="P2" s="817"/>
      <c r="Q2" s="818"/>
      <c r="R2"/>
      <c r="S2" s="61"/>
      <c r="T2" s="33"/>
      <c r="U2" s="33"/>
      <c r="V2" s="33"/>
      <c r="W2" s="33"/>
    </row>
    <row r="3" spans="1:23" ht="26.1" customHeight="1">
      <c r="B3" s="62"/>
      <c r="C3" s="820" t="s">
        <v>612</v>
      </c>
      <c r="D3" s="821"/>
      <c r="E3" s="821"/>
      <c r="F3" s="821"/>
      <c r="G3" s="821"/>
      <c r="H3" s="821"/>
      <c r="I3" s="821"/>
      <c r="J3" s="821"/>
      <c r="K3" s="821"/>
      <c r="L3" s="821"/>
      <c r="M3" s="821"/>
      <c r="N3" s="821"/>
      <c r="O3" s="821"/>
      <c r="P3" s="821"/>
      <c r="Q3" s="63"/>
    </row>
    <row r="4" spans="1:23" s="52" customFormat="1" ht="18" customHeight="1">
      <c r="B4" s="65" t="s">
        <v>271</v>
      </c>
      <c r="C4" s="39"/>
      <c r="D4" s="39"/>
      <c r="E4" s="39"/>
      <c r="F4" s="39"/>
      <c r="G4" s="39"/>
      <c r="H4" s="39"/>
      <c r="I4" s="39"/>
      <c r="J4" s="39"/>
      <c r="K4" s="39"/>
      <c r="L4" s="39"/>
      <c r="M4" s="39"/>
      <c r="N4" s="39"/>
      <c r="O4" s="39"/>
      <c r="P4" s="145"/>
      <c r="Q4" s="53"/>
      <c r="T4" s="54"/>
      <c r="U4" s="54"/>
      <c r="V4" s="54"/>
      <c r="W4" s="54"/>
    </row>
    <row r="5" spans="1:23" s="52" customFormat="1" ht="50.45" customHeight="1">
      <c r="B5" s="65"/>
      <c r="C5" s="824" t="s">
        <v>450</v>
      </c>
      <c r="D5" s="825"/>
      <c r="E5" s="825"/>
      <c r="F5" s="825"/>
      <c r="G5" s="825"/>
      <c r="H5" s="825"/>
      <c r="I5" s="825"/>
      <c r="J5" s="825"/>
      <c r="K5" s="825"/>
      <c r="L5" s="825"/>
      <c r="M5" s="825"/>
      <c r="N5" s="825"/>
      <c r="O5" s="825"/>
      <c r="P5" s="825"/>
      <c r="Q5" s="53"/>
      <c r="T5" s="54"/>
      <c r="U5" s="54"/>
      <c r="V5" s="54"/>
      <c r="W5" s="54"/>
    </row>
    <row r="6" spans="1:23" s="40" customFormat="1" ht="19.350000000000001" customHeight="1">
      <c r="A6" s="52"/>
      <c r="B6" s="42"/>
      <c r="C6" s="827"/>
      <c r="D6" s="827"/>
      <c r="E6" s="827"/>
      <c r="F6" s="827"/>
      <c r="G6" s="827"/>
      <c r="H6" s="827"/>
      <c r="I6" s="827"/>
      <c r="J6" s="827"/>
      <c r="K6" s="827"/>
      <c r="L6" s="827"/>
      <c r="M6" s="827"/>
      <c r="N6" s="827"/>
      <c r="O6" s="827"/>
      <c r="P6" s="827"/>
      <c r="Q6" s="53"/>
      <c r="R6" s="52"/>
      <c r="S6" s="54"/>
      <c r="T6" s="54"/>
    </row>
    <row r="7" spans="1:23" s="52" customFormat="1" ht="19.350000000000001" customHeight="1">
      <c r="B7" s="42"/>
      <c r="C7" s="827"/>
      <c r="D7" s="827"/>
      <c r="E7" s="827"/>
      <c r="F7" s="827"/>
      <c r="G7" s="827"/>
      <c r="H7" s="827"/>
      <c r="I7" s="827"/>
      <c r="J7" s="827"/>
      <c r="K7" s="827"/>
      <c r="L7" s="827"/>
      <c r="M7" s="827"/>
      <c r="N7" s="827"/>
      <c r="O7" s="827"/>
      <c r="P7" s="827"/>
      <c r="Q7" s="53"/>
      <c r="S7" s="54"/>
      <c r="T7" s="54"/>
    </row>
    <row r="8" spans="1:23" s="52" customFormat="1" ht="19.350000000000001" customHeight="1">
      <c r="B8" s="42"/>
      <c r="C8" s="827"/>
      <c r="D8" s="827"/>
      <c r="E8" s="827"/>
      <c r="F8" s="827"/>
      <c r="G8" s="827"/>
      <c r="H8" s="827"/>
      <c r="I8" s="827"/>
      <c r="J8" s="827"/>
      <c r="K8" s="827"/>
      <c r="L8" s="827"/>
      <c r="M8" s="827"/>
      <c r="N8" s="827"/>
      <c r="O8" s="827"/>
      <c r="P8" s="827"/>
      <c r="Q8" s="53"/>
      <c r="S8" s="54"/>
      <c r="T8" s="54"/>
    </row>
    <row r="9" spans="1:23" s="52" customFormat="1" ht="19.350000000000001" customHeight="1">
      <c r="B9" s="42"/>
      <c r="C9" s="827"/>
      <c r="D9" s="827"/>
      <c r="E9" s="827"/>
      <c r="F9" s="827"/>
      <c r="G9" s="827"/>
      <c r="H9" s="827"/>
      <c r="I9" s="827"/>
      <c r="J9" s="827"/>
      <c r="K9" s="827"/>
      <c r="L9" s="827"/>
      <c r="M9" s="827"/>
      <c r="N9" s="827"/>
      <c r="O9" s="827"/>
      <c r="P9" s="827"/>
      <c r="Q9" s="53"/>
      <c r="S9" s="54"/>
      <c r="T9" s="54"/>
    </row>
    <row r="10" spans="1:23" s="52" customFormat="1" ht="19.350000000000001" customHeight="1">
      <c r="B10" s="42"/>
      <c r="C10" s="827"/>
      <c r="D10" s="827"/>
      <c r="E10" s="827"/>
      <c r="F10" s="827"/>
      <c r="G10" s="827"/>
      <c r="H10" s="827"/>
      <c r="I10" s="827"/>
      <c r="J10" s="827"/>
      <c r="K10" s="827"/>
      <c r="L10" s="827"/>
      <c r="M10" s="827"/>
      <c r="N10" s="827"/>
      <c r="O10" s="827"/>
      <c r="P10" s="827"/>
      <c r="Q10" s="53"/>
      <c r="S10" s="54"/>
      <c r="T10" s="54"/>
    </row>
    <row r="11" spans="1:23" s="52" customFormat="1" ht="19.350000000000001" customHeight="1">
      <c r="B11" s="42"/>
      <c r="C11" s="827"/>
      <c r="D11" s="827"/>
      <c r="E11" s="827"/>
      <c r="F11" s="827"/>
      <c r="G11" s="827"/>
      <c r="H11" s="827"/>
      <c r="I11" s="827"/>
      <c r="J11" s="827"/>
      <c r="K11" s="827"/>
      <c r="L11" s="827"/>
      <c r="M11" s="827"/>
      <c r="N11" s="827"/>
      <c r="O11" s="827"/>
      <c r="P11" s="827"/>
      <c r="Q11" s="53"/>
      <c r="S11" s="54"/>
      <c r="T11" s="54"/>
    </row>
    <row r="12" spans="1:23" s="52" customFormat="1" ht="19.350000000000001" customHeight="1">
      <c r="B12" s="42"/>
      <c r="C12" s="827"/>
      <c r="D12" s="827"/>
      <c r="E12" s="827"/>
      <c r="F12" s="827"/>
      <c r="G12" s="827"/>
      <c r="H12" s="827"/>
      <c r="I12" s="827"/>
      <c r="J12" s="827"/>
      <c r="K12" s="827"/>
      <c r="L12" s="827"/>
      <c r="M12" s="827"/>
      <c r="N12" s="827"/>
      <c r="O12" s="827"/>
      <c r="P12" s="827"/>
      <c r="Q12" s="53"/>
      <c r="S12" s="54"/>
      <c r="T12" s="54"/>
    </row>
    <row r="13" spans="1:23" s="52" customFormat="1" ht="19.350000000000001" customHeight="1">
      <c r="B13" s="42"/>
      <c r="C13" s="827"/>
      <c r="D13" s="827"/>
      <c r="E13" s="827"/>
      <c r="F13" s="827"/>
      <c r="G13" s="827"/>
      <c r="H13" s="827"/>
      <c r="I13" s="827"/>
      <c r="J13" s="827"/>
      <c r="K13" s="827"/>
      <c r="L13" s="827"/>
      <c r="M13" s="827"/>
      <c r="N13" s="827"/>
      <c r="O13" s="827"/>
      <c r="P13" s="827"/>
      <c r="Q13" s="53"/>
      <c r="S13" s="54"/>
      <c r="T13" s="54"/>
    </row>
    <row r="14" spans="1:23" s="52" customFormat="1" ht="19.350000000000001" customHeight="1">
      <c r="B14" s="42"/>
      <c r="C14" s="827"/>
      <c r="D14" s="827"/>
      <c r="E14" s="827"/>
      <c r="F14" s="827"/>
      <c r="G14" s="827"/>
      <c r="H14" s="827"/>
      <c r="I14" s="827"/>
      <c r="J14" s="827"/>
      <c r="K14" s="827"/>
      <c r="L14" s="827"/>
      <c r="M14" s="827"/>
      <c r="N14" s="827"/>
      <c r="O14" s="827"/>
      <c r="P14" s="827"/>
      <c r="Q14" s="53"/>
      <c r="S14" s="54"/>
      <c r="T14" s="54"/>
    </row>
    <row r="15" spans="1:23" s="52" customFormat="1" ht="19.350000000000001" customHeight="1">
      <c r="B15" s="42"/>
      <c r="C15" s="827"/>
      <c r="D15" s="827"/>
      <c r="E15" s="827"/>
      <c r="F15" s="827"/>
      <c r="G15" s="827"/>
      <c r="H15" s="827"/>
      <c r="I15" s="827"/>
      <c r="J15" s="827"/>
      <c r="K15" s="827"/>
      <c r="L15" s="827"/>
      <c r="M15" s="827"/>
      <c r="N15" s="827"/>
      <c r="O15" s="827"/>
      <c r="P15" s="827"/>
      <c r="Q15" s="53"/>
      <c r="T15" s="54"/>
      <c r="U15" s="54"/>
      <c r="V15" s="54"/>
      <c r="W15" s="54"/>
    </row>
    <row r="16" spans="1:23" s="52" customFormat="1" ht="19.350000000000001" customHeight="1">
      <c r="B16" s="42"/>
      <c r="C16" s="827"/>
      <c r="D16" s="827"/>
      <c r="E16" s="827"/>
      <c r="F16" s="827"/>
      <c r="G16" s="827"/>
      <c r="H16" s="827"/>
      <c r="I16" s="827"/>
      <c r="J16" s="827"/>
      <c r="K16" s="827"/>
      <c r="L16" s="827"/>
      <c r="M16" s="827"/>
      <c r="N16" s="827"/>
      <c r="O16" s="827"/>
      <c r="P16" s="827"/>
      <c r="Q16" s="53"/>
      <c r="T16" s="54"/>
      <c r="U16" s="54"/>
      <c r="V16" s="54"/>
      <c r="W16" s="54"/>
    </row>
    <row r="17" spans="2:23" s="52" customFormat="1" ht="19.350000000000001" customHeight="1">
      <c r="B17" s="42"/>
      <c r="C17" s="827"/>
      <c r="D17" s="827"/>
      <c r="E17" s="827"/>
      <c r="F17" s="827"/>
      <c r="G17" s="827"/>
      <c r="H17" s="827"/>
      <c r="I17" s="827"/>
      <c r="J17" s="827"/>
      <c r="K17" s="827"/>
      <c r="L17" s="827"/>
      <c r="M17" s="827"/>
      <c r="N17" s="827"/>
      <c r="O17" s="827"/>
      <c r="P17" s="827"/>
      <c r="Q17" s="53"/>
      <c r="T17" s="54"/>
      <c r="U17" s="54"/>
      <c r="V17" s="54"/>
      <c r="W17" s="54"/>
    </row>
    <row r="18" spans="2:23" s="52" customFormat="1" ht="19.350000000000001" customHeight="1">
      <c r="B18" s="42"/>
      <c r="C18" s="827"/>
      <c r="D18" s="827"/>
      <c r="E18" s="827"/>
      <c r="F18" s="827"/>
      <c r="G18" s="827"/>
      <c r="H18" s="827"/>
      <c r="I18" s="827"/>
      <c r="J18" s="827"/>
      <c r="K18" s="827"/>
      <c r="L18" s="827"/>
      <c r="M18" s="827"/>
      <c r="N18" s="827"/>
      <c r="O18" s="827"/>
      <c r="P18" s="827"/>
      <c r="Q18" s="53"/>
      <c r="T18" s="54"/>
      <c r="U18" s="54"/>
      <c r="V18" s="54"/>
      <c r="W18" s="54"/>
    </row>
    <row r="19" spans="2:23" s="52" customFormat="1" ht="19.350000000000001" customHeight="1">
      <c r="B19" s="42"/>
      <c r="C19" s="827"/>
      <c r="D19" s="827"/>
      <c r="E19" s="827"/>
      <c r="F19" s="827"/>
      <c r="G19" s="827"/>
      <c r="H19" s="827"/>
      <c r="I19" s="827"/>
      <c r="J19" s="827"/>
      <c r="K19" s="827"/>
      <c r="L19" s="827"/>
      <c r="M19" s="827"/>
      <c r="N19" s="827"/>
      <c r="O19" s="827"/>
      <c r="P19" s="827"/>
      <c r="Q19" s="53"/>
      <c r="T19" s="55"/>
      <c r="U19" s="55"/>
      <c r="V19" s="55"/>
      <c r="W19" s="54"/>
    </row>
    <row r="20" spans="2:23" s="52" customFormat="1" ht="18" customHeight="1">
      <c r="B20" s="822" t="s">
        <v>113</v>
      </c>
      <c r="C20" s="823"/>
      <c r="D20" s="823"/>
      <c r="E20" s="823"/>
      <c r="F20" s="823"/>
      <c r="G20" s="823"/>
      <c r="H20" s="823"/>
      <c r="I20" s="823"/>
      <c r="J20" s="823"/>
      <c r="K20" s="823"/>
      <c r="L20" s="823"/>
      <c r="M20" s="823"/>
      <c r="N20" s="823"/>
      <c r="O20" s="823"/>
      <c r="P20" s="823"/>
      <c r="Q20" s="53"/>
      <c r="T20" s="55"/>
      <c r="U20" s="55"/>
      <c r="V20" s="55"/>
      <c r="W20" s="54"/>
    </row>
    <row r="21" spans="2:23" s="52" customFormat="1" ht="29.45" customHeight="1">
      <c r="B21" s="144"/>
      <c r="C21" s="824" t="s">
        <v>261</v>
      </c>
      <c r="D21" s="826"/>
      <c r="E21" s="826"/>
      <c r="F21" s="826"/>
      <c r="G21" s="826"/>
      <c r="H21" s="826"/>
      <c r="I21" s="826"/>
      <c r="J21" s="826"/>
      <c r="K21" s="826"/>
      <c r="L21" s="826"/>
      <c r="M21" s="826"/>
      <c r="N21" s="826"/>
      <c r="O21" s="826"/>
      <c r="P21" s="826"/>
      <c r="Q21" s="53"/>
      <c r="T21" s="55"/>
      <c r="U21" s="55"/>
      <c r="V21" s="55"/>
      <c r="W21" s="54"/>
    </row>
    <row r="22" spans="2:23">
      <c r="B22" s="44"/>
      <c r="C22" s="824"/>
      <c r="D22" s="824"/>
      <c r="E22" s="824"/>
      <c r="F22" s="824"/>
      <c r="G22" s="824"/>
      <c r="H22" s="824"/>
      <c r="I22" s="824"/>
      <c r="J22" s="824"/>
      <c r="K22" s="824"/>
      <c r="L22" s="824"/>
      <c r="M22" s="824"/>
      <c r="N22" s="824"/>
      <c r="O22" s="824"/>
      <c r="P22" s="824"/>
      <c r="Q22" s="45"/>
    </row>
    <row r="23" spans="2:23">
      <c r="B23" s="44"/>
      <c r="C23" s="824"/>
      <c r="D23" s="824"/>
      <c r="E23" s="824"/>
      <c r="F23" s="824"/>
      <c r="G23" s="824"/>
      <c r="H23" s="824"/>
      <c r="I23" s="824"/>
      <c r="J23" s="824"/>
      <c r="K23" s="824"/>
      <c r="L23" s="824"/>
      <c r="M23" s="824"/>
      <c r="N23" s="824"/>
      <c r="O23" s="824"/>
      <c r="P23" s="824"/>
      <c r="Q23" s="45"/>
    </row>
    <row r="24" spans="2:23">
      <c r="B24" s="44"/>
      <c r="C24" s="824"/>
      <c r="D24" s="824"/>
      <c r="E24" s="824"/>
      <c r="F24" s="824"/>
      <c r="G24" s="824"/>
      <c r="H24" s="824"/>
      <c r="I24" s="824"/>
      <c r="J24" s="824"/>
      <c r="K24" s="824"/>
      <c r="L24" s="824"/>
      <c r="M24" s="824"/>
      <c r="N24" s="824"/>
      <c r="O24" s="824"/>
      <c r="P24" s="824"/>
      <c r="Q24" s="45"/>
    </row>
    <row r="25" spans="2:23">
      <c r="B25" s="44"/>
      <c r="C25" s="824"/>
      <c r="D25" s="824"/>
      <c r="E25" s="824"/>
      <c r="F25" s="824"/>
      <c r="G25" s="824"/>
      <c r="H25" s="824"/>
      <c r="I25" s="824"/>
      <c r="J25" s="824"/>
      <c r="K25" s="824"/>
      <c r="L25" s="824"/>
      <c r="M25" s="824"/>
      <c r="N25" s="824"/>
      <c r="O25" s="824"/>
      <c r="P25" s="824"/>
      <c r="Q25" s="45"/>
    </row>
    <row r="26" spans="2:23" s="52" customFormat="1" ht="19.350000000000001" customHeight="1">
      <c r="B26" s="42"/>
      <c r="C26" s="824"/>
      <c r="D26" s="824"/>
      <c r="E26" s="824"/>
      <c r="F26" s="824"/>
      <c r="G26" s="824"/>
      <c r="H26" s="824"/>
      <c r="I26" s="824"/>
      <c r="J26" s="824"/>
      <c r="K26" s="824"/>
      <c r="L26" s="824"/>
      <c r="M26" s="824"/>
      <c r="N26" s="824"/>
      <c r="O26" s="824"/>
      <c r="P26" s="824"/>
      <c r="Q26" s="53"/>
      <c r="T26" s="819"/>
      <c r="U26" s="819"/>
      <c r="V26" s="819"/>
      <c r="W26" s="54"/>
    </row>
    <row r="27" spans="2:23" s="52" customFormat="1" ht="19.350000000000001" customHeight="1">
      <c r="B27" s="42"/>
      <c r="C27" s="824"/>
      <c r="D27" s="824"/>
      <c r="E27" s="824"/>
      <c r="F27" s="824"/>
      <c r="G27" s="824"/>
      <c r="H27" s="824"/>
      <c r="I27" s="824"/>
      <c r="J27" s="824"/>
      <c r="K27" s="824"/>
      <c r="L27" s="824"/>
      <c r="M27" s="824"/>
      <c r="N27" s="824"/>
      <c r="O27" s="824"/>
      <c r="P27" s="824"/>
      <c r="Q27" s="53"/>
      <c r="T27" s="819"/>
      <c r="U27" s="819"/>
      <c r="V27" s="819"/>
      <c r="W27" s="54"/>
    </row>
    <row r="28" spans="2:23" s="52" customFormat="1" ht="19.350000000000001" customHeight="1">
      <c r="B28" s="42"/>
      <c r="C28" s="824"/>
      <c r="D28" s="824"/>
      <c r="E28" s="824"/>
      <c r="F28" s="824"/>
      <c r="G28" s="824"/>
      <c r="H28" s="824"/>
      <c r="I28" s="824"/>
      <c r="J28" s="824"/>
      <c r="K28" s="824"/>
      <c r="L28" s="824"/>
      <c r="M28" s="824"/>
      <c r="N28" s="824"/>
      <c r="O28" s="824"/>
      <c r="P28" s="824"/>
      <c r="Q28" s="53"/>
      <c r="T28" s="55"/>
      <c r="U28" s="55"/>
      <c r="V28" s="55"/>
      <c r="W28" s="54"/>
    </row>
    <row r="29" spans="2:23" s="52" customFormat="1" ht="19.350000000000001" customHeight="1">
      <c r="B29" s="42"/>
      <c r="C29" s="824"/>
      <c r="D29" s="824"/>
      <c r="E29" s="824"/>
      <c r="F29" s="824"/>
      <c r="G29" s="824"/>
      <c r="H29" s="824"/>
      <c r="I29" s="824"/>
      <c r="J29" s="824"/>
      <c r="K29" s="824"/>
      <c r="L29" s="824"/>
      <c r="M29" s="824"/>
      <c r="N29" s="824"/>
      <c r="O29" s="824"/>
      <c r="P29" s="824"/>
      <c r="Q29" s="53"/>
      <c r="T29" s="54"/>
      <c r="U29" s="54"/>
      <c r="V29" s="54"/>
      <c r="W29" s="54"/>
    </row>
    <row r="30" spans="2:23" s="52" customFormat="1" ht="19.350000000000001" customHeight="1">
      <c r="B30" s="42"/>
      <c r="C30" s="824"/>
      <c r="D30" s="824"/>
      <c r="E30" s="824"/>
      <c r="F30" s="824"/>
      <c r="G30" s="824"/>
      <c r="H30" s="824"/>
      <c r="I30" s="824"/>
      <c r="J30" s="824"/>
      <c r="K30" s="824"/>
      <c r="L30" s="824"/>
      <c r="M30" s="824"/>
      <c r="N30" s="824"/>
      <c r="O30" s="824"/>
      <c r="P30" s="824"/>
      <c r="Q30" s="53"/>
      <c r="T30" s="819"/>
      <c r="U30" s="819"/>
      <c r="V30" s="819"/>
      <c r="W30" s="54"/>
    </row>
    <row r="31" spans="2:23" s="52" customFormat="1" ht="19.350000000000001" customHeight="1">
      <c r="B31" s="42"/>
      <c r="C31" s="824"/>
      <c r="D31" s="824"/>
      <c r="E31" s="824"/>
      <c r="F31" s="824"/>
      <c r="G31" s="824"/>
      <c r="H31" s="824"/>
      <c r="I31" s="824"/>
      <c r="J31" s="824"/>
      <c r="K31" s="824"/>
      <c r="L31" s="824"/>
      <c r="M31" s="824"/>
      <c r="N31" s="824"/>
      <c r="O31" s="824"/>
      <c r="P31" s="824"/>
      <c r="Q31" s="53"/>
      <c r="T31" s="819"/>
      <c r="U31" s="819"/>
      <c r="V31" s="819"/>
      <c r="W31" s="54"/>
    </row>
    <row r="32" spans="2:23" s="52" customFormat="1" ht="19.350000000000001" customHeight="1">
      <c r="B32" s="42"/>
      <c r="C32" s="824"/>
      <c r="D32" s="824"/>
      <c r="E32" s="824"/>
      <c r="F32" s="824"/>
      <c r="G32" s="824"/>
      <c r="H32" s="824"/>
      <c r="I32" s="824"/>
      <c r="J32" s="824"/>
      <c r="K32" s="824"/>
      <c r="L32" s="824"/>
      <c r="M32" s="824"/>
      <c r="N32" s="824"/>
      <c r="O32" s="824"/>
      <c r="P32" s="824"/>
      <c r="Q32" s="53"/>
      <c r="T32" s="54"/>
      <c r="U32" s="54"/>
      <c r="V32" s="54"/>
      <c r="W32" s="54"/>
    </row>
    <row r="33" spans="2:23" s="52" customFormat="1" ht="19.350000000000001" customHeight="1">
      <c r="B33" s="42"/>
      <c r="C33" s="824"/>
      <c r="D33" s="824"/>
      <c r="E33" s="824"/>
      <c r="F33" s="824"/>
      <c r="G33" s="824"/>
      <c r="H33" s="824"/>
      <c r="I33" s="824"/>
      <c r="J33" s="824"/>
      <c r="K33" s="824"/>
      <c r="L33" s="824"/>
      <c r="M33" s="824"/>
      <c r="N33" s="824"/>
      <c r="O33" s="824"/>
      <c r="P33" s="824"/>
      <c r="Q33" s="53"/>
      <c r="T33" s="54"/>
      <c r="U33" s="54"/>
      <c r="V33" s="54"/>
      <c r="W33" s="54"/>
    </row>
    <row r="34" spans="2:23" s="52" customFormat="1" ht="19.350000000000001" customHeight="1">
      <c r="B34" s="42"/>
      <c r="C34" s="824"/>
      <c r="D34" s="824"/>
      <c r="E34" s="824"/>
      <c r="F34" s="824"/>
      <c r="G34" s="824"/>
      <c r="H34" s="824"/>
      <c r="I34" s="824"/>
      <c r="J34" s="824"/>
      <c r="K34" s="824"/>
      <c r="L34" s="824"/>
      <c r="M34" s="824"/>
      <c r="N34" s="824"/>
      <c r="O34" s="824"/>
      <c r="P34" s="824"/>
      <c r="Q34" s="53"/>
      <c r="T34" s="54"/>
      <c r="U34" s="54"/>
      <c r="V34" s="54"/>
      <c r="W34" s="54"/>
    </row>
    <row r="35" spans="2:23" s="52" customFormat="1" ht="19.350000000000001" customHeight="1">
      <c r="B35" s="42"/>
      <c r="C35" s="824"/>
      <c r="D35" s="824"/>
      <c r="E35" s="824"/>
      <c r="F35" s="824"/>
      <c r="G35" s="824"/>
      <c r="H35" s="824"/>
      <c r="I35" s="824"/>
      <c r="J35" s="824"/>
      <c r="K35" s="824"/>
      <c r="L35" s="824"/>
      <c r="M35" s="824"/>
      <c r="N35" s="824"/>
      <c r="O35" s="824"/>
      <c r="P35" s="824"/>
      <c r="Q35" s="53"/>
      <c r="T35" s="54"/>
      <c r="U35" s="54"/>
      <c r="V35" s="54"/>
      <c r="W35" s="54"/>
    </row>
    <row r="36" spans="2:23" s="52" customFormat="1" ht="19.350000000000001" customHeight="1">
      <c r="B36" s="43"/>
      <c r="C36" s="828"/>
      <c r="D36" s="828"/>
      <c r="E36" s="828"/>
      <c r="F36" s="828"/>
      <c r="G36" s="828"/>
      <c r="H36" s="828"/>
      <c r="I36" s="828"/>
      <c r="J36" s="828"/>
      <c r="K36" s="828"/>
      <c r="L36" s="828"/>
      <c r="M36" s="828"/>
      <c r="N36" s="828"/>
      <c r="O36" s="828"/>
      <c r="P36" s="828"/>
      <c r="Q36" s="58"/>
      <c r="T36" s="54"/>
      <c r="U36" s="54"/>
      <c r="V36" s="54"/>
      <c r="W36" s="54"/>
    </row>
  </sheetData>
  <mergeCells count="9">
    <mergeCell ref="O2:Q2"/>
    <mergeCell ref="T26:V27"/>
    <mergeCell ref="T30:V31"/>
    <mergeCell ref="C3:P3"/>
    <mergeCell ref="B20:P20"/>
    <mergeCell ref="C5:P5"/>
    <mergeCell ref="C21:P21"/>
    <mergeCell ref="C6:P19"/>
    <mergeCell ref="C22:P36"/>
  </mergeCells>
  <phoneticPr fontId="1"/>
  <printOptions horizontalCentered="1"/>
  <pageMargins left="0.70866141732283472" right="0.70866141732283472" top="0.74803149606299213" bottom="0.74803149606299213" header="0.31496062992125984" footer="0.31496062992125984"/>
  <pageSetup paperSize="9" scale="98" orientation="portrait" r:id="rId1"/>
  <headerFooter>
    <oddHeader>&amp;R&amp;"ＭＳ Ｐゴシック,標準"（様式１ー１）</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BFC581-5BF0-4330-AB2E-0A35EDDBD243}">
  <sheetPr codeName="Sheet4">
    <pageSetUpPr fitToPage="1"/>
  </sheetPr>
  <dimension ref="A1:W37"/>
  <sheetViews>
    <sheetView view="pageBreakPreview" zoomScaleNormal="100" zoomScaleSheetLayoutView="100" workbookViewId="0">
      <selection activeCell="C6" sqref="C6:P16"/>
    </sheetView>
  </sheetViews>
  <sheetFormatPr defaultColWidth="8.125" defaultRowHeight="18.75"/>
  <cols>
    <col min="1" max="1" width="0.625" customWidth="1"/>
    <col min="2" max="2" width="0.625" style="41" customWidth="1"/>
    <col min="3" max="16" width="5.625" style="41" customWidth="1"/>
    <col min="17" max="17" width="0.625" style="41" customWidth="1"/>
    <col min="18" max="18" width="0.875" customWidth="1"/>
    <col min="19" max="19" width="4" customWidth="1"/>
    <col min="20" max="21" width="8.125" style="34"/>
    <col min="22" max="22" width="15.375" style="34" customWidth="1"/>
    <col min="23" max="23" width="8.125" style="34"/>
  </cols>
  <sheetData>
    <row r="1" spans="1:23" s="39" customFormat="1" ht="5.25" customHeight="1">
      <c r="A1" s="52"/>
      <c r="B1" s="57"/>
      <c r="C1" s="57"/>
      <c r="D1" s="57"/>
      <c r="E1" s="57"/>
      <c r="F1" s="57"/>
      <c r="G1" s="57"/>
      <c r="H1" s="57"/>
      <c r="I1" s="57"/>
      <c r="J1" s="57"/>
      <c r="K1" s="57"/>
      <c r="L1" s="57"/>
      <c r="M1" s="57"/>
      <c r="N1" s="57"/>
      <c r="O1" s="57"/>
      <c r="P1" s="57"/>
      <c r="Q1" s="57"/>
      <c r="R1" s="52"/>
      <c r="T1" s="54"/>
      <c r="U1" s="54"/>
      <c r="V1" s="54"/>
      <c r="W1" s="54"/>
    </row>
    <row r="2" spans="1:23" ht="23.1" customHeight="1">
      <c r="B2" s="829" t="s">
        <v>105</v>
      </c>
      <c r="C2" s="830"/>
      <c r="D2" s="830"/>
      <c r="E2" s="830"/>
      <c r="F2" s="830"/>
      <c r="G2" s="830"/>
      <c r="H2" s="830"/>
      <c r="I2" s="830"/>
      <c r="J2" s="830"/>
      <c r="K2" s="830"/>
      <c r="L2" s="830"/>
      <c r="M2" s="830"/>
      <c r="N2" s="830"/>
      <c r="O2" s="831" t="s">
        <v>78</v>
      </c>
      <c r="P2" s="831"/>
      <c r="Q2" s="832"/>
    </row>
    <row r="3" spans="1:23" ht="17.25" customHeight="1">
      <c r="B3" s="62"/>
      <c r="C3" s="820" t="s">
        <v>603</v>
      </c>
      <c r="D3" s="821"/>
      <c r="E3" s="821"/>
      <c r="F3" s="821"/>
      <c r="G3" s="821"/>
      <c r="H3" s="821"/>
      <c r="I3" s="821"/>
      <c r="J3" s="821"/>
      <c r="K3" s="821"/>
      <c r="L3" s="821"/>
      <c r="M3" s="821"/>
      <c r="N3" s="821"/>
      <c r="O3" s="821"/>
      <c r="P3" s="821"/>
      <c r="Q3" s="63"/>
    </row>
    <row r="4" spans="1:23" ht="18" customHeight="1">
      <c r="B4" s="155"/>
      <c r="C4" s="836" t="s">
        <v>267</v>
      </c>
      <c r="D4" s="755"/>
      <c r="E4" s="755"/>
      <c r="F4" s="755"/>
      <c r="G4" s="755"/>
      <c r="H4" s="755"/>
      <c r="I4" s="755"/>
      <c r="J4" s="755"/>
      <c r="K4" s="755"/>
      <c r="L4" s="755"/>
      <c r="M4" s="755"/>
      <c r="N4" s="755"/>
      <c r="O4" s="755"/>
      <c r="P4" s="755"/>
      <c r="Q4" s="45"/>
    </row>
    <row r="5" spans="1:23" s="41" customFormat="1" ht="30.6" customHeight="1">
      <c r="B5" s="833" t="s">
        <v>262</v>
      </c>
      <c r="C5" s="834"/>
      <c r="D5" s="834"/>
      <c r="E5" s="834"/>
      <c r="F5" s="834"/>
      <c r="G5" s="834"/>
      <c r="H5" s="834"/>
      <c r="I5" s="834"/>
      <c r="J5" s="834"/>
      <c r="K5" s="834"/>
      <c r="L5" s="834"/>
      <c r="M5" s="834"/>
      <c r="N5" s="834"/>
      <c r="O5" s="834"/>
      <c r="P5" s="834"/>
      <c r="Q5" s="835"/>
    </row>
    <row r="6" spans="1:23" s="52" customFormat="1" ht="19.350000000000001" customHeight="1">
      <c r="B6" s="35"/>
      <c r="C6" s="827"/>
      <c r="D6" s="827"/>
      <c r="E6" s="827"/>
      <c r="F6" s="827"/>
      <c r="G6" s="827"/>
      <c r="H6" s="827"/>
      <c r="I6" s="827"/>
      <c r="J6" s="827"/>
      <c r="K6" s="827"/>
      <c r="L6" s="827"/>
      <c r="M6" s="827"/>
      <c r="N6" s="827"/>
      <c r="O6" s="827"/>
      <c r="P6" s="827"/>
      <c r="Q6" s="64"/>
      <c r="T6" s="54"/>
      <c r="U6" s="54"/>
      <c r="V6" s="54"/>
      <c r="W6" s="54"/>
    </row>
    <row r="7" spans="1:23" s="52" customFormat="1" ht="19.350000000000001" customHeight="1">
      <c r="B7" s="42"/>
      <c r="C7" s="827"/>
      <c r="D7" s="827"/>
      <c r="E7" s="827"/>
      <c r="F7" s="827"/>
      <c r="G7" s="827"/>
      <c r="H7" s="827"/>
      <c r="I7" s="827"/>
      <c r="J7" s="827"/>
      <c r="K7" s="827"/>
      <c r="L7" s="827"/>
      <c r="M7" s="827"/>
      <c r="N7" s="827"/>
      <c r="O7" s="827"/>
      <c r="P7" s="827"/>
      <c r="Q7" s="56"/>
      <c r="T7" s="54"/>
      <c r="U7" s="54"/>
      <c r="V7" s="54"/>
      <c r="W7" s="54"/>
    </row>
    <row r="8" spans="1:23" s="52" customFormat="1" ht="19.350000000000001" customHeight="1">
      <c r="B8" s="42"/>
      <c r="C8" s="827"/>
      <c r="D8" s="827"/>
      <c r="E8" s="827"/>
      <c r="F8" s="827"/>
      <c r="G8" s="827"/>
      <c r="H8" s="827"/>
      <c r="I8" s="827"/>
      <c r="J8" s="827"/>
      <c r="K8" s="827"/>
      <c r="L8" s="827"/>
      <c r="M8" s="827"/>
      <c r="N8" s="827"/>
      <c r="O8" s="827"/>
      <c r="P8" s="827"/>
      <c r="Q8" s="56"/>
      <c r="T8" s="54"/>
      <c r="U8" s="54"/>
      <c r="V8" s="54"/>
      <c r="W8" s="54"/>
    </row>
    <row r="9" spans="1:23" s="52" customFormat="1" ht="19.350000000000001" customHeight="1">
      <c r="B9" s="42"/>
      <c r="C9" s="827"/>
      <c r="D9" s="827"/>
      <c r="E9" s="827"/>
      <c r="F9" s="827"/>
      <c r="G9" s="827"/>
      <c r="H9" s="827"/>
      <c r="I9" s="827"/>
      <c r="J9" s="827"/>
      <c r="K9" s="827"/>
      <c r="L9" s="827"/>
      <c r="M9" s="827"/>
      <c r="N9" s="827"/>
      <c r="O9" s="827"/>
      <c r="P9" s="827"/>
      <c r="Q9" s="56"/>
      <c r="T9" s="54"/>
      <c r="U9" s="54"/>
      <c r="V9" s="54"/>
      <c r="W9" s="54"/>
    </row>
    <row r="10" spans="1:23" s="52" customFormat="1" ht="19.350000000000001" customHeight="1">
      <c r="B10" s="42"/>
      <c r="C10" s="827"/>
      <c r="D10" s="827"/>
      <c r="E10" s="827"/>
      <c r="F10" s="827"/>
      <c r="G10" s="827"/>
      <c r="H10" s="827"/>
      <c r="I10" s="827"/>
      <c r="J10" s="827"/>
      <c r="K10" s="827"/>
      <c r="L10" s="827"/>
      <c r="M10" s="827"/>
      <c r="N10" s="827"/>
      <c r="O10" s="827"/>
      <c r="P10" s="827"/>
      <c r="Q10" s="56"/>
      <c r="T10" s="54"/>
      <c r="U10" s="54"/>
      <c r="V10" s="54"/>
      <c r="W10" s="54"/>
    </row>
    <row r="11" spans="1:23" s="52" customFormat="1" ht="19.350000000000001" customHeight="1">
      <c r="B11" s="42"/>
      <c r="C11" s="827"/>
      <c r="D11" s="827"/>
      <c r="E11" s="827"/>
      <c r="F11" s="827"/>
      <c r="G11" s="827"/>
      <c r="H11" s="827"/>
      <c r="I11" s="827"/>
      <c r="J11" s="827"/>
      <c r="K11" s="827"/>
      <c r="L11" s="827"/>
      <c r="M11" s="827"/>
      <c r="N11" s="827"/>
      <c r="O11" s="827"/>
      <c r="P11" s="827"/>
      <c r="Q11" s="56"/>
      <c r="T11" s="54"/>
      <c r="U11" s="54"/>
      <c r="V11" s="54"/>
      <c r="W11" s="54"/>
    </row>
    <row r="12" spans="1:23" s="52" customFormat="1" ht="19.350000000000001" customHeight="1">
      <c r="B12" s="42"/>
      <c r="C12" s="827"/>
      <c r="D12" s="827"/>
      <c r="E12" s="827"/>
      <c r="F12" s="827"/>
      <c r="G12" s="827"/>
      <c r="H12" s="827"/>
      <c r="I12" s="827"/>
      <c r="J12" s="827"/>
      <c r="K12" s="827"/>
      <c r="L12" s="827"/>
      <c r="M12" s="827"/>
      <c r="N12" s="827"/>
      <c r="O12" s="827"/>
      <c r="P12" s="827"/>
      <c r="Q12" s="56"/>
      <c r="T12" s="54"/>
      <c r="U12" s="54"/>
      <c r="V12" s="54"/>
      <c r="W12" s="54"/>
    </row>
    <row r="13" spans="1:23" s="52" customFormat="1" ht="19.350000000000001" customHeight="1">
      <c r="B13" s="42"/>
      <c r="C13" s="827"/>
      <c r="D13" s="827"/>
      <c r="E13" s="827"/>
      <c r="F13" s="827"/>
      <c r="G13" s="827"/>
      <c r="H13" s="827"/>
      <c r="I13" s="827"/>
      <c r="J13" s="827"/>
      <c r="K13" s="827"/>
      <c r="L13" s="827"/>
      <c r="M13" s="827"/>
      <c r="N13" s="827"/>
      <c r="O13" s="827"/>
      <c r="P13" s="827"/>
      <c r="Q13" s="56"/>
      <c r="T13" s="54"/>
      <c r="U13" s="54"/>
      <c r="V13" s="54"/>
      <c r="W13" s="54"/>
    </row>
    <row r="14" spans="1:23" s="52" customFormat="1" ht="19.350000000000001" customHeight="1">
      <c r="B14" s="42"/>
      <c r="C14" s="827"/>
      <c r="D14" s="827"/>
      <c r="E14" s="827"/>
      <c r="F14" s="827"/>
      <c r="G14" s="827"/>
      <c r="H14" s="827"/>
      <c r="I14" s="827"/>
      <c r="J14" s="827"/>
      <c r="K14" s="827"/>
      <c r="L14" s="827"/>
      <c r="M14" s="827"/>
      <c r="N14" s="827"/>
      <c r="O14" s="827"/>
      <c r="P14" s="827"/>
      <c r="Q14" s="56"/>
      <c r="T14" s="54"/>
      <c r="U14" s="54"/>
      <c r="V14" s="54"/>
      <c r="W14" s="54"/>
    </row>
    <row r="15" spans="1:23" s="52" customFormat="1" ht="19.350000000000001" customHeight="1">
      <c r="B15" s="42"/>
      <c r="C15" s="827"/>
      <c r="D15" s="827"/>
      <c r="E15" s="827"/>
      <c r="F15" s="827"/>
      <c r="G15" s="827"/>
      <c r="H15" s="827"/>
      <c r="I15" s="827"/>
      <c r="J15" s="827"/>
      <c r="K15" s="827"/>
      <c r="L15" s="827"/>
      <c r="M15" s="827"/>
      <c r="N15" s="827"/>
      <c r="O15" s="827"/>
      <c r="P15" s="827"/>
      <c r="Q15" s="56"/>
      <c r="T15" s="54"/>
      <c r="U15" s="54"/>
      <c r="V15" s="54"/>
      <c r="W15" s="54"/>
    </row>
    <row r="16" spans="1:23" s="52" customFormat="1" ht="19.350000000000001" customHeight="1">
      <c r="B16" s="42"/>
      <c r="C16" s="827"/>
      <c r="D16" s="827"/>
      <c r="E16" s="827"/>
      <c r="F16" s="827"/>
      <c r="G16" s="827"/>
      <c r="H16" s="827"/>
      <c r="I16" s="827"/>
      <c r="J16" s="827"/>
      <c r="K16" s="827"/>
      <c r="L16" s="827"/>
      <c r="M16" s="827"/>
      <c r="N16" s="827"/>
      <c r="O16" s="827"/>
      <c r="P16" s="827"/>
      <c r="Q16" s="56"/>
      <c r="T16" s="54"/>
      <c r="U16" s="54"/>
      <c r="V16" s="54"/>
      <c r="W16" s="54"/>
    </row>
    <row r="17" spans="1:23" s="52" customFormat="1" ht="19.350000000000001" customHeight="1">
      <c r="B17" s="42"/>
      <c r="C17" s="837" t="s">
        <v>268</v>
      </c>
      <c r="D17" s="837"/>
      <c r="E17" s="837"/>
      <c r="F17" s="837"/>
      <c r="G17" s="837"/>
      <c r="H17" s="837"/>
      <c r="I17" s="837"/>
      <c r="J17" s="837"/>
      <c r="K17" s="837"/>
      <c r="L17" s="837"/>
      <c r="M17" s="837"/>
      <c r="N17" s="837"/>
      <c r="O17" s="837"/>
      <c r="P17" s="837"/>
      <c r="Q17" s="56"/>
      <c r="T17" s="54"/>
      <c r="U17" s="54"/>
      <c r="V17" s="54"/>
      <c r="W17" s="54"/>
    </row>
    <row r="18" spans="1:23" s="52" customFormat="1" ht="19.5" customHeight="1">
      <c r="B18" s="838" t="s">
        <v>272</v>
      </c>
      <c r="C18" s="839"/>
      <c r="D18" s="839"/>
      <c r="E18" s="839"/>
      <c r="F18" s="839"/>
      <c r="G18" s="839"/>
      <c r="H18" s="839"/>
      <c r="I18" s="839"/>
      <c r="J18" s="839"/>
      <c r="K18" s="839"/>
      <c r="L18" s="839"/>
      <c r="M18" s="839"/>
      <c r="N18" s="839"/>
      <c r="O18" s="839"/>
      <c r="P18" s="839"/>
      <c r="Q18" s="56"/>
      <c r="T18" s="54"/>
      <c r="U18" s="54"/>
      <c r="V18" s="54"/>
      <c r="W18" s="54"/>
    </row>
    <row r="19" spans="1:23" s="40" customFormat="1" ht="19.350000000000001" customHeight="1">
      <c r="A19" s="52"/>
      <c r="B19" s="42"/>
      <c r="C19" s="834"/>
      <c r="D19" s="834"/>
      <c r="E19" s="834"/>
      <c r="F19" s="834"/>
      <c r="G19" s="834"/>
      <c r="H19" s="834"/>
      <c r="I19" s="834"/>
      <c r="J19" s="834"/>
      <c r="K19" s="834"/>
      <c r="L19" s="834"/>
      <c r="M19" s="834"/>
      <c r="N19" s="834"/>
      <c r="O19" s="834"/>
      <c r="P19" s="834"/>
      <c r="Q19" s="53"/>
      <c r="R19" s="52"/>
      <c r="S19" s="54"/>
      <c r="T19" s="54"/>
    </row>
    <row r="20" spans="1:23" s="52" customFormat="1" ht="19.350000000000001" customHeight="1">
      <c r="B20" s="42"/>
      <c r="C20" s="834"/>
      <c r="D20" s="834"/>
      <c r="E20" s="834"/>
      <c r="F20" s="834"/>
      <c r="G20" s="834"/>
      <c r="H20" s="834"/>
      <c r="I20" s="834"/>
      <c r="J20" s="834"/>
      <c r="K20" s="834"/>
      <c r="L20" s="834"/>
      <c r="M20" s="834"/>
      <c r="N20" s="834"/>
      <c r="O20" s="834"/>
      <c r="P20" s="834"/>
      <c r="Q20" s="53"/>
      <c r="S20" s="54"/>
      <c r="T20" s="54"/>
    </row>
    <row r="21" spans="1:23" s="52" customFormat="1" ht="19.350000000000001" customHeight="1">
      <c r="B21" s="42"/>
      <c r="C21" s="834"/>
      <c r="D21" s="834"/>
      <c r="E21" s="834"/>
      <c r="F21" s="834"/>
      <c r="G21" s="834"/>
      <c r="H21" s="834"/>
      <c r="I21" s="834"/>
      <c r="J21" s="834"/>
      <c r="K21" s="834"/>
      <c r="L21" s="834"/>
      <c r="M21" s="834"/>
      <c r="N21" s="834"/>
      <c r="O21" s="834"/>
      <c r="P21" s="834"/>
      <c r="Q21" s="53"/>
      <c r="S21" s="54"/>
      <c r="T21" s="54"/>
    </row>
    <row r="22" spans="1:23" ht="18" customHeight="1">
      <c r="B22" s="44"/>
      <c r="C22" s="834"/>
      <c r="D22" s="834"/>
      <c r="E22" s="834"/>
      <c r="F22" s="834"/>
      <c r="G22" s="834"/>
      <c r="H22" s="834"/>
      <c r="I22" s="834"/>
      <c r="J22" s="834"/>
      <c r="K22" s="834"/>
      <c r="L22" s="834"/>
      <c r="M22" s="834"/>
      <c r="N22" s="834"/>
      <c r="O22" s="834"/>
      <c r="P22" s="834"/>
      <c r="Q22" s="45"/>
      <c r="R22" s="34"/>
      <c r="S22" s="34"/>
      <c r="U22"/>
      <c r="V22"/>
      <c r="W22"/>
    </row>
    <row r="23" spans="1:23" ht="29.45" customHeight="1">
      <c r="B23" s="65"/>
      <c r="C23" s="834"/>
      <c r="D23" s="834"/>
      <c r="E23" s="834"/>
      <c r="F23" s="834"/>
      <c r="G23" s="834"/>
      <c r="H23" s="834"/>
      <c r="I23" s="834"/>
      <c r="J23" s="834"/>
      <c r="K23" s="834"/>
      <c r="L23" s="834"/>
      <c r="M23" s="834"/>
      <c r="N23" s="834"/>
      <c r="O23" s="834"/>
      <c r="P23" s="834"/>
      <c r="Q23" s="45"/>
    </row>
    <row r="24" spans="1:23" s="52" customFormat="1" ht="19.350000000000001" customHeight="1">
      <c r="B24" s="42"/>
      <c r="C24" s="834"/>
      <c r="D24" s="834"/>
      <c r="E24" s="834"/>
      <c r="F24" s="834"/>
      <c r="G24" s="834"/>
      <c r="H24" s="834"/>
      <c r="I24" s="834"/>
      <c r="J24" s="834"/>
      <c r="K24" s="834"/>
      <c r="L24" s="834"/>
      <c r="M24" s="834"/>
      <c r="N24" s="834"/>
      <c r="O24" s="834"/>
      <c r="P24" s="834"/>
      <c r="Q24" s="66"/>
      <c r="T24" s="819"/>
      <c r="U24" s="819"/>
      <c r="V24" s="819"/>
      <c r="W24" s="54"/>
    </row>
    <row r="25" spans="1:23" s="52" customFormat="1" ht="19.350000000000001" customHeight="1">
      <c r="B25" s="42"/>
      <c r="C25" s="834"/>
      <c r="D25" s="834"/>
      <c r="E25" s="834"/>
      <c r="F25" s="834"/>
      <c r="G25" s="834"/>
      <c r="H25" s="834"/>
      <c r="I25" s="834"/>
      <c r="J25" s="834"/>
      <c r="K25" s="834"/>
      <c r="L25" s="834"/>
      <c r="M25" s="834"/>
      <c r="N25" s="834"/>
      <c r="O25" s="834"/>
      <c r="P25" s="834"/>
      <c r="Q25" s="53"/>
      <c r="T25" s="819"/>
      <c r="U25" s="819"/>
      <c r="V25" s="819"/>
      <c r="W25" s="54"/>
    </row>
    <row r="26" spans="1:23" s="52" customFormat="1" ht="19.350000000000001" customHeight="1">
      <c r="B26" s="42"/>
      <c r="C26" s="834"/>
      <c r="D26" s="834"/>
      <c r="E26" s="834"/>
      <c r="F26" s="834"/>
      <c r="G26" s="834"/>
      <c r="H26" s="834"/>
      <c r="I26" s="834"/>
      <c r="J26" s="834"/>
      <c r="K26" s="834"/>
      <c r="L26" s="834"/>
      <c r="M26" s="834"/>
      <c r="N26" s="834"/>
      <c r="O26" s="834"/>
      <c r="P26" s="834"/>
      <c r="Q26" s="53"/>
      <c r="T26" s="819"/>
      <c r="U26" s="819"/>
      <c r="V26" s="819"/>
      <c r="W26" s="54"/>
    </row>
    <row r="27" spans="1:23" s="52" customFormat="1" ht="19.350000000000001" customHeight="1">
      <c r="B27" s="42"/>
      <c r="C27" s="834"/>
      <c r="D27" s="834"/>
      <c r="E27" s="834"/>
      <c r="F27" s="834"/>
      <c r="G27" s="834"/>
      <c r="H27" s="834"/>
      <c r="I27" s="834"/>
      <c r="J27" s="834"/>
      <c r="K27" s="834"/>
      <c r="L27" s="834"/>
      <c r="M27" s="834"/>
      <c r="N27" s="834"/>
      <c r="O27" s="834"/>
      <c r="P27" s="834"/>
      <c r="Q27" s="53"/>
      <c r="T27" s="819"/>
      <c r="U27" s="819"/>
      <c r="V27" s="819"/>
      <c r="W27" s="54"/>
    </row>
    <row r="28" spans="1:23" s="52" customFormat="1" ht="19.350000000000001" customHeight="1">
      <c r="B28" s="42"/>
      <c r="C28" s="834"/>
      <c r="D28" s="834"/>
      <c r="E28" s="834"/>
      <c r="F28" s="834"/>
      <c r="G28" s="834"/>
      <c r="H28" s="834"/>
      <c r="I28" s="834"/>
      <c r="J28" s="834"/>
      <c r="K28" s="834"/>
      <c r="L28" s="834"/>
      <c r="M28" s="834"/>
      <c r="N28" s="834"/>
      <c r="O28" s="834"/>
      <c r="P28" s="834"/>
      <c r="Q28" s="53"/>
      <c r="T28" s="819"/>
      <c r="U28" s="819"/>
      <c r="V28" s="819"/>
      <c r="W28" s="54"/>
    </row>
    <row r="29" spans="1:23" s="52" customFormat="1" ht="19.350000000000001" customHeight="1">
      <c r="B29" s="42"/>
      <c r="C29" s="834"/>
      <c r="D29" s="834"/>
      <c r="E29" s="834"/>
      <c r="F29" s="834"/>
      <c r="G29" s="834"/>
      <c r="H29" s="834"/>
      <c r="I29" s="834"/>
      <c r="J29" s="834"/>
      <c r="K29" s="834"/>
      <c r="L29" s="834"/>
      <c r="M29" s="834"/>
      <c r="N29" s="834"/>
      <c r="O29" s="834"/>
      <c r="P29" s="834"/>
      <c r="Q29" s="53"/>
      <c r="T29" s="819"/>
      <c r="U29" s="819"/>
      <c r="V29" s="819"/>
      <c r="W29" s="54"/>
    </row>
    <row r="30" spans="1:23" s="52" customFormat="1" ht="19.350000000000001" customHeight="1">
      <c r="B30" s="42"/>
      <c r="C30" s="834"/>
      <c r="D30" s="834"/>
      <c r="E30" s="834"/>
      <c r="F30" s="834"/>
      <c r="G30" s="834"/>
      <c r="H30" s="834"/>
      <c r="I30" s="834"/>
      <c r="J30" s="834"/>
      <c r="K30" s="834"/>
      <c r="L30" s="834"/>
      <c r="M30" s="834"/>
      <c r="N30" s="834"/>
      <c r="O30" s="834"/>
      <c r="P30" s="834"/>
      <c r="Q30" s="53"/>
      <c r="T30" s="819"/>
      <c r="U30" s="819"/>
      <c r="V30" s="819"/>
      <c r="W30" s="54"/>
    </row>
    <row r="31" spans="1:23" s="52" customFormat="1" ht="19.350000000000001" customHeight="1">
      <c r="B31" s="42"/>
      <c r="C31" s="834"/>
      <c r="D31" s="834"/>
      <c r="E31" s="834"/>
      <c r="F31" s="834"/>
      <c r="G31" s="834"/>
      <c r="H31" s="834"/>
      <c r="I31" s="834"/>
      <c r="J31" s="834"/>
      <c r="K31" s="834"/>
      <c r="L31" s="834"/>
      <c r="M31" s="834"/>
      <c r="N31" s="834"/>
      <c r="O31" s="834"/>
      <c r="P31" s="834"/>
      <c r="Q31" s="53"/>
      <c r="T31" s="819"/>
      <c r="U31" s="819"/>
      <c r="V31" s="819"/>
      <c r="W31" s="54"/>
    </row>
    <row r="32" spans="1:23" s="52" customFormat="1" ht="19.350000000000001" customHeight="1">
      <c r="B32" s="42"/>
      <c r="C32" s="834"/>
      <c r="D32" s="834"/>
      <c r="E32" s="834"/>
      <c r="F32" s="834"/>
      <c r="G32" s="834"/>
      <c r="H32" s="834"/>
      <c r="I32" s="834"/>
      <c r="J32" s="834"/>
      <c r="K32" s="834"/>
      <c r="L32" s="834"/>
      <c r="M32" s="834"/>
      <c r="N32" s="834"/>
      <c r="O32" s="834"/>
      <c r="P32" s="834"/>
      <c r="Q32" s="53"/>
      <c r="T32" s="819"/>
      <c r="U32" s="819"/>
      <c r="V32" s="819"/>
      <c r="W32" s="54"/>
    </row>
    <row r="33" spans="1:23" s="52" customFormat="1" ht="19.350000000000001" customHeight="1">
      <c r="B33" s="42"/>
      <c r="C33" s="834"/>
      <c r="D33" s="834"/>
      <c r="E33" s="834"/>
      <c r="F33" s="834"/>
      <c r="G33" s="834"/>
      <c r="H33" s="834"/>
      <c r="I33" s="834"/>
      <c r="J33" s="834"/>
      <c r="K33" s="834"/>
      <c r="L33" s="834"/>
      <c r="M33" s="834"/>
      <c r="N33" s="834"/>
      <c r="O33" s="834"/>
      <c r="P33" s="834"/>
      <c r="Q33" s="53"/>
      <c r="T33" s="54"/>
      <c r="U33" s="54"/>
      <c r="V33" s="54"/>
      <c r="W33" s="54"/>
    </row>
    <row r="34" spans="1:23" s="52" customFormat="1" ht="19.350000000000001" customHeight="1">
      <c r="B34" s="42"/>
      <c r="C34" s="834"/>
      <c r="D34" s="834"/>
      <c r="E34" s="834"/>
      <c r="F34" s="834"/>
      <c r="G34" s="834"/>
      <c r="H34" s="834"/>
      <c r="I34" s="834"/>
      <c r="J34" s="834"/>
      <c r="K34" s="834"/>
      <c r="L34" s="834"/>
      <c r="M34" s="834"/>
      <c r="N34" s="834"/>
      <c r="O34" s="834"/>
      <c r="P34" s="834"/>
      <c r="Q34" s="53"/>
      <c r="T34" s="819"/>
      <c r="U34" s="819"/>
      <c r="V34" s="819"/>
      <c r="W34" s="54"/>
    </row>
    <row r="35" spans="1:23" s="52" customFormat="1" ht="19.350000000000001" customHeight="1">
      <c r="B35" s="42"/>
      <c r="C35" s="834"/>
      <c r="D35" s="834"/>
      <c r="E35" s="834"/>
      <c r="F35" s="834"/>
      <c r="G35" s="834"/>
      <c r="H35" s="834"/>
      <c r="I35" s="834"/>
      <c r="J35" s="834"/>
      <c r="K35" s="834"/>
      <c r="L35" s="834"/>
      <c r="M35" s="834"/>
      <c r="N35" s="834"/>
      <c r="O35" s="834"/>
      <c r="P35" s="834"/>
      <c r="Q35" s="53"/>
      <c r="T35" s="54"/>
      <c r="U35" s="54"/>
      <c r="V35" s="54"/>
      <c r="W35" s="54"/>
    </row>
    <row r="36" spans="1:23" s="52" customFormat="1" ht="19.350000000000001" customHeight="1">
      <c r="B36" s="42"/>
      <c r="C36" s="834"/>
      <c r="D36" s="834"/>
      <c r="E36" s="834"/>
      <c r="F36" s="834"/>
      <c r="G36" s="834"/>
      <c r="H36" s="834"/>
      <c r="I36" s="834"/>
      <c r="J36" s="834"/>
      <c r="K36" s="834"/>
      <c r="L36" s="834"/>
      <c r="M36" s="834"/>
      <c r="N36" s="834"/>
      <c r="O36" s="834"/>
      <c r="P36" s="834"/>
      <c r="Q36" s="53"/>
      <c r="T36" s="54"/>
      <c r="U36" s="54"/>
      <c r="V36" s="54"/>
      <c r="W36" s="54"/>
    </row>
    <row r="37" spans="1:23" s="39" customFormat="1" ht="20.45" customHeight="1">
      <c r="A37" s="52"/>
      <c r="B37" s="43"/>
      <c r="C37" s="840"/>
      <c r="D37" s="840"/>
      <c r="E37" s="840"/>
      <c r="F37" s="840"/>
      <c r="G37" s="840"/>
      <c r="H37" s="840"/>
      <c r="I37" s="840"/>
      <c r="J37" s="840"/>
      <c r="K37" s="840"/>
      <c r="L37" s="840"/>
      <c r="M37" s="840"/>
      <c r="N37" s="840"/>
      <c r="O37" s="840"/>
      <c r="P37" s="840"/>
      <c r="Q37" s="58"/>
      <c r="R37" s="52"/>
      <c r="T37" s="54"/>
      <c r="U37" s="54"/>
      <c r="V37" s="54"/>
      <c r="W37" s="54"/>
    </row>
  </sheetData>
  <mergeCells count="11">
    <mergeCell ref="B2:N2"/>
    <mergeCell ref="O2:Q2"/>
    <mergeCell ref="T24:V32"/>
    <mergeCell ref="T34:V34"/>
    <mergeCell ref="B5:Q5"/>
    <mergeCell ref="C4:P4"/>
    <mergeCell ref="C17:P17"/>
    <mergeCell ref="B18:P18"/>
    <mergeCell ref="C6:P16"/>
    <mergeCell ref="C19:P37"/>
    <mergeCell ref="C3:P3"/>
  </mergeCells>
  <phoneticPr fontId="1"/>
  <printOptions horizontalCentered="1"/>
  <pageMargins left="0.70866141732283472" right="0.70866141732283472" top="0.74803149606299213" bottom="0.74803149606299213" header="0.31496062992125984" footer="0.31496062992125984"/>
  <pageSetup paperSize="9" scale="98" orientation="portrait" r:id="rId1"/>
  <headerFooter>
    <oddHeader>&amp;R&amp;"ＭＳ Ｐゴシック,標準"（様式１ー２）</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FF68F-34FB-42EA-A51F-2913650587C0}">
  <sheetPr codeName="Sheet5">
    <pageSetUpPr fitToPage="1"/>
  </sheetPr>
  <dimension ref="A1:W41"/>
  <sheetViews>
    <sheetView view="pageBreakPreview" zoomScaleNormal="70" zoomScaleSheetLayoutView="100" zoomScalePageLayoutView="130" workbookViewId="0">
      <selection activeCell="C7" sqref="C7:P41"/>
    </sheetView>
  </sheetViews>
  <sheetFormatPr defaultColWidth="3.625" defaultRowHeight="18.75"/>
  <cols>
    <col min="1" max="1" width="0.75" customWidth="1"/>
    <col min="2" max="2" width="0.625" style="41" customWidth="1"/>
    <col min="3" max="16" width="5.625" customWidth="1"/>
    <col min="17" max="17" width="0.625" style="41" customWidth="1"/>
    <col min="18" max="18" width="0.875" customWidth="1"/>
    <col min="19" max="22" width="3.625" style="34"/>
  </cols>
  <sheetData>
    <row r="1" spans="1:23" s="39" customFormat="1" ht="5.25" customHeight="1">
      <c r="A1" s="154"/>
      <c r="B1" s="57"/>
      <c r="C1" s="57"/>
      <c r="D1" s="57"/>
      <c r="E1" s="57"/>
      <c r="F1" s="57"/>
      <c r="G1" s="57"/>
      <c r="H1" s="57"/>
      <c r="I1" s="57"/>
      <c r="J1" s="57"/>
      <c r="K1" s="57"/>
      <c r="L1" s="57"/>
      <c r="M1" s="57"/>
      <c r="N1" s="57"/>
      <c r="O1" s="57"/>
      <c r="P1" s="57"/>
      <c r="Q1" s="57"/>
      <c r="R1" s="54"/>
      <c r="S1" s="54"/>
      <c r="T1" s="54"/>
    </row>
    <row r="2" spans="1:23" ht="23.1" customHeight="1">
      <c r="A2" s="245"/>
      <c r="B2" s="246" t="s">
        <v>106</v>
      </c>
      <c r="C2" s="147"/>
      <c r="D2" s="47"/>
      <c r="E2" s="47"/>
      <c r="F2" s="47"/>
      <c r="G2" s="47"/>
      <c r="H2" s="47"/>
      <c r="I2" s="47"/>
      <c r="J2" s="47"/>
      <c r="K2" s="47"/>
      <c r="L2" s="47"/>
      <c r="M2" s="47"/>
      <c r="N2" s="47"/>
      <c r="O2" s="47"/>
      <c r="P2" s="47"/>
      <c r="Q2" s="60"/>
    </row>
    <row r="3" spans="1:23" ht="17.25" customHeight="1">
      <c r="B3" s="62"/>
      <c r="C3" s="820" t="s">
        <v>604</v>
      </c>
      <c r="D3" s="821"/>
      <c r="E3" s="821"/>
      <c r="F3" s="821"/>
      <c r="G3" s="821"/>
      <c r="H3" s="821"/>
      <c r="I3" s="821"/>
      <c r="J3" s="821"/>
      <c r="K3" s="821"/>
      <c r="L3" s="821"/>
      <c r="M3" s="821"/>
      <c r="N3" s="821"/>
      <c r="O3" s="821"/>
      <c r="P3" s="821"/>
      <c r="Q3" s="560"/>
      <c r="S3"/>
      <c r="W3" s="34"/>
    </row>
    <row r="4" spans="1:23" s="32" customFormat="1" ht="19.5" customHeight="1">
      <c r="A4" s="148"/>
      <c r="B4" s="242" t="s">
        <v>701</v>
      </c>
      <c r="C4" s="148"/>
      <c r="D4" s="48"/>
      <c r="E4" s="48"/>
      <c r="F4" s="48"/>
      <c r="G4" s="48"/>
      <c r="H4" s="48"/>
      <c r="I4" s="48"/>
      <c r="J4" s="48"/>
      <c r="K4" s="48"/>
      <c r="L4" s="48"/>
      <c r="M4" s="48"/>
      <c r="N4" s="48"/>
      <c r="O4" s="841" t="s">
        <v>78</v>
      </c>
      <c r="P4" s="841"/>
      <c r="Q4" s="842"/>
    </row>
    <row r="5" spans="1:23" s="32" customFormat="1" ht="27.95" customHeight="1">
      <c r="A5" s="44"/>
      <c r="B5" s="243"/>
      <c r="C5" s="843" t="s">
        <v>613</v>
      </c>
      <c r="D5" s="843"/>
      <c r="E5" s="843"/>
      <c r="F5" s="843"/>
      <c r="G5" s="843"/>
      <c r="H5" s="843"/>
      <c r="I5" s="843"/>
      <c r="J5" s="843"/>
      <c r="K5" s="843"/>
      <c r="L5" s="843"/>
      <c r="M5" s="843"/>
      <c r="N5" s="843"/>
      <c r="O5" s="843"/>
      <c r="P5" s="843"/>
      <c r="Q5" s="146"/>
    </row>
    <row r="6" spans="1:23" s="50" customFormat="1" ht="56.25" customHeight="1">
      <c r="A6" s="150"/>
      <c r="B6" s="244"/>
      <c r="C6" s="824"/>
      <c r="D6" s="824"/>
      <c r="E6" s="824"/>
      <c r="F6" s="824"/>
      <c r="G6" s="824"/>
      <c r="H6" s="824"/>
      <c r="I6" s="824"/>
      <c r="J6" s="824"/>
      <c r="K6" s="824"/>
      <c r="L6" s="824"/>
      <c r="M6" s="824"/>
      <c r="N6" s="824"/>
      <c r="O6" s="824"/>
      <c r="P6" s="824"/>
      <c r="Q6" s="66"/>
      <c r="R6" s="49"/>
    </row>
    <row r="7" spans="1:23" s="50" customFormat="1" ht="14.25" customHeight="1">
      <c r="A7" s="150"/>
      <c r="B7" s="39"/>
      <c r="C7" s="824"/>
      <c r="D7" s="824"/>
      <c r="E7" s="824"/>
      <c r="F7" s="824"/>
      <c r="G7" s="824"/>
      <c r="H7" s="824"/>
      <c r="I7" s="824"/>
      <c r="J7" s="824"/>
      <c r="K7" s="824"/>
      <c r="L7" s="824"/>
      <c r="M7" s="824"/>
      <c r="N7" s="824"/>
      <c r="O7" s="824"/>
      <c r="P7" s="824"/>
      <c r="Q7" s="66"/>
      <c r="R7" s="49"/>
    </row>
    <row r="8" spans="1:23" ht="14.25" customHeight="1">
      <c r="A8" s="150"/>
      <c r="B8" s="39"/>
      <c r="C8" s="824"/>
      <c r="D8" s="824"/>
      <c r="E8" s="824"/>
      <c r="F8" s="824"/>
      <c r="G8" s="824"/>
      <c r="H8" s="824"/>
      <c r="I8" s="824"/>
      <c r="J8" s="824"/>
      <c r="K8" s="824"/>
      <c r="L8" s="824"/>
      <c r="M8" s="824"/>
      <c r="N8" s="824"/>
      <c r="O8" s="824"/>
      <c r="P8" s="824"/>
      <c r="Q8" s="66"/>
      <c r="S8"/>
      <c r="T8"/>
      <c r="U8"/>
      <c r="V8"/>
    </row>
    <row r="9" spans="1:23" ht="14.25" customHeight="1">
      <c r="A9" s="150"/>
      <c r="B9" s="39"/>
      <c r="C9" s="824"/>
      <c r="D9" s="824"/>
      <c r="E9" s="824"/>
      <c r="F9" s="824"/>
      <c r="G9" s="824"/>
      <c r="H9" s="824"/>
      <c r="I9" s="824"/>
      <c r="J9" s="824"/>
      <c r="K9" s="824"/>
      <c r="L9" s="824"/>
      <c r="M9" s="824"/>
      <c r="N9" s="824"/>
      <c r="O9" s="824"/>
      <c r="P9" s="824"/>
      <c r="Q9" s="66"/>
      <c r="S9"/>
      <c r="T9"/>
      <c r="U9"/>
      <c r="V9"/>
    </row>
    <row r="10" spans="1:23" ht="18" customHeight="1">
      <c r="A10" s="150"/>
      <c r="B10" s="39"/>
      <c r="C10" s="824"/>
      <c r="D10" s="824"/>
      <c r="E10" s="824"/>
      <c r="F10" s="824"/>
      <c r="G10" s="824"/>
      <c r="H10" s="824"/>
      <c r="I10" s="824"/>
      <c r="J10" s="824"/>
      <c r="K10" s="824"/>
      <c r="L10" s="824"/>
      <c r="M10" s="824"/>
      <c r="N10" s="824"/>
      <c r="O10" s="824"/>
      <c r="P10" s="824"/>
      <c r="Q10" s="66"/>
      <c r="S10"/>
      <c r="T10"/>
      <c r="U10"/>
      <c r="V10"/>
    </row>
    <row r="11" spans="1:23" s="36" customFormat="1" ht="18" customHeight="1">
      <c r="A11" s="150"/>
      <c r="B11" s="39"/>
      <c r="C11" s="824"/>
      <c r="D11" s="824"/>
      <c r="E11" s="824"/>
      <c r="F11" s="824"/>
      <c r="G11" s="824"/>
      <c r="H11" s="824"/>
      <c r="I11" s="824"/>
      <c r="J11" s="824"/>
      <c r="K11" s="824"/>
      <c r="L11" s="824"/>
      <c r="M11" s="824"/>
      <c r="N11" s="824"/>
      <c r="O11" s="824"/>
      <c r="P11" s="824"/>
      <c r="Q11" s="66"/>
    </row>
    <row r="12" spans="1:23" s="36" customFormat="1" ht="18" customHeight="1">
      <c r="A12" s="150"/>
      <c r="B12" s="39"/>
      <c r="C12" s="824"/>
      <c r="D12" s="824"/>
      <c r="E12" s="824"/>
      <c r="F12" s="824"/>
      <c r="G12" s="824"/>
      <c r="H12" s="824"/>
      <c r="I12" s="824"/>
      <c r="J12" s="824"/>
      <c r="K12" s="824"/>
      <c r="L12" s="824"/>
      <c r="M12" s="824"/>
      <c r="N12" s="824"/>
      <c r="O12" s="824"/>
      <c r="P12" s="824"/>
      <c r="Q12" s="66"/>
    </row>
    <row r="13" spans="1:23" s="36" customFormat="1" ht="18" customHeight="1">
      <c r="A13" s="150"/>
      <c r="B13" s="39"/>
      <c r="C13" s="824"/>
      <c r="D13" s="824"/>
      <c r="E13" s="824"/>
      <c r="F13" s="824"/>
      <c r="G13" s="824"/>
      <c r="H13" s="824"/>
      <c r="I13" s="824"/>
      <c r="J13" s="824"/>
      <c r="K13" s="824"/>
      <c r="L13" s="824"/>
      <c r="M13" s="824"/>
      <c r="N13" s="824"/>
      <c r="O13" s="824"/>
      <c r="P13" s="824"/>
      <c r="Q13" s="66"/>
    </row>
    <row r="14" spans="1:23" s="36" customFormat="1" ht="18" customHeight="1">
      <c r="A14" s="150"/>
      <c r="B14" s="39"/>
      <c r="C14" s="824"/>
      <c r="D14" s="824"/>
      <c r="E14" s="824"/>
      <c r="F14" s="824"/>
      <c r="G14" s="824"/>
      <c r="H14" s="824"/>
      <c r="I14" s="824"/>
      <c r="J14" s="824"/>
      <c r="K14" s="824"/>
      <c r="L14" s="824"/>
      <c r="M14" s="824"/>
      <c r="N14" s="824"/>
      <c r="O14" s="824"/>
      <c r="P14" s="824"/>
      <c r="Q14" s="66"/>
    </row>
    <row r="15" spans="1:23" s="36" customFormat="1" ht="18" customHeight="1">
      <c r="A15" s="150"/>
      <c r="B15" s="39"/>
      <c r="C15" s="824"/>
      <c r="D15" s="824"/>
      <c r="E15" s="824"/>
      <c r="F15" s="824"/>
      <c r="G15" s="824"/>
      <c r="H15" s="824"/>
      <c r="I15" s="824"/>
      <c r="J15" s="824"/>
      <c r="K15" s="824"/>
      <c r="L15" s="824"/>
      <c r="M15" s="824"/>
      <c r="N15" s="824"/>
      <c r="O15" s="824"/>
      <c r="P15" s="824"/>
      <c r="Q15" s="66"/>
    </row>
    <row r="16" spans="1:23" s="36" customFormat="1" ht="18" customHeight="1">
      <c r="A16" s="150"/>
      <c r="B16" s="39"/>
      <c r="C16" s="824"/>
      <c r="D16" s="824"/>
      <c r="E16" s="824"/>
      <c r="F16" s="824"/>
      <c r="G16" s="824"/>
      <c r="H16" s="824"/>
      <c r="I16" s="824"/>
      <c r="J16" s="824"/>
      <c r="K16" s="824"/>
      <c r="L16" s="824"/>
      <c r="M16" s="824"/>
      <c r="N16" s="824"/>
      <c r="O16" s="824"/>
      <c r="P16" s="824"/>
      <c r="Q16" s="66"/>
    </row>
    <row r="17" spans="1:17" s="36" customFormat="1" ht="18" customHeight="1">
      <c r="A17" s="150"/>
      <c r="B17" s="39"/>
      <c r="C17" s="824"/>
      <c r="D17" s="824"/>
      <c r="E17" s="824"/>
      <c r="F17" s="824"/>
      <c r="G17" s="824"/>
      <c r="H17" s="824"/>
      <c r="I17" s="824"/>
      <c r="J17" s="824"/>
      <c r="K17" s="824"/>
      <c r="L17" s="824"/>
      <c r="M17" s="824"/>
      <c r="N17" s="824"/>
      <c r="O17" s="824"/>
      <c r="P17" s="824"/>
      <c r="Q17" s="66"/>
    </row>
    <row r="18" spans="1:17" s="36" customFormat="1" ht="18" customHeight="1">
      <c r="A18" s="150"/>
      <c r="B18" s="39"/>
      <c r="C18" s="824"/>
      <c r="D18" s="824"/>
      <c r="E18" s="824"/>
      <c r="F18" s="824"/>
      <c r="G18" s="824"/>
      <c r="H18" s="824"/>
      <c r="I18" s="824"/>
      <c r="J18" s="824"/>
      <c r="K18" s="824"/>
      <c r="L18" s="824"/>
      <c r="M18" s="824"/>
      <c r="N18" s="824"/>
      <c r="O18" s="824"/>
      <c r="P18" s="824"/>
      <c r="Q18" s="66"/>
    </row>
    <row r="19" spans="1:17" s="36" customFormat="1" ht="18" customHeight="1">
      <c r="A19" s="150"/>
      <c r="B19" s="39"/>
      <c r="C19" s="824"/>
      <c r="D19" s="824"/>
      <c r="E19" s="824"/>
      <c r="F19" s="824"/>
      <c r="G19" s="824"/>
      <c r="H19" s="824"/>
      <c r="I19" s="824"/>
      <c r="J19" s="824"/>
      <c r="K19" s="824"/>
      <c r="L19" s="824"/>
      <c r="M19" s="824"/>
      <c r="N19" s="824"/>
      <c r="O19" s="824"/>
      <c r="P19" s="824"/>
      <c r="Q19" s="66"/>
    </row>
    <row r="20" spans="1:17" s="36" customFormat="1" ht="18" customHeight="1">
      <c r="A20" s="150"/>
      <c r="B20" s="39"/>
      <c r="C20" s="824"/>
      <c r="D20" s="824"/>
      <c r="E20" s="824"/>
      <c r="F20" s="824"/>
      <c r="G20" s="824"/>
      <c r="H20" s="824"/>
      <c r="I20" s="824"/>
      <c r="J20" s="824"/>
      <c r="K20" s="824"/>
      <c r="L20" s="824"/>
      <c r="M20" s="824"/>
      <c r="N20" s="824"/>
      <c r="O20" s="824"/>
      <c r="P20" s="824"/>
      <c r="Q20" s="66"/>
    </row>
    <row r="21" spans="1:17" s="36" customFormat="1" ht="18" customHeight="1">
      <c r="A21" s="150"/>
      <c r="B21" s="39"/>
      <c r="C21" s="824"/>
      <c r="D21" s="824"/>
      <c r="E21" s="824"/>
      <c r="F21" s="824"/>
      <c r="G21" s="824"/>
      <c r="H21" s="824"/>
      <c r="I21" s="824"/>
      <c r="J21" s="824"/>
      <c r="K21" s="824"/>
      <c r="L21" s="824"/>
      <c r="M21" s="824"/>
      <c r="N21" s="824"/>
      <c r="O21" s="824"/>
      <c r="P21" s="824"/>
      <c r="Q21" s="66"/>
    </row>
    <row r="22" spans="1:17" s="36" customFormat="1" ht="18" customHeight="1">
      <c r="A22" s="150"/>
      <c r="B22" s="39"/>
      <c r="C22" s="824"/>
      <c r="D22" s="824"/>
      <c r="E22" s="824"/>
      <c r="F22" s="824"/>
      <c r="G22" s="824"/>
      <c r="H22" s="824"/>
      <c r="I22" s="824"/>
      <c r="J22" s="824"/>
      <c r="K22" s="824"/>
      <c r="L22" s="824"/>
      <c r="M22" s="824"/>
      <c r="N22" s="824"/>
      <c r="O22" s="824"/>
      <c r="P22" s="824"/>
      <c r="Q22" s="66"/>
    </row>
    <row r="23" spans="1:17" s="36" customFormat="1" ht="18" customHeight="1">
      <c r="A23" s="150"/>
      <c r="B23" s="39"/>
      <c r="C23" s="824"/>
      <c r="D23" s="824"/>
      <c r="E23" s="824"/>
      <c r="F23" s="824"/>
      <c r="G23" s="824"/>
      <c r="H23" s="824"/>
      <c r="I23" s="824"/>
      <c r="J23" s="824"/>
      <c r="K23" s="824"/>
      <c r="L23" s="824"/>
      <c r="M23" s="824"/>
      <c r="N23" s="824"/>
      <c r="O23" s="824"/>
      <c r="P23" s="824"/>
      <c r="Q23" s="66"/>
    </row>
    <row r="24" spans="1:17" s="36" customFormat="1" ht="18" customHeight="1">
      <c r="A24" s="150"/>
      <c r="B24" s="39"/>
      <c r="C24" s="824"/>
      <c r="D24" s="824"/>
      <c r="E24" s="824"/>
      <c r="F24" s="824"/>
      <c r="G24" s="824"/>
      <c r="H24" s="824"/>
      <c r="I24" s="824"/>
      <c r="J24" s="824"/>
      <c r="K24" s="824"/>
      <c r="L24" s="824"/>
      <c r="M24" s="824"/>
      <c r="N24" s="824"/>
      <c r="O24" s="824"/>
      <c r="P24" s="824"/>
      <c r="Q24" s="66"/>
    </row>
    <row r="25" spans="1:17" s="36" customFormat="1" ht="18" customHeight="1">
      <c r="A25" s="150"/>
      <c r="B25" s="39"/>
      <c r="C25" s="824"/>
      <c r="D25" s="824"/>
      <c r="E25" s="824"/>
      <c r="F25" s="824"/>
      <c r="G25" s="824"/>
      <c r="H25" s="824"/>
      <c r="I25" s="824"/>
      <c r="J25" s="824"/>
      <c r="K25" s="824"/>
      <c r="L25" s="824"/>
      <c r="M25" s="824"/>
      <c r="N25" s="824"/>
      <c r="O25" s="824"/>
      <c r="P25" s="824"/>
      <c r="Q25" s="66"/>
    </row>
    <row r="26" spans="1:17" s="36" customFormat="1" ht="18" customHeight="1">
      <c r="A26" s="150"/>
      <c r="B26" s="39"/>
      <c r="C26" s="824"/>
      <c r="D26" s="824"/>
      <c r="E26" s="824"/>
      <c r="F26" s="824"/>
      <c r="G26" s="824"/>
      <c r="H26" s="824"/>
      <c r="I26" s="824"/>
      <c r="J26" s="824"/>
      <c r="K26" s="824"/>
      <c r="L26" s="824"/>
      <c r="M26" s="824"/>
      <c r="N26" s="824"/>
      <c r="O26" s="824"/>
      <c r="P26" s="824"/>
      <c r="Q26" s="66"/>
    </row>
    <row r="27" spans="1:17" s="36" customFormat="1" ht="18" customHeight="1">
      <c r="A27" s="150"/>
      <c r="B27" s="39"/>
      <c r="C27" s="824"/>
      <c r="D27" s="824"/>
      <c r="E27" s="824"/>
      <c r="F27" s="824"/>
      <c r="G27" s="824"/>
      <c r="H27" s="824"/>
      <c r="I27" s="824"/>
      <c r="J27" s="824"/>
      <c r="K27" s="824"/>
      <c r="L27" s="824"/>
      <c r="M27" s="824"/>
      <c r="N27" s="824"/>
      <c r="O27" s="824"/>
      <c r="P27" s="824"/>
      <c r="Q27" s="66"/>
    </row>
    <row r="28" spans="1:17" s="36" customFormat="1" ht="18" customHeight="1">
      <c r="A28" s="150"/>
      <c r="B28" s="39"/>
      <c r="C28" s="824"/>
      <c r="D28" s="824"/>
      <c r="E28" s="824"/>
      <c r="F28" s="824"/>
      <c r="G28" s="824"/>
      <c r="H28" s="824"/>
      <c r="I28" s="824"/>
      <c r="J28" s="824"/>
      <c r="K28" s="824"/>
      <c r="L28" s="824"/>
      <c r="M28" s="824"/>
      <c r="N28" s="824"/>
      <c r="O28" s="824"/>
      <c r="P28" s="824"/>
      <c r="Q28" s="66"/>
    </row>
    <row r="29" spans="1:17" s="36" customFormat="1" ht="18" customHeight="1">
      <c r="A29" s="150"/>
      <c r="B29" s="39"/>
      <c r="C29" s="824"/>
      <c r="D29" s="824"/>
      <c r="E29" s="824"/>
      <c r="F29" s="824"/>
      <c r="G29" s="824"/>
      <c r="H29" s="824"/>
      <c r="I29" s="824"/>
      <c r="J29" s="824"/>
      <c r="K29" s="824"/>
      <c r="L29" s="824"/>
      <c r="M29" s="824"/>
      <c r="N29" s="824"/>
      <c r="O29" s="824"/>
      <c r="P29" s="824"/>
      <c r="Q29" s="66"/>
    </row>
    <row r="30" spans="1:17" s="36" customFormat="1" ht="18" customHeight="1">
      <c r="A30" s="150"/>
      <c r="B30" s="39"/>
      <c r="C30" s="824"/>
      <c r="D30" s="824"/>
      <c r="E30" s="824"/>
      <c r="F30" s="824"/>
      <c r="G30" s="824"/>
      <c r="H30" s="824"/>
      <c r="I30" s="824"/>
      <c r="J30" s="824"/>
      <c r="K30" s="824"/>
      <c r="L30" s="824"/>
      <c r="M30" s="824"/>
      <c r="N30" s="824"/>
      <c r="O30" s="824"/>
      <c r="P30" s="824"/>
      <c r="Q30" s="66"/>
    </row>
    <row r="31" spans="1:17" s="36" customFormat="1" ht="18" customHeight="1">
      <c r="A31" s="150"/>
      <c r="B31" s="39"/>
      <c r="C31" s="824"/>
      <c r="D31" s="824"/>
      <c r="E31" s="824"/>
      <c r="F31" s="824"/>
      <c r="G31" s="824"/>
      <c r="H31" s="824"/>
      <c r="I31" s="824"/>
      <c r="J31" s="824"/>
      <c r="K31" s="824"/>
      <c r="L31" s="824"/>
      <c r="M31" s="824"/>
      <c r="N31" s="824"/>
      <c r="O31" s="824"/>
      <c r="P31" s="824"/>
      <c r="Q31" s="66"/>
    </row>
    <row r="32" spans="1:17" s="36" customFormat="1" ht="18" customHeight="1">
      <c r="A32" s="150"/>
      <c r="B32" s="39"/>
      <c r="C32" s="824"/>
      <c r="D32" s="824"/>
      <c r="E32" s="824"/>
      <c r="F32" s="824"/>
      <c r="G32" s="824"/>
      <c r="H32" s="824"/>
      <c r="I32" s="824"/>
      <c r="J32" s="824"/>
      <c r="K32" s="824"/>
      <c r="L32" s="824"/>
      <c r="M32" s="824"/>
      <c r="N32" s="824"/>
      <c r="O32" s="824"/>
      <c r="P32" s="824"/>
      <c r="Q32" s="66"/>
    </row>
    <row r="33" spans="1:17" s="36" customFormat="1" ht="18" customHeight="1">
      <c r="A33" s="150"/>
      <c r="B33" s="39"/>
      <c r="C33" s="824"/>
      <c r="D33" s="824"/>
      <c r="E33" s="824"/>
      <c r="F33" s="824"/>
      <c r="G33" s="824"/>
      <c r="H33" s="824"/>
      <c r="I33" s="824"/>
      <c r="J33" s="824"/>
      <c r="K33" s="824"/>
      <c r="L33" s="824"/>
      <c r="M33" s="824"/>
      <c r="N33" s="824"/>
      <c r="O33" s="824"/>
      <c r="P33" s="824"/>
      <c r="Q33" s="66"/>
    </row>
    <row r="34" spans="1:17" s="36" customFormat="1" ht="18" customHeight="1">
      <c r="A34" s="150"/>
      <c r="B34" s="39"/>
      <c r="C34" s="824"/>
      <c r="D34" s="824"/>
      <c r="E34" s="824"/>
      <c r="F34" s="824"/>
      <c r="G34" s="824"/>
      <c r="H34" s="824"/>
      <c r="I34" s="824"/>
      <c r="J34" s="824"/>
      <c r="K34" s="824"/>
      <c r="L34" s="824"/>
      <c r="M34" s="824"/>
      <c r="N34" s="824"/>
      <c r="O34" s="824"/>
      <c r="P34" s="824"/>
      <c r="Q34" s="66"/>
    </row>
    <row r="35" spans="1:17" s="36" customFormat="1" ht="18" customHeight="1">
      <c r="A35" s="150"/>
      <c r="B35" s="39"/>
      <c r="C35" s="824"/>
      <c r="D35" s="824"/>
      <c r="E35" s="824"/>
      <c r="F35" s="824"/>
      <c r="G35" s="824"/>
      <c r="H35" s="824"/>
      <c r="I35" s="824"/>
      <c r="J35" s="824"/>
      <c r="K35" s="824"/>
      <c r="L35" s="824"/>
      <c r="M35" s="824"/>
      <c r="N35" s="824"/>
      <c r="O35" s="824"/>
      <c r="P35" s="824"/>
      <c r="Q35" s="66"/>
    </row>
    <row r="36" spans="1:17" s="36" customFormat="1" ht="18" customHeight="1">
      <c r="A36" s="150"/>
      <c r="B36" s="39"/>
      <c r="C36" s="824"/>
      <c r="D36" s="824"/>
      <c r="E36" s="824"/>
      <c r="F36" s="824"/>
      <c r="G36" s="824"/>
      <c r="H36" s="824"/>
      <c r="I36" s="824"/>
      <c r="J36" s="824"/>
      <c r="K36" s="824"/>
      <c r="L36" s="824"/>
      <c r="M36" s="824"/>
      <c r="N36" s="824"/>
      <c r="O36" s="824"/>
      <c r="P36" s="824"/>
      <c r="Q36" s="66"/>
    </row>
    <row r="37" spans="1:17" s="36" customFormat="1" ht="18" customHeight="1">
      <c r="A37" s="150"/>
      <c r="B37" s="39"/>
      <c r="C37" s="824"/>
      <c r="D37" s="824"/>
      <c r="E37" s="824"/>
      <c r="F37" s="824"/>
      <c r="G37" s="824"/>
      <c r="H37" s="824"/>
      <c r="I37" s="824"/>
      <c r="J37" s="824"/>
      <c r="K37" s="824"/>
      <c r="L37" s="824"/>
      <c r="M37" s="824"/>
      <c r="N37" s="824"/>
      <c r="O37" s="824"/>
      <c r="P37" s="824"/>
      <c r="Q37" s="66"/>
    </row>
    <row r="38" spans="1:17" s="36" customFormat="1" ht="18" customHeight="1">
      <c r="A38" s="150"/>
      <c r="B38" s="39"/>
      <c r="C38" s="824"/>
      <c r="D38" s="824"/>
      <c r="E38" s="824"/>
      <c r="F38" s="824"/>
      <c r="G38" s="824"/>
      <c r="H38" s="824"/>
      <c r="I38" s="824"/>
      <c r="J38" s="824"/>
      <c r="K38" s="824"/>
      <c r="L38" s="824"/>
      <c r="M38" s="824"/>
      <c r="N38" s="824"/>
      <c r="O38" s="824"/>
      <c r="P38" s="824"/>
      <c r="Q38" s="66"/>
    </row>
    <row r="39" spans="1:17" s="36" customFormat="1" ht="18" customHeight="1">
      <c r="A39" s="150"/>
      <c r="B39" s="39"/>
      <c r="C39" s="824"/>
      <c r="D39" s="824"/>
      <c r="E39" s="824"/>
      <c r="F39" s="824"/>
      <c r="G39" s="824"/>
      <c r="H39" s="824"/>
      <c r="I39" s="824"/>
      <c r="J39" s="824"/>
      <c r="K39" s="824"/>
      <c r="L39" s="824"/>
      <c r="M39" s="824"/>
      <c r="N39" s="824"/>
      <c r="O39" s="824"/>
      <c r="P39" s="824"/>
      <c r="Q39" s="66"/>
    </row>
    <row r="40" spans="1:17" s="36" customFormat="1" ht="18" customHeight="1">
      <c r="A40" s="150"/>
      <c r="B40" s="39"/>
      <c r="C40" s="824"/>
      <c r="D40" s="824"/>
      <c r="E40" s="824"/>
      <c r="F40" s="824"/>
      <c r="G40" s="824"/>
      <c r="H40" s="824"/>
      <c r="I40" s="824"/>
      <c r="J40" s="824"/>
      <c r="K40" s="824"/>
      <c r="L40" s="824"/>
      <c r="M40" s="824"/>
      <c r="N40" s="824"/>
      <c r="O40" s="824"/>
      <c r="P40" s="824"/>
      <c r="Q40" s="66"/>
    </row>
    <row r="41" spans="1:17" s="36" customFormat="1" ht="18" customHeight="1">
      <c r="A41" s="151"/>
      <c r="B41" s="57"/>
      <c r="C41" s="828"/>
      <c r="D41" s="828"/>
      <c r="E41" s="828"/>
      <c r="F41" s="828"/>
      <c r="G41" s="828"/>
      <c r="H41" s="828"/>
      <c r="I41" s="828"/>
      <c r="J41" s="828"/>
      <c r="K41" s="828"/>
      <c r="L41" s="828"/>
      <c r="M41" s="828"/>
      <c r="N41" s="828"/>
      <c r="O41" s="828"/>
      <c r="P41" s="828"/>
      <c r="Q41" s="470"/>
    </row>
  </sheetData>
  <mergeCells count="4">
    <mergeCell ref="O4:Q4"/>
    <mergeCell ref="C5:P6"/>
    <mergeCell ref="C7:P41"/>
    <mergeCell ref="C3:P3"/>
  </mergeCells>
  <phoneticPr fontId="1"/>
  <printOptions horizontalCentered="1" verticalCentered="1"/>
  <pageMargins left="0.70866141732283472" right="0.70866141732283472" top="0.74803149606299213" bottom="0.74803149606299213" header="0.31496062992125984" footer="0.31496062992125984"/>
  <pageSetup paperSize="9" scale="96" orientation="portrait" r:id="rId1"/>
  <headerFooter>
    <oddHeader xml:space="preserve">&amp;R&amp;"ＭＳ Ｐゴシック,標準"（様式１－３）
</oddHeader>
  </headerFooter>
  <rowBreaks count="1" manualBreakCount="1">
    <brk id="41"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157205-2477-401D-8E22-43C4F963677F}">
  <sheetPr codeName="Sheet6"/>
  <dimension ref="A1:V39"/>
  <sheetViews>
    <sheetView view="pageBreakPreview" zoomScaleNormal="70" zoomScaleSheetLayoutView="100" zoomScalePageLayoutView="145" workbookViewId="0">
      <selection activeCell="C6" sqref="C6:P39"/>
    </sheetView>
  </sheetViews>
  <sheetFormatPr defaultColWidth="3.625" defaultRowHeight="18.75"/>
  <cols>
    <col min="1" max="1" width="0.125" customWidth="1"/>
    <col min="2" max="2" width="0.625" style="41" customWidth="1"/>
    <col min="3" max="16" width="5.625" customWidth="1"/>
    <col min="17" max="17" width="0.625" style="41" customWidth="1"/>
    <col min="18" max="18" width="0.875" customWidth="1"/>
    <col min="19" max="22" width="3.625" style="34"/>
  </cols>
  <sheetData>
    <row r="1" spans="1:20" s="39" customFormat="1" ht="5.25" customHeight="1">
      <c r="A1" s="52"/>
      <c r="R1" s="54"/>
      <c r="S1" s="54"/>
      <c r="T1" s="54"/>
    </row>
    <row r="2" spans="1:20" s="32" customFormat="1" ht="19.5" customHeight="1">
      <c r="A2" s="178"/>
      <c r="B2" s="277" t="s">
        <v>451</v>
      </c>
      <c r="C2" s="157"/>
      <c r="D2" s="157"/>
      <c r="E2" s="157"/>
      <c r="F2" s="157"/>
      <c r="G2" s="157"/>
      <c r="H2" s="157"/>
      <c r="I2" s="157"/>
      <c r="J2" s="157"/>
      <c r="K2" s="157"/>
      <c r="L2" s="157"/>
      <c r="M2" s="157"/>
      <c r="N2" s="157"/>
      <c r="O2" s="841" t="s">
        <v>322</v>
      </c>
      <c r="P2" s="841"/>
      <c r="Q2" s="842"/>
    </row>
    <row r="3" spans="1:20" s="50" customFormat="1" ht="14.45" customHeight="1">
      <c r="A3" s="149"/>
      <c r="B3" s="41"/>
      <c r="C3" s="843" t="s">
        <v>464</v>
      </c>
      <c r="D3" s="843"/>
      <c r="E3" s="843"/>
      <c r="F3" s="843"/>
      <c r="G3" s="843"/>
      <c r="H3" s="843"/>
      <c r="I3" s="843"/>
      <c r="J3" s="843"/>
      <c r="K3" s="843"/>
      <c r="L3" s="843"/>
      <c r="M3" s="843"/>
      <c r="N3" s="843"/>
      <c r="O3" s="843"/>
      <c r="P3" s="843"/>
      <c r="Q3" s="158"/>
      <c r="R3" s="49"/>
    </row>
    <row r="4" spans="1:20" s="51" customFormat="1" ht="14.45" customHeight="1">
      <c r="A4" s="149"/>
      <c r="B4" s="41"/>
      <c r="C4" s="824"/>
      <c r="D4" s="824"/>
      <c r="E4" s="824"/>
      <c r="F4" s="824"/>
      <c r="G4" s="824"/>
      <c r="H4" s="824"/>
      <c r="I4" s="824"/>
      <c r="J4" s="824"/>
      <c r="K4" s="824"/>
      <c r="L4" s="824"/>
      <c r="M4" s="824"/>
      <c r="N4" s="824"/>
      <c r="O4" s="824"/>
      <c r="P4" s="824"/>
      <c r="Q4" s="158"/>
      <c r="R4" s="38"/>
    </row>
    <row r="5" spans="1:20" s="51" customFormat="1" ht="14.45" customHeight="1">
      <c r="A5" s="149"/>
      <c r="B5" s="41"/>
      <c r="C5" s="824"/>
      <c r="D5" s="824"/>
      <c r="E5" s="824"/>
      <c r="F5" s="824"/>
      <c r="G5" s="824"/>
      <c r="H5" s="824"/>
      <c r="I5" s="824"/>
      <c r="J5" s="824"/>
      <c r="K5" s="824"/>
      <c r="L5" s="824"/>
      <c r="M5" s="824"/>
      <c r="N5" s="824"/>
      <c r="O5" s="824"/>
      <c r="P5" s="824"/>
      <c r="Q5" s="158"/>
      <c r="R5" s="38"/>
    </row>
    <row r="6" spans="1:20" s="51" customFormat="1" ht="18" customHeight="1">
      <c r="A6" s="149"/>
      <c r="B6" s="41"/>
      <c r="C6" s="824"/>
      <c r="D6" s="824"/>
      <c r="E6" s="824"/>
      <c r="F6" s="824"/>
      <c r="G6" s="824"/>
      <c r="H6" s="824"/>
      <c r="I6" s="824"/>
      <c r="J6" s="824"/>
      <c r="K6" s="824"/>
      <c r="L6" s="824"/>
      <c r="M6" s="824"/>
      <c r="N6" s="824"/>
      <c r="O6" s="824"/>
      <c r="P6" s="824"/>
      <c r="Q6" s="158"/>
      <c r="R6" s="38"/>
    </row>
    <row r="7" spans="1:20" s="51" customFormat="1" ht="18" customHeight="1">
      <c r="A7" s="149"/>
      <c r="B7" s="41"/>
      <c r="C7" s="824"/>
      <c r="D7" s="824"/>
      <c r="E7" s="824"/>
      <c r="F7" s="824"/>
      <c r="G7" s="824"/>
      <c r="H7" s="824"/>
      <c r="I7" s="824"/>
      <c r="J7" s="824"/>
      <c r="K7" s="824"/>
      <c r="L7" s="824"/>
      <c r="M7" s="824"/>
      <c r="N7" s="824"/>
      <c r="O7" s="824"/>
      <c r="P7" s="824"/>
      <c r="Q7" s="158"/>
      <c r="R7" s="38"/>
    </row>
    <row r="8" spans="1:20" s="51" customFormat="1" ht="18" customHeight="1">
      <c r="A8" s="149"/>
      <c r="B8" s="41"/>
      <c r="C8" s="824"/>
      <c r="D8" s="824"/>
      <c r="E8" s="824"/>
      <c r="F8" s="824"/>
      <c r="G8" s="824"/>
      <c r="H8" s="824"/>
      <c r="I8" s="824"/>
      <c r="J8" s="824"/>
      <c r="K8" s="824"/>
      <c r="L8" s="824"/>
      <c r="M8" s="824"/>
      <c r="N8" s="824"/>
      <c r="O8" s="824"/>
      <c r="P8" s="824"/>
      <c r="Q8" s="158"/>
      <c r="R8" s="38"/>
    </row>
    <row r="9" spans="1:20" s="51" customFormat="1" ht="18" customHeight="1">
      <c r="A9" s="149"/>
      <c r="B9" s="41"/>
      <c r="C9" s="824"/>
      <c r="D9" s="824"/>
      <c r="E9" s="824"/>
      <c r="F9" s="824"/>
      <c r="G9" s="824"/>
      <c r="H9" s="824"/>
      <c r="I9" s="824"/>
      <c r="J9" s="824"/>
      <c r="K9" s="824"/>
      <c r="L9" s="824"/>
      <c r="M9" s="824"/>
      <c r="N9" s="824"/>
      <c r="O9" s="824"/>
      <c r="P9" s="824"/>
      <c r="Q9" s="158"/>
      <c r="R9" s="38"/>
    </row>
    <row r="10" spans="1:20" s="51" customFormat="1" ht="18" customHeight="1">
      <c r="A10" s="149"/>
      <c r="B10" s="41"/>
      <c r="C10" s="824"/>
      <c r="D10" s="824"/>
      <c r="E10" s="824"/>
      <c r="F10" s="824"/>
      <c r="G10" s="824"/>
      <c r="H10" s="824"/>
      <c r="I10" s="824"/>
      <c r="J10" s="824"/>
      <c r="K10" s="824"/>
      <c r="L10" s="824"/>
      <c r="M10" s="824"/>
      <c r="N10" s="824"/>
      <c r="O10" s="824"/>
      <c r="P10" s="824"/>
      <c r="Q10" s="158"/>
      <c r="R10" s="38"/>
    </row>
    <row r="11" spans="1:20" s="51" customFormat="1" ht="18" customHeight="1">
      <c r="A11" s="149"/>
      <c r="B11" s="41"/>
      <c r="C11" s="824"/>
      <c r="D11" s="824"/>
      <c r="E11" s="824"/>
      <c r="F11" s="824"/>
      <c r="G11" s="824"/>
      <c r="H11" s="824"/>
      <c r="I11" s="824"/>
      <c r="J11" s="824"/>
      <c r="K11" s="824"/>
      <c r="L11" s="824"/>
      <c r="M11" s="824"/>
      <c r="N11" s="824"/>
      <c r="O11" s="824"/>
      <c r="P11" s="824"/>
      <c r="Q11" s="158"/>
      <c r="R11" s="38"/>
    </row>
    <row r="12" spans="1:20" s="51" customFormat="1" ht="18" customHeight="1">
      <c r="A12" s="149"/>
      <c r="B12" s="41"/>
      <c r="C12" s="824"/>
      <c r="D12" s="824"/>
      <c r="E12" s="824"/>
      <c r="F12" s="824"/>
      <c r="G12" s="824"/>
      <c r="H12" s="824"/>
      <c r="I12" s="824"/>
      <c r="J12" s="824"/>
      <c r="K12" s="824"/>
      <c r="L12" s="824"/>
      <c r="M12" s="824"/>
      <c r="N12" s="824"/>
      <c r="O12" s="824"/>
      <c r="P12" s="824"/>
      <c r="Q12" s="158"/>
      <c r="R12" s="38"/>
    </row>
    <row r="13" spans="1:20" s="51" customFormat="1" ht="18" customHeight="1">
      <c r="A13" s="149"/>
      <c r="B13" s="41"/>
      <c r="C13" s="824"/>
      <c r="D13" s="824"/>
      <c r="E13" s="824"/>
      <c r="F13" s="824"/>
      <c r="G13" s="824"/>
      <c r="H13" s="824"/>
      <c r="I13" s="824"/>
      <c r="J13" s="824"/>
      <c r="K13" s="824"/>
      <c r="L13" s="824"/>
      <c r="M13" s="824"/>
      <c r="N13" s="824"/>
      <c r="O13" s="824"/>
      <c r="P13" s="824"/>
      <c r="Q13" s="158"/>
      <c r="R13" s="38"/>
    </row>
    <row r="14" spans="1:20" s="51" customFormat="1" ht="18" customHeight="1">
      <c r="A14" s="149"/>
      <c r="B14" s="41"/>
      <c r="C14" s="824"/>
      <c r="D14" s="824"/>
      <c r="E14" s="824"/>
      <c r="F14" s="824"/>
      <c r="G14" s="824"/>
      <c r="H14" s="824"/>
      <c r="I14" s="824"/>
      <c r="J14" s="824"/>
      <c r="K14" s="824"/>
      <c r="L14" s="824"/>
      <c r="M14" s="824"/>
      <c r="N14" s="824"/>
      <c r="O14" s="824"/>
      <c r="P14" s="824"/>
      <c r="Q14" s="158"/>
      <c r="R14" s="38"/>
    </row>
    <row r="15" spans="1:20" s="51" customFormat="1" ht="18" customHeight="1">
      <c r="A15" s="149"/>
      <c r="B15" s="41"/>
      <c r="C15" s="824"/>
      <c r="D15" s="824"/>
      <c r="E15" s="824"/>
      <c r="F15" s="824"/>
      <c r="G15" s="824"/>
      <c r="H15" s="824"/>
      <c r="I15" s="824"/>
      <c r="J15" s="824"/>
      <c r="K15" s="824"/>
      <c r="L15" s="824"/>
      <c r="M15" s="824"/>
      <c r="N15" s="824"/>
      <c r="O15" s="824"/>
      <c r="P15" s="824"/>
      <c r="Q15" s="158"/>
      <c r="R15" s="38"/>
    </row>
    <row r="16" spans="1:20" s="51" customFormat="1" ht="18" customHeight="1">
      <c r="A16" s="149"/>
      <c r="B16" s="41"/>
      <c r="C16" s="824"/>
      <c r="D16" s="824"/>
      <c r="E16" s="824"/>
      <c r="F16" s="824"/>
      <c r="G16" s="824"/>
      <c r="H16" s="824"/>
      <c r="I16" s="824"/>
      <c r="J16" s="824"/>
      <c r="K16" s="824"/>
      <c r="L16" s="824"/>
      <c r="M16" s="824"/>
      <c r="N16" s="824"/>
      <c r="O16" s="824"/>
      <c r="P16" s="824"/>
      <c r="Q16" s="158"/>
      <c r="R16" s="38"/>
    </row>
    <row r="17" spans="1:18" s="51" customFormat="1" ht="18" customHeight="1">
      <c r="A17" s="149"/>
      <c r="B17" s="41"/>
      <c r="C17" s="824"/>
      <c r="D17" s="824"/>
      <c r="E17" s="824"/>
      <c r="F17" s="824"/>
      <c r="G17" s="824"/>
      <c r="H17" s="824"/>
      <c r="I17" s="824"/>
      <c r="J17" s="824"/>
      <c r="K17" s="824"/>
      <c r="L17" s="824"/>
      <c r="M17" s="824"/>
      <c r="N17" s="824"/>
      <c r="O17" s="824"/>
      <c r="P17" s="824"/>
      <c r="Q17" s="158"/>
      <c r="R17" s="38"/>
    </row>
    <row r="18" spans="1:18" s="36" customFormat="1" ht="18" customHeight="1">
      <c r="A18" s="149"/>
      <c r="B18" s="41"/>
      <c r="C18" s="824"/>
      <c r="D18" s="824"/>
      <c r="E18" s="824"/>
      <c r="F18" s="824"/>
      <c r="G18" s="824"/>
      <c r="H18" s="824"/>
      <c r="I18" s="824"/>
      <c r="J18" s="824"/>
      <c r="K18" s="824"/>
      <c r="L18" s="824"/>
      <c r="M18" s="824"/>
      <c r="N18" s="824"/>
      <c r="O18" s="824"/>
      <c r="P18" s="824"/>
      <c r="Q18" s="158"/>
    </row>
    <row r="19" spans="1:18" s="36" customFormat="1" ht="18" customHeight="1">
      <c r="A19" s="149"/>
      <c r="B19" s="41"/>
      <c r="C19" s="824"/>
      <c r="D19" s="824"/>
      <c r="E19" s="824"/>
      <c r="F19" s="824"/>
      <c r="G19" s="824"/>
      <c r="H19" s="824"/>
      <c r="I19" s="824"/>
      <c r="J19" s="824"/>
      <c r="K19" s="824"/>
      <c r="L19" s="824"/>
      <c r="M19" s="824"/>
      <c r="N19" s="824"/>
      <c r="O19" s="824"/>
      <c r="P19" s="824"/>
      <c r="Q19" s="158"/>
    </row>
    <row r="20" spans="1:18" s="36" customFormat="1" ht="18" customHeight="1">
      <c r="A20" s="149"/>
      <c r="B20" s="41"/>
      <c r="C20" s="824"/>
      <c r="D20" s="824"/>
      <c r="E20" s="824"/>
      <c r="F20" s="824"/>
      <c r="G20" s="824"/>
      <c r="H20" s="824"/>
      <c r="I20" s="824"/>
      <c r="J20" s="824"/>
      <c r="K20" s="824"/>
      <c r="L20" s="824"/>
      <c r="M20" s="824"/>
      <c r="N20" s="824"/>
      <c r="O20" s="824"/>
      <c r="P20" s="824"/>
      <c r="Q20" s="158"/>
    </row>
    <row r="21" spans="1:18" s="36" customFormat="1" ht="18" customHeight="1">
      <c r="A21" s="149"/>
      <c r="B21" s="41"/>
      <c r="C21" s="824"/>
      <c r="D21" s="824"/>
      <c r="E21" s="824"/>
      <c r="F21" s="824"/>
      <c r="G21" s="824"/>
      <c r="H21" s="824"/>
      <c r="I21" s="824"/>
      <c r="J21" s="824"/>
      <c r="K21" s="824"/>
      <c r="L21" s="824"/>
      <c r="M21" s="824"/>
      <c r="N21" s="824"/>
      <c r="O21" s="824"/>
      <c r="P21" s="824"/>
      <c r="Q21" s="158"/>
    </row>
    <row r="22" spans="1:18" s="36" customFormat="1" ht="18" customHeight="1">
      <c r="A22" s="149"/>
      <c r="B22" s="41"/>
      <c r="C22" s="824"/>
      <c r="D22" s="824"/>
      <c r="E22" s="824"/>
      <c r="F22" s="824"/>
      <c r="G22" s="824"/>
      <c r="H22" s="824"/>
      <c r="I22" s="824"/>
      <c r="J22" s="824"/>
      <c r="K22" s="824"/>
      <c r="L22" s="824"/>
      <c r="M22" s="824"/>
      <c r="N22" s="824"/>
      <c r="O22" s="824"/>
      <c r="P22" s="824"/>
      <c r="Q22" s="158"/>
    </row>
    <row r="23" spans="1:18" s="36" customFormat="1" ht="18" customHeight="1">
      <c r="A23" s="149"/>
      <c r="B23" s="41"/>
      <c r="C23" s="824"/>
      <c r="D23" s="824"/>
      <c r="E23" s="824"/>
      <c r="F23" s="824"/>
      <c r="G23" s="824"/>
      <c r="H23" s="824"/>
      <c r="I23" s="824"/>
      <c r="J23" s="824"/>
      <c r="K23" s="824"/>
      <c r="L23" s="824"/>
      <c r="M23" s="824"/>
      <c r="N23" s="824"/>
      <c r="O23" s="824"/>
      <c r="P23" s="824"/>
      <c r="Q23" s="158"/>
    </row>
    <row r="24" spans="1:18" s="36" customFormat="1" ht="18" customHeight="1">
      <c r="A24" s="149"/>
      <c r="B24" s="41"/>
      <c r="C24" s="824"/>
      <c r="D24" s="824"/>
      <c r="E24" s="824"/>
      <c r="F24" s="824"/>
      <c r="G24" s="824"/>
      <c r="H24" s="824"/>
      <c r="I24" s="824"/>
      <c r="J24" s="824"/>
      <c r="K24" s="824"/>
      <c r="L24" s="824"/>
      <c r="M24" s="824"/>
      <c r="N24" s="824"/>
      <c r="O24" s="824"/>
      <c r="P24" s="824"/>
      <c r="Q24" s="158"/>
    </row>
    <row r="25" spans="1:18" s="36" customFormat="1" ht="18" customHeight="1">
      <c r="A25" s="149"/>
      <c r="B25" s="41"/>
      <c r="C25" s="824"/>
      <c r="D25" s="824"/>
      <c r="E25" s="824"/>
      <c r="F25" s="824"/>
      <c r="G25" s="824"/>
      <c r="H25" s="824"/>
      <c r="I25" s="824"/>
      <c r="J25" s="824"/>
      <c r="K25" s="824"/>
      <c r="L25" s="824"/>
      <c r="M25" s="824"/>
      <c r="N25" s="824"/>
      <c r="O25" s="824"/>
      <c r="P25" s="824"/>
      <c r="Q25" s="158"/>
    </row>
    <row r="26" spans="1:18" s="36" customFormat="1" ht="18" customHeight="1">
      <c r="A26" s="149"/>
      <c r="B26" s="41"/>
      <c r="C26" s="824"/>
      <c r="D26" s="824"/>
      <c r="E26" s="824"/>
      <c r="F26" s="824"/>
      <c r="G26" s="824"/>
      <c r="H26" s="824"/>
      <c r="I26" s="824"/>
      <c r="J26" s="824"/>
      <c r="K26" s="824"/>
      <c r="L26" s="824"/>
      <c r="M26" s="824"/>
      <c r="N26" s="824"/>
      <c r="O26" s="824"/>
      <c r="P26" s="824"/>
      <c r="Q26" s="158"/>
    </row>
    <row r="27" spans="1:18" s="36" customFormat="1" ht="18" customHeight="1">
      <c r="A27" s="149"/>
      <c r="B27" s="41"/>
      <c r="C27" s="824"/>
      <c r="D27" s="824"/>
      <c r="E27" s="824"/>
      <c r="F27" s="824"/>
      <c r="G27" s="824"/>
      <c r="H27" s="824"/>
      <c r="I27" s="824"/>
      <c r="J27" s="824"/>
      <c r="K27" s="824"/>
      <c r="L27" s="824"/>
      <c r="M27" s="824"/>
      <c r="N27" s="824"/>
      <c r="O27" s="824"/>
      <c r="P27" s="824"/>
      <c r="Q27" s="158"/>
    </row>
    <row r="28" spans="1:18" s="36" customFormat="1" ht="18" customHeight="1">
      <c r="A28" s="149"/>
      <c r="B28" s="41"/>
      <c r="C28" s="824"/>
      <c r="D28" s="824"/>
      <c r="E28" s="824"/>
      <c r="F28" s="824"/>
      <c r="G28" s="824"/>
      <c r="H28" s="824"/>
      <c r="I28" s="824"/>
      <c r="J28" s="824"/>
      <c r="K28" s="824"/>
      <c r="L28" s="824"/>
      <c r="M28" s="824"/>
      <c r="N28" s="824"/>
      <c r="O28" s="824"/>
      <c r="P28" s="824"/>
      <c r="Q28" s="158"/>
    </row>
    <row r="29" spans="1:18" s="36" customFormat="1" ht="18" customHeight="1">
      <c r="A29" s="149"/>
      <c r="B29" s="41"/>
      <c r="C29" s="824"/>
      <c r="D29" s="824"/>
      <c r="E29" s="824"/>
      <c r="F29" s="824"/>
      <c r="G29" s="824"/>
      <c r="H29" s="824"/>
      <c r="I29" s="824"/>
      <c r="J29" s="824"/>
      <c r="K29" s="824"/>
      <c r="L29" s="824"/>
      <c r="M29" s="824"/>
      <c r="N29" s="824"/>
      <c r="O29" s="824"/>
      <c r="P29" s="824"/>
      <c r="Q29" s="158"/>
    </row>
    <row r="30" spans="1:18" s="36" customFormat="1" ht="18" customHeight="1">
      <c r="A30" s="149"/>
      <c r="B30" s="41"/>
      <c r="C30" s="824"/>
      <c r="D30" s="824"/>
      <c r="E30" s="824"/>
      <c r="F30" s="824"/>
      <c r="G30" s="824"/>
      <c r="H30" s="824"/>
      <c r="I30" s="824"/>
      <c r="J30" s="824"/>
      <c r="K30" s="824"/>
      <c r="L30" s="824"/>
      <c r="M30" s="824"/>
      <c r="N30" s="824"/>
      <c r="O30" s="824"/>
      <c r="P30" s="824"/>
      <c r="Q30" s="158"/>
    </row>
    <row r="31" spans="1:18" s="36" customFormat="1" ht="18" customHeight="1">
      <c r="A31" s="149"/>
      <c r="B31" s="41"/>
      <c r="C31" s="824"/>
      <c r="D31" s="824"/>
      <c r="E31" s="824"/>
      <c r="F31" s="824"/>
      <c r="G31" s="824"/>
      <c r="H31" s="824"/>
      <c r="I31" s="824"/>
      <c r="J31" s="824"/>
      <c r="K31" s="824"/>
      <c r="L31" s="824"/>
      <c r="M31" s="824"/>
      <c r="N31" s="824"/>
      <c r="O31" s="824"/>
      <c r="P31" s="824"/>
      <c r="Q31" s="158"/>
    </row>
    <row r="32" spans="1:18" s="36" customFormat="1" ht="18" customHeight="1">
      <c r="A32" s="149"/>
      <c r="B32" s="41"/>
      <c r="C32" s="824"/>
      <c r="D32" s="824"/>
      <c r="E32" s="824"/>
      <c r="F32" s="824"/>
      <c r="G32" s="824"/>
      <c r="H32" s="824"/>
      <c r="I32" s="824"/>
      <c r="J32" s="824"/>
      <c r="K32" s="824"/>
      <c r="L32" s="824"/>
      <c r="M32" s="824"/>
      <c r="N32" s="824"/>
      <c r="O32" s="824"/>
      <c r="P32" s="824"/>
      <c r="Q32" s="158"/>
    </row>
    <row r="33" spans="1:22" s="36" customFormat="1" ht="18" customHeight="1">
      <c r="A33" s="149"/>
      <c r="B33" s="41"/>
      <c r="C33" s="824"/>
      <c r="D33" s="824"/>
      <c r="E33" s="824"/>
      <c r="F33" s="824"/>
      <c r="G33" s="824"/>
      <c r="H33" s="824"/>
      <c r="I33" s="824"/>
      <c r="J33" s="824"/>
      <c r="K33" s="824"/>
      <c r="L33" s="824"/>
      <c r="M33" s="824"/>
      <c r="N33" s="824"/>
      <c r="O33" s="824"/>
      <c r="P33" s="824"/>
      <c r="Q33" s="158"/>
    </row>
    <row r="34" spans="1:22" s="36" customFormat="1" ht="18" customHeight="1">
      <c r="A34" s="149"/>
      <c r="B34" s="41"/>
      <c r="C34" s="824"/>
      <c r="D34" s="824"/>
      <c r="E34" s="824"/>
      <c r="F34" s="824"/>
      <c r="G34" s="824"/>
      <c r="H34" s="824"/>
      <c r="I34" s="824"/>
      <c r="J34" s="824"/>
      <c r="K34" s="824"/>
      <c r="L34" s="824"/>
      <c r="M34" s="824"/>
      <c r="N34" s="824"/>
      <c r="O34" s="824"/>
      <c r="P34" s="824"/>
      <c r="Q34" s="158"/>
    </row>
    <row r="35" spans="1:22" s="50" customFormat="1" ht="20.25" customHeight="1">
      <c r="A35" s="149"/>
      <c r="B35" s="41"/>
      <c r="C35" s="824"/>
      <c r="D35" s="824"/>
      <c r="E35" s="824"/>
      <c r="F35" s="824"/>
      <c r="G35" s="824"/>
      <c r="H35" s="824"/>
      <c r="I35" s="824"/>
      <c r="J35" s="824"/>
      <c r="K35" s="824"/>
      <c r="L35" s="824"/>
      <c r="M35" s="824"/>
      <c r="N35" s="824"/>
      <c r="O35" s="824"/>
      <c r="P35" s="824"/>
      <c r="Q35" s="158"/>
      <c r="R35" s="49"/>
    </row>
    <row r="36" spans="1:22" s="50" customFormat="1" ht="20.25" customHeight="1">
      <c r="A36" s="149"/>
      <c r="B36" s="41"/>
      <c r="C36" s="824"/>
      <c r="D36" s="824"/>
      <c r="E36" s="824"/>
      <c r="F36" s="824"/>
      <c r="G36" s="824"/>
      <c r="H36" s="824"/>
      <c r="I36" s="824"/>
      <c r="J36" s="824"/>
      <c r="K36" s="824"/>
      <c r="L36" s="824"/>
      <c r="M36" s="824"/>
      <c r="N36" s="824"/>
      <c r="O36" s="824"/>
      <c r="P36" s="824"/>
      <c r="Q36" s="158"/>
      <c r="R36" s="49"/>
    </row>
    <row r="37" spans="1:22" ht="18" customHeight="1">
      <c r="A37" s="149"/>
      <c r="C37" s="824"/>
      <c r="D37" s="824"/>
      <c r="E37" s="824"/>
      <c r="F37" s="824"/>
      <c r="G37" s="824"/>
      <c r="H37" s="824"/>
      <c r="I37" s="824"/>
      <c r="J37" s="824"/>
      <c r="K37" s="824"/>
      <c r="L37" s="824"/>
      <c r="M37" s="824"/>
      <c r="N37" s="824"/>
      <c r="O37" s="824"/>
      <c r="P37" s="824"/>
      <c r="Q37" s="158"/>
      <c r="S37"/>
      <c r="T37"/>
      <c r="U37"/>
      <c r="V37"/>
    </row>
    <row r="38" spans="1:22" s="36" customFormat="1" ht="18" customHeight="1">
      <c r="A38" s="149"/>
      <c r="B38" s="41"/>
      <c r="C38" s="824"/>
      <c r="D38" s="824"/>
      <c r="E38" s="824"/>
      <c r="F38" s="824"/>
      <c r="G38" s="824"/>
      <c r="H38" s="824"/>
      <c r="I38" s="824"/>
      <c r="J38" s="824"/>
      <c r="K38" s="824"/>
      <c r="L38" s="824"/>
      <c r="M38" s="824"/>
      <c r="N38" s="824"/>
      <c r="O38" s="824"/>
      <c r="P38" s="824"/>
      <c r="Q38" s="158"/>
    </row>
    <row r="39" spans="1:22" s="36" customFormat="1" ht="18" customHeight="1">
      <c r="A39" s="152"/>
      <c r="B39" s="153"/>
      <c r="C39" s="828"/>
      <c r="D39" s="828"/>
      <c r="E39" s="828"/>
      <c r="F39" s="828"/>
      <c r="G39" s="828"/>
      <c r="H39" s="828"/>
      <c r="I39" s="828"/>
      <c r="J39" s="828"/>
      <c r="K39" s="828"/>
      <c r="L39" s="828"/>
      <c r="M39" s="828"/>
      <c r="N39" s="828"/>
      <c r="O39" s="828"/>
      <c r="P39" s="828"/>
      <c r="Q39" s="159"/>
    </row>
  </sheetData>
  <mergeCells count="3">
    <mergeCell ref="C3:P5"/>
    <mergeCell ref="O2:Q2"/>
    <mergeCell ref="C6:P39"/>
  </mergeCells>
  <phoneticPr fontId="1"/>
  <printOptions horizontalCentered="1" verticalCentered="1"/>
  <pageMargins left="0.70866141732283472" right="0.70866141732283472" top="0.74803149606299213" bottom="0.74803149606299213" header="0.31496062992125984" footer="0.31496062992125984"/>
  <pageSetup paperSize="9" scale="99" orientation="portrait" r:id="rId1"/>
  <headerFooter>
    <oddHeader xml:space="preserve">&amp;R&amp;"ＭＳ Ｐゴシック,標準"（様式１－３）
</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E6B408-2FF3-4EEC-A222-0FC51A9AFDD3}">
  <sheetPr codeName="Sheet7"/>
  <dimension ref="A1:Z49"/>
  <sheetViews>
    <sheetView view="pageBreakPreview" zoomScaleNormal="70" zoomScaleSheetLayoutView="100" zoomScalePageLayoutView="115" workbookViewId="0">
      <selection activeCell="K8" sqref="K8:L8"/>
    </sheetView>
  </sheetViews>
  <sheetFormatPr defaultColWidth="3.625" defaultRowHeight="18.75"/>
  <cols>
    <col min="1" max="1" width="0.875" customWidth="1"/>
    <col min="2" max="2" width="0.625" style="41" customWidth="1"/>
    <col min="3" max="3" width="5.625" customWidth="1"/>
    <col min="4" max="4" width="3.375" customWidth="1"/>
    <col min="5" max="8" width="5.625" customWidth="1"/>
    <col min="9" max="20" width="4.625" customWidth="1"/>
    <col min="21" max="21" width="0.625" style="41" customWidth="1"/>
    <col min="22" max="22" width="0.875" customWidth="1"/>
    <col min="23" max="26" width="3.625" style="34"/>
  </cols>
  <sheetData>
    <row r="1" spans="1:24" s="39" customFormat="1" ht="5.0999999999999996" customHeight="1">
      <c r="A1" s="154"/>
      <c r="B1" s="57"/>
      <c r="C1" s="57"/>
      <c r="D1" s="57"/>
      <c r="E1" s="57"/>
      <c r="F1" s="57"/>
      <c r="G1" s="57"/>
      <c r="H1" s="57"/>
      <c r="I1" s="57"/>
      <c r="J1" s="57"/>
      <c r="K1" s="57"/>
      <c r="L1" s="57"/>
      <c r="M1" s="57"/>
      <c r="N1" s="57"/>
      <c r="O1" s="57"/>
      <c r="P1" s="57"/>
      <c r="Q1" s="57"/>
      <c r="R1" s="57"/>
      <c r="S1" s="57"/>
      <c r="T1" s="57"/>
      <c r="U1" s="57"/>
      <c r="V1" s="54"/>
      <c r="W1" s="54"/>
      <c r="X1" s="54"/>
    </row>
    <row r="2" spans="1:24" s="32" customFormat="1" ht="19.5" customHeight="1">
      <c r="A2" s="148"/>
      <c r="B2" s="498" t="s">
        <v>729</v>
      </c>
      <c r="C2" s="48"/>
      <c r="D2" s="48"/>
      <c r="E2" s="48"/>
      <c r="F2" s="48"/>
      <c r="G2" s="48"/>
      <c r="H2" s="179"/>
      <c r="I2" s="48"/>
      <c r="J2" s="48"/>
      <c r="K2" s="48"/>
      <c r="L2" s="48"/>
      <c r="M2" s="48"/>
      <c r="N2" s="48"/>
      <c r="O2" s="48"/>
      <c r="P2" s="48"/>
      <c r="Q2" s="48"/>
      <c r="R2" s="48"/>
      <c r="S2" s="950"/>
      <c r="T2" s="950"/>
      <c r="U2" s="951"/>
    </row>
    <row r="3" spans="1:24" s="36" customFormat="1" ht="21.95" customHeight="1">
      <c r="A3" s="150"/>
      <c r="B3" s="42"/>
      <c r="C3" s="705" t="s">
        <v>724</v>
      </c>
      <c r="D3" s="40"/>
      <c r="E3" s="40"/>
      <c r="F3" s="40"/>
      <c r="G3" s="40"/>
      <c r="H3" s="40"/>
      <c r="I3" s="40"/>
      <c r="J3" s="40"/>
      <c r="K3" s="40"/>
      <c r="L3" s="40"/>
      <c r="M3" s="40"/>
      <c r="N3" s="40"/>
      <c r="O3" s="40"/>
      <c r="P3" s="40"/>
      <c r="Q3" s="40"/>
      <c r="R3" s="40"/>
      <c r="S3" s="952"/>
      <c r="T3" s="952"/>
      <c r="U3" s="53"/>
    </row>
    <row r="4" spans="1:24" s="36" customFormat="1" ht="17.25" customHeight="1">
      <c r="A4" s="150"/>
      <c r="B4" s="42"/>
      <c r="C4" s="953" t="s">
        <v>723</v>
      </c>
      <c r="D4" s="953"/>
      <c r="E4" s="953"/>
      <c r="F4" s="953"/>
      <c r="G4" s="953"/>
      <c r="H4" s="953"/>
      <c r="I4" s="953"/>
      <c r="J4" s="953"/>
      <c r="K4" s="953"/>
      <c r="L4" s="953"/>
      <c r="M4" s="953"/>
      <c r="N4" s="953"/>
      <c r="O4" s="953"/>
      <c r="P4" s="953"/>
      <c r="Q4" s="953"/>
      <c r="R4" s="953"/>
      <c r="S4" s="953"/>
      <c r="T4" s="953"/>
      <c r="U4" s="53"/>
    </row>
    <row r="5" spans="1:24" s="70" customFormat="1" ht="17.25" customHeight="1">
      <c r="A5" s="181"/>
      <c r="B5" s="182"/>
      <c r="C5" s="954" t="s">
        <v>596</v>
      </c>
      <c r="D5" s="954"/>
      <c r="E5" s="954"/>
      <c r="F5" s="954"/>
      <c r="G5" s="954"/>
      <c r="H5" s="954"/>
      <c r="I5" s="954"/>
      <c r="J5" s="954"/>
      <c r="K5" s="954"/>
      <c r="L5" s="954"/>
      <c r="M5" s="954"/>
      <c r="N5" s="954"/>
      <c r="O5" s="954"/>
      <c r="P5" s="954"/>
      <c r="Q5" s="954"/>
      <c r="R5" s="954"/>
      <c r="S5" s="954"/>
      <c r="T5" s="954"/>
      <c r="U5" s="183"/>
    </row>
    <row r="6" spans="1:24" s="36" customFormat="1" ht="32.25" customHeight="1" thickBot="1">
      <c r="A6" s="150"/>
      <c r="B6" s="42"/>
      <c r="C6" s="944" t="s">
        <v>257</v>
      </c>
      <c r="D6" s="945"/>
      <c r="E6" s="945"/>
      <c r="F6" s="945"/>
      <c r="G6" s="945"/>
      <c r="H6" s="945"/>
      <c r="I6" s="945"/>
      <c r="J6" s="946"/>
      <c r="K6" s="849" t="s">
        <v>463</v>
      </c>
      <c r="L6" s="850"/>
      <c r="M6" s="849" t="s">
        <v>579</v>
      </c>
      <c r="N6" s="850"/>
      <c r="O6" s="849" t="s">
        <v>702</v>
      </c>
      <c r="P6" s="850"/>
      <c r="Q6" s="912" t="s">
        <v>703</v>
      </c>
      <c r="R6" s="913"/>
      <c r="S6" s="912" t="s">
        <v>704</v>
      </c>
      <c r="T6" s="913"/>
      <c r="U6" s="629"/>
    </row>
    <row r="7" spans="1:24" s="36" customFormat="1" ht="29.45" customHeight="1" thickTop="1">
      <c r="A7" s="150"/>
      <c r="B7" s="42"/>
      <c r="C7" s="928" t="s">
        <v>275</v>
      </c>
      <c r="D7" s="930" t="s">
        <v>81</v>
      </c>
      <c r="E7" s="931"/>
      <c r="F7" s="931"/>
      <c r="G7" s="931"/>
      <c r="H7" s="931"/>
      <c r="I7" s="931"/>
      <c r="J7" s="932"/>
      <c r="K7" s="920">
        <f>SUM(K8,K10,K12,K14,K16)</f>
        <v>0</v>
      </c>
      <c r="L7" s="921"/>
      <c r="M7" s="920">
        <f>SUM(M8,M10,M12,M14,M16)</f>
        <v>0</v>
      </c>
      <c r="N7" s="921"/>
      <c r="O7" s="920">
        <f>SUM(O8,O10,O12,O14,O16)</f>
        <v>0</v>
      </c>
      <c r="P7" s="921"/>
      <c r="Q7" s="920">
        <f>SUM(Q8,Q10,Q12,Q14,Q16)</f>
        <v>0</v>
      </c>
      <c r="R7" s="921"/>
      <c r="S7" s="920">
        <f>SUM(S8,S10,S12,S14,S16)</f>
        <v>0</v>
      </c>
      <c r="T7" s="921"/>
      <c r="U7" s="160"/>
    </row>
    <row r="8" spans="1:24" s="36" customFormat="1" ht="20.100000000000001" customHeight="1">
      <c r="A8" s="150"/>
      <c r="B8" s="42"/>
      <c r="C8" s="892"/>
      <c r="D8" s="892"/>
      <c r="E8" s="947" t="s">
        <v>82</v>
      </c>
      <c r="F8" s="905"/>
      <c r="G8" s="905"/>
      <c r="H8" s="905"/>
      <c r="I8" s="905"/>
      <c r="J8" s="906"/>
      <c r="K8" s="844"/>
      <c r="L8" s="845"/>
      <c r="M8" s="844"/>
      <c r="N8" s="845"/>
      <c r="O8" s="844"/>
      <c r="P8" s="845"/>
      <c r="Q8" s="844"/>
      <c r="R8" s="845"/>
      <c r="S8" s="844"/>
      <c r="T8" s="845"/>
      <c r="U8" s="160"/>
    </row>
    <row r="9" spans="1:24" s="36" customFormat="1" ht="20.100000000000001" customHeight="1">
      <c r="A9" s="150"/>
      <c r="B9" s="42"/>
      <c r="C9" s="892"/>
      <c r="D9" s="892"/>
      <c r="E9" s="279"/>
      <c r="F9" s="939" t="s">
        <v>389</v>
      </c>
      <c r="G9" s="940"/>
      <c r="H9" s="940"/>
      <c r="I9" s="940"/>
      <c r="J9" s="941"/>
      <c r="K9" s="935"/>
      <c r="L9" s="936"/>
      <c r="M9" s="935"/>
      <c r="N9" s="936"/>
      <c r="O9" s="935"/>
      <c r="P9" s="936"/>
      <c r="Q9" s="935"/>
      <c r="R9" s="936"/>
      <c r="S9" s="935"/>
      <c r="T9" s="936"/>
      <c r="U9" s="160"/>
    </row>
    <row r="10" spans="1:24" s="36" customFormat="1" ht="20.100000000000001" customHeight="1">
      <c r="A10" s="150"/>
      <c r="B10" s="42"/>
      <c r="C10" s="892"/>
      <c r="D10" s="892"/>
      <c r="E10" s="947" t="s">
        <v>83</v>
      </c>
      <c r="F10" s="905"/>
      <c r="G10" s="905"/>
      <c r="H10" s="905"/>
      <c r="I10" s="905"/>
      <c r="J10" s="906"/>
      <c r="K10" s="844"/>
      <c r="L10" s="845"/>
      <c r="M10" s="844"/>
      <c r="N10" s="845"/>
      <c r="O10" s="844"/>
      <c r="P10" s="845"/>
      <c r="Q10" s="844"/>
      <c r="R10" s="845"/>
      <c r="S10" s="844"/>
      <c r="T10" s="845"/>
      <c r="U10" s="160"/>
    </row>
    <row r="11" spans="1:24" s="36" customFormat="1" ht="20.100000000000001" customHeight="1">
      <c r="A11" s="150"/>
      <c r="B11" s="42"/>
      <c r="C11" s="892"/>
      <c r="D11" s="892"/>
      <c r="E11" s="280"/>
      <c r="F11" s="939" t="s">
        <v>390</v>
      </c>
      <c r="G11" s="940"/>
      <c r="H11" s="940"/>
      <c r="I11" s="940"/>
      <c r="J11" s="941"/>
      <c r="K11" s="935"/>
      <c r="L11" s="936"/>
      <c r="M11" s="935"/>
      <c r="N11" s="936"/>
      <c r="O11" s="935"/>
      <c r="P11" s="936"/>
      <c r="Q11" s="935"/>
      <c r="R11" s="936"/>
      <c r="S11" s="935"/>
      <c r="T11" s="936"/>
      <c r="U11" s="160"/>
    </row>
    <row r="12" spans="1:24" s="36" customFormat="1" ht="20.100000000000001" customHeight="1">
      <c r="A12" s="150"/>
      <c r="B12" s="42"/>
      <c r="C12" s="892"/>
      <c r="D12" s="892"/>
      <c r="E12" s="947" t="s">
        <v>84</v>
      </c>
      <c r="F12" s="905"/>
      <c r="G12" s="905"/>
      <c r="H12" s="905"/>
      <c r="I12" s="905"/>
      <c r="J12" s="906"/>
      <c r="K12" s="844"/>
      <c r="L12" s="845"/>
      <c r="M12" s="844"/>
      <c r="N12" s="845"/>
      <c r="O12" s="844"/>
      <c r="P12" s="845"/>
      <c r="Q12" s="844"/>
      <c r="R12" s="845"/>
      <c r="S12" s="844"/>
      <c r="T12" s="845"/>
      <c r="U12" s="160"/>
    </row>
    <row r="13" spans="1:24" s="36" customFormat="1" ht="20.100000000000001" customHeight="1">
      <c r="A13" s="150"/>
      <c r="B13" s="42"/>
      <c r="C13" s="892"/>
      <c r="D13" s="892"/>
      <c r="E13" s="279"/>
      <c r="F13" s="939" t="s">
        <v>390</v>
      </c>
      <c r="G13" s="940"/>
      <c r="H13" s="940"/>
      <c r="I13" s="940"/>
      <c r="J13" s="941"/>
      <c r="K13" s="935"/>
      <c r="L13" s="936"/>
      <c r="M13" s="935"/>
      <c r="N13" s="936"/>
      <c r="O13" s="935"/>
      <c r="P13" s="936"/>
      <c r="Q13" s="935"/>
      <c r="R13" s="936"/>
      <c r="S13" s="935"/>
      <c r="T13" s="936"/>
      <c r="U13" s="160"/>
    </row>
    <row r="14" spans="1:24" s="36" customFormat="1" ht="20.100000000000001" customHeight="1">
      <c r="A14" s="150"/>
      <c r="B14" s="42"/>
      <c r="C14" s="892"/>
      <c r="D14" s="892"/>
      <c r="E14" s="947" t="s">
        <v>535</v>
      </c>
      <c r="F14" s="905"/>
      <c r="G14" s="905"/>
      <c r="H14" s="905"/>
      <c r="I14" s="905"/>
      <c r="J14" s="906"/>
      <c r="K14" s="948"/>
      <c r="L14" s="949"/>
      <c r="M14" s="948"/>
      <c r="N14" s="949"/>
      <c r="O14" s="948"/>
      <c r="P14" s="949"/>
      <c r="Q14" s="862"/>
      <c r="R14" s="863"/>
      <c r="S14" s="844"/>
      <c r="T14" s="845"/>
      <c r="U14" s="160"/>
    </row>
    <row r="15" spans="1:24" s="36" customFormat="1" ht="20.100000000000001" customHeight="1">
      <c r="A15" s="150"/>
      <c r="B15" s="42"/>
      <c r="C15" s="892"/>
      <c r="D15" s="892"/>
      <c r="E15" s="279"/>
      <c r="F15" s="939" t="s">
        <v>390</v>
      </c>
      <c r="G15" s="940"/>
      <c r="H15" s="940"/>
      <c r="I15" s="940"/>
      <c r="J15" s="941"/>
      <c r="K15" s="942"/>
      <c r="L15" s="943"/>
      <c r="M15" s="942"/>
      <c r="N15" s="943"/>
      <c r="O15" s="942"/>
      <c r="P15" s="943"/>
      <c r="Q15" s="935"/>
      <c r="R15" s="936"/>
      <c r="S15" s="935"/>
      <c r="T15" s="936"/>
      <c r="U15" s="160"/>
    </row>
    <row r="16" spans="1:24" s="36" customFormat="1" ht="20.100000000000001" customHeight="1">
      <c r="A16" s="150"/>
      <c r="B16" s="42"/>
      <c r="C16" s="929"/>
      <c r="D16" s="929"/>
      <c r="E16" s="937" t="s">
        <v>258</v>
      </c>
      <c r="F16" s="938"/>
      <c r="G16" s="918" t="s">
        <v>391</v>
      </c>
      <c r="H16" s="918"/>
      <c r="I16" s="918"/>
      <c r="J16" s="919"/>
      <c r="K16" s="853"/>
      <c r="L16" s="854"/>
      <c r="M16" s="853"/>
      <c r="N16" s="854"/>
      <c r="O16" s="853"/>
      <c r="P16" s="854"/>
      <c r="Q16" s="853"/>
      <c r="R16" s="854"/>
      <c r="S16" s="853"/>
      <c r="T16" s="854"/>
      <c r="U16" s="160"/>
    </row>
    <row r="17" spans="1:21" s="36" customFormat="1" ht="20.100000000000001" customHeight="1">
      <c r="A17" s="150"/>
      <c r="B17" s="42"/>
      <c r="C17" s="924" t="s">
        <v>392</v>
      </c>
      <c r="D17" s="924"/>
      <c r="E17" s="924"/>
      <c r="F17" s="924"/>
      <c r="G17" s="924"/>
      <c r="H17" s="924"/>
      <c r="I17" s="924"/>
      <c r="J17" s="924"/>
      <c r="K17" s="924"/>
      <c r="L17" s="924"/>
      <c r="M17" s="924"/>
      <c r="N17" s="924"/>
      <c r="O17" s="924"/>
      <c r="P17" s="924"/>
      <c r="Q17" s="924"/>
      <c r="R17" s="924"/>
      <c r="S17" s="924"/>
      <c r="T17" s="924"/>
      <c r="U17" s="160"/>
    </row>
    <row r="18" spans="1:21" ht="6.75" hidden="1" customHeight="1"/>
    <row r="19" spans="1:21" s="70" customFormat="1" ht="18.75" customHeight="1">
      <c r="A19" s="181"/>
      <c r="B19" s="182"/>
      <c r="C19" s="925" t="s">
        <v>597</v>
      </c>
      <c r="D19" s="926"/>
      <c r="E19" s="926"/>
      <c r="F19" s="926"/>
      <c r="G19" s="926"/>
      <c r="H19" s="926"/>
      <c r="I19" s="926"/>
      <c r="J19" s="926"/>
      <c r="K19" s="926"/>
      <c r="L19" s="926"/>
      <c r="M19" s="926"/>
      <c r="N19" s="926"/>
      <c r="O19" s="926"/>
      <c r="P19" s="926"/>
      <c r="Q19" s="926"/>
      <c r="R19" s="926"/>
      <c r="S19" s="926"/>
      <c r="T19" s="927"/>
      <c r="U19" s="183"/>
    </row>
    <row r="20" spans="1:21" s="36" customFormat="1" ht="32.25" customHeight="1" thickBot="1">
      <c r="A20" s="150"/>
      <c r="B20" s="42"/>
      <c r="C20" s="944" t="s">
        <v>257</v>
      </c>
      <c r="D20" s="945"/>
      <c r="E20" s="945"/>
      <c r="F20" s="945"/>
      <c r="G20" s="945"/>
      <c r="H20" s="945"/>
      <c r="I20" s="945"/>
      <c r="J20" s="946"/>
      <c r="K20" s="849" t="s">
        <v>463</v>
      </c>
      <c r="L20" s="850"/>
      <c r="M20" s="849" t="s">
        <v>579</v>
      </c>
      <c r="N20" s="850"/>
      <c r="O20" s="849" t="s">
        <v>702</v>
      </c>
      <c r="P20" s="850"/>
      <c r="Q20" s="912" t="s">
        <v>703</v>
      </c>
      <c r="R20" s="913"/>
      <c r="S20" s="912" t="s">
        <v>704</v>
      </c>
      <c r="T20" s="913"/>
      <c r="U20" s="629"/>
    </row>
    <row r="21" spans="1:21" s="36" customFormat="1" ht="29.45" customHeight="1" thickTop="1">
      <c r="A21" s="150"/>
      <c r="B21" s="42"/>
      <c r="C21" s="928" t="s">
        <v>101</v>
      </c>
      <c r="D21" s="930" t="s">
        <v>102</v>
      </c>
      <c r="E21" s="931"/>
      <c r="F21" s="931"/>
      <c r="G21" s="931"/>
      <c r="H21" s="931"/>
      <c r="I21" s="931"/>
      <c r="J21" s="932"/>
      <c r="K21" s="920">
        <f>SUM(K22,K23,K24,K25,K26)</f>
        <v>0</v>
      </c>
      <c r="L21" s="921"/>
      <c r="M21" s="920">
        <f>SUM(M22,M23,M24,M25,M26)</f>
        <v>0</v>
      </c>
      <c r="N21" s="921"/>
      <c r="O21" s="920">
        <f>SUM(O22,O23,O24,O25,O26)</f>
        <v>0</v>
      </c>
      <c r="P21" s="921"/>
      <c r="Q21" s="920">
        <f>SUM(Q22,Q23,Q24,Q25,Q26)</f>
        <v>0</v>
      </c>
      <c r="R21" s="921"/>
      <c r="S21" s="920">
        <f>SUM(S22,S23,S24,S25,S26)</f>
        <v>0</v>
      </c>
      <c r="T21" s="921"/>
      <c r="U21" s="160"/>
    </row>
    <row r="22" spans="1:21" s="36" customFormat="1" ht="20.100000000000001" customHeight="1">
      <c r="A22" s="150"/>
      <c r="B22" s="42"/>
      <c r="C22" s="892"/>
      <c r="D22" s="922"/>
      <c r="E22" s="281" t="s">
        <v>98</v>
      </c>
      <c r="F22" s="918" t="s">
        <v>99</v>
      </c>
      <c r="G22" s="918"/>
      <c r="H22" s="282" t="s">
        <v>100</v>
      </c>
      <c r="I22" s="918" t="s">
        <v>99</v>
      </c>
      <c r="J22" s="919"/>
      <c r="K22" s="914"/>
      <c r="L22" s="915"/>
      <c r="M22" s="914"/>
      <c r="N22" s="915"/>
      <c r="O22" s="914"/>
      <c r="P22" s="915"/>
      <c r="Q22" s="914"/>
      <c r="R22" s="915"/>
      <c r="S22" s="914"/>
      <c r="T22" s="915"/>
      <c r="U22" s="160"/>
    </row>
    <row r="23" spans="1:21" s="36" customFormat="1" ht="20.100000000000001" customHeight="1">
      <c r="A23" s="150"/>
      <c r="B23" s="42"/>
      <c r="C23" s="892"/>
      <c r="D23" s="922"/>
      <c r="E23" s="281" t="s">
        <v>98</v>
      </c>
      <c r="F23" s="918" t="s">
        <v>99</v>
      </c>
      <c r="G23" s="918"/>
      <c r="H23" s="282" t="s">
        <v>100</v>
      </c>
      <c r="I23" s="918" t="s">
        <v>99</v>
      </c>
      <c r="J23" s="919"/>
      <c r="K23" s="914"/>
      <c r="L23" s="915"/>
      <c r="M23" s="914"/>
      <c r="N23" s="915"/>
      <c r="O23" s="914"/>
      <c r="P23" s="915"/>
      <c r="Q23" s="914"/>
      <c r="R23" s="915"/>
      <c r="S23" s="914"/>
      <c r="T23" s="915"/>
      <c r="U23" s="160"/>
    </row>
    <row r="24" spans="1:21" s="36" customFormat="1" ht="20.100000000000001" customHeight="1">
      <c r="A24" s="150"/>
      <c r="B24" s="42"/>
      <c r="C24" s="892"/>
      <c r="D24" s="922"/>
      <c r="E24" s="281" t="s">
        <v>98</v>
      </c>
      <c r="F24" s="918" t="s">
        <v>99</v>
      </c>
      <c r="G24" s="918"/>
      <c r="H24" s="282" t="s">
        <v>100</v>
      </c>
      <c r="I24" s="918" t="s">
        <v>99</v>
      </c>
      <c r="J24" s="919"/>
      <c r="K24" s="914"/>
      <c r="L24" s="915"/>
      <c r="M24" s="914"/>
      <c r="N24" s="915"/>
      <c r="O24" s="914"/>
      <c r="P24" s="915"/>
      <c r="Q24" s="914"/>
      <c r="R24" s="915"/>
      <c r="S24" s="914"/>
      <c r="T24" s="915"/>
      <c r="U24" s="160"/>
    </row>
    <row r="25" spans="1:21" s="36" customFormat="1" ht="20.100000000000001" customHeight="1">
      <c r="A25" s="150"/>
      <c r="B25" s="42"/>
      <c r="C25" s="892"/>
      <c r="D25" s="922"/>
      <c r="E25" s="281" t="s">
        <v>98</v>
      </c>
      <c r="F25" s="918" t="s">
        <v>99</v>
      </c>
      <c r="G25" s="918"/>
      <c r="H25" s="282" t="s">
        <v>100</v>
      </c>
      <c r="I25" s="918" t="s">
        <v>99</v>
      </c>
      <c r="J25" s="919"/>
      <c r="K25" s="914"/>
      <c r="L25" s="915"/>
      <c r="M25" s="914"/>
      <c r="N25" s="915"/>
      <c r="O25" s="914"/>
      <c r="P25" s="915"/>
      <c r="Q25" s="914"/>
      <c r="R25" s="915"/>
      <c r="S25" s="914"/>
      <c r="T25" s="915"/>
      <c r="U25" s="160"/>
    </row>
    <row r="26" spans="1:21" s="36" customFormat="1" ht="20.100000000000001" customHeight="1">
      <c r="A26" s="150"/>
      <c r="B26" s="42"/>
      <c r="C26" s="929"/>
      <c r="D26" s="923"/>
      <c r="E26" s="499" t="s">
        <v>98</v>
      </c>
      <c r="F26" s="918" t="s">
        <v>99</v>
      </c>
      <c r="G26" s="918"/>
      <c r="H26" s="488" t="s">
        <v>100</v>
      </c>
      <c r="I26" s="933" t="s">
        <v>99</v>
      </c>
      <c r="J26" s="934"/>
      <c r="K26" s="916"/>
      <c r="L26" s="917"/>
      <c r="M26" s="916"/>
      <c r="N26" s="917"/>
      <c r="O26" s="916"/>
      <c r="P26" s="917"/>
      <c r="Q26" s="916"/>
      <c r="R26" s="917"/>
      <c r="S26" s="916"/>
      <c r="T26" s="917"/>
      <c r="U26" s="160"/>
    </row>
    <row r="27" spans="1:21" s="36" customFormat="1" ht="3.75" customHeight="1">
      <c r="A27" s="150"/>
      <c r="B27" s="42"/>
      <c r="C27" s="174"/>
      <c r="D27" s="39"/>
      <c r="E27" s="175"/>
      <c r="F27" s="175"/>
      <c r="G27" s="176"/>
      <c r="H27" s="176"/>
      <c r="I27" s="176"/>
      <c r="J27" s="176"/>
      <c r="K27" s="176"/>
      <c r="L27" s="176"/>
      <c r="M27" s="176"/>
      <c r="N27" s="176"/>
      <c r="O27" s="177"/>
      <c r="P27" s="177"/>
      <c r="Q27" s="177"/>
      <c r="R27" s="177"/>
      <c r="S27" s="177"/>
      <c r="T27" s="177"/>
      <c r="U27" s="162"/>
    </row>
    <row r="28" spans="1:21" s="36" customFormat="1" ht="0.75" customHeight="1">
      <c r="A28" s="150"/>
      <c r="B28" s="42"/>
      <c r="C28" s="279"/>
      <c r="D28" s="279"/>
      <c r="E28" s="279"/>
      <c r="F28" s="279"/>
      <c r="G28" s="279"/>
      <c r="H28" s="279"/>
      <c r="I28" s="279"/>
      <c r="J28" s="279"/>
      <c r="K28" s="279"/>
      <c r="L28" s="279"/>
      <c r="M28" s="279"/>
      <c r="N28" s="279"/>
      <c r="O28" s="279"/>
      <c r="P28" s="279"/>
      <c r="Q28" s="279"/>
      <c r="R28" s="279"/>
      <c r="S28" s="279"/>
      <c r="T28" s="279"/>
      <c r="U28" s="160"/>
    </row>
    <row r="29" spans="1:21" s="70" customFormat="1" ht="21.95" customHeight="1">
      <c r="A29" s="181"/>
      <c r="B29" s="182"/>
      <c r="C29" s="925" t="s">
        <v>598</v>
      </c>
      <c r="D29" s="926"/>
      <c r="E29" s="926"/>
      <c r="F29" s="926"/>
      <c r="G29" s="926"/>
      <c r="H29" s="926"/>
      <c r="I29" s="926"/>
      <c r="J29" s="926"/>
      <c r="K29" s="926"/>
      <c r="L29" s="926"/>
      <c r="M29" s="926"/>
      <c r="N29" s="926"/>
      <c r="O29" s="926"/>
      <c r="P29" s="926"/>
      <c r="Q29" s="926"/>
      <c r="R29" s="926"/>
      <c r="S29" s="926"/>
      <c r="T29" s="927"/>
      <c r="U29" s="183"/>
    </row>
    <row r="30" spans="1:21" s="36" customFormat="1" ht="32.25" customHeight="1">
      <c r="A30" s="150"/>
      <c r="B30" s="42"/>
      <c r="C30" s="909" t="s">
        <v>393</v>
      </c>
      <c r="D30" s="910"/>
      <c r="E30" s="910"/>
      <c r="F30" s="910"/>
      <c r="G30" s="910"/>
      <c r="H30" s="910"/>
      <c r="I30" s="910"/>
      <c r="J30" s="911"/>
      <c r="K30" s="849" t="s">
        <v>463</v>
      </c>
      <c r="L30" s="850"/>
      <c r="M30" s="849" t="s">
        <v>579</v>
      </c>
      <c r="N30" s="850"/>
      <c r="O30" s="849" t="s">
        <v>702</v>
      </c>
      <c r="P30" s="850"/>
      <c r="Q30" s="912" t="s">
        <v>703</v>
      </c>
      <c r="R30" s="913"/>
      <c r="S30" s="912" t="s">
        <v>704</v>
      </c>
      <c r="T30" s="913"/>
      <c r="U30" s="160"/>
    </row>
    <row r="31" spans="1:21" s="36" customFormat="1" ht="29.45" customHeight="1">
      <c r="A31" s="150"/>
      <c r="B31" s="42"/>
      <c r="C31" s="891" t="s">
        <v>274</v>
      </c>
      <c r="D31" s="905" t="s">
        <v>86</v>
      </c>
      <c r="E31" s="905"/>
      <c r="F31" s="905"/>
      <c r="G31" s="905"/>
      <c r="H31" s="905"/>
      <c r="I31" s="905"/>
      <c r="J31" s="906"/>
      <c r="K31" s="859">
        <f>SUM(K32,K33,K34,K35,K36)</f>
        <v>0</v>
      </c>
      <c r="L31" s="860"/>
      <c r="M31" s="859">
        <f t="shared" ref="M31" si="0">SUM(M32,M33,M34,M35,M36)</f>
        <v>0</v>
      </c>
      <c r="N31" s="860"/>
      <c r="O31" s="859">
        <f t="shared" ref="O31" si="1">SUM(O32,O33,O34,O35,O36)</f>
        <v>0</v>
      </c>
      <c r="P31" s="860"/>
      <c r="Q31" s="859">
        <f t="shared" ref="Q31" si="2">SUM(Q32,Q33,Q34,Q35,Q36)</f>
        <v>0</v>
      </c>
      <c r="R31" s="860"/>
      <c r="S31" s="859">
        <f t="shared" ref="S31" si="3">SUM(S32,S33,S34,S35,S36)</f>
        <v>0</v>
      </c>
      <c r="T31" s="860"/>
      <c r="U31" s="160"/>
    </row>
    <row r="32" spans="1:21" s="36" customFormat="1" ht="20.100000000000001" customHeight="1">
      <c r="A32" s="150"/>
      <c r="B32" s="42"/>
      <c r="C32" s="892"/>
      <c r="D32" s="861"/>
      <c r="E32" s="852" t="s">
        <v>82</v>
      </c>
      <c r="F32" s="852"/>
      <c r="G32" s="852"/>
      <c r="H32" s="852"/>
      <c r="I32" s="852"/>
      <c r="J32" s="852"/>
      <c r="K32" s="862"/>
      <c r="L32" s="863"/>
      <c r="M32" s="862"/>
      <c r="N32" s="863"/>
      <c r="O32" s="862"/>
      <c r="P32" s="863"/>
      <c r="Q32" s="862"/>
      <c r="R32" s="863"/>
      <c r="S32" s="862"/>
      <c r="T32" s="863"/>
      <c r="U32" s="160"/>
    </row>
    <row r="33" spans="1:21" s="36" customFormat="1" ht="20.100000000000001" customHeight="1">
      <c r="A33" s="150"/>
      <c r="B33" s="42"/>
      <c r="C33" s="892"/>
      <c r="D33" s="861"/>
      <c r="E33" s="852" t="s">
        <v>83</v>
      </c>
      <c r="F33" s="852"/>
      <c r="G33" s="852"/>
      <c r="H33" s="852"/>
      <c r="I33" s="852"/>
      <c r="J33" s="852"/>
      <c r="K33" s="862"/>
      <c r="L33" s="863"/>
      <c r="M33" s="862"/>
      <c r="N33" s="863"/>
      <c r="O33" s="862"/>
      <c r="P33" s="863"/>
      <c r="Q33" s="862"/>
      <c r="R33" s="863"/>
      <c r="S33" s="862"/>
      <c r="T33" s="863"/>
      <c r="U33" s="160"/>
    </row>
    <row r="34" spans="1:21" s="36" customFormat="1" ht="20.100000000000001" customHeight="1">
      <c r="A34" s="150"/>
      <c r="B34" s="42"/>
      <c r="C34" s="892"/>
      <c r="D34" s="861"/>
      <c r="E34" s="852" t="s">
        <v>84</v>
      </c>
      <c r="F34" s="852"/>
      <c r="G34" s="852"/>
      <c r="H34" s="852"/>
      <c r="I34" s="852"/>
      <c r="J34" s="852"/>
      <c r="K34" s="862"/>
      <c r="L34" s="863"/>
      <c r="M34" s="862"/>
      <c r="N34" s="863"/>
      <c r="O34" s="862"/>
      <c r="P34" s="863"/>
      <c r="Q34" s="862"/>
      <c r="R34" s="863"/>
      <c r="S34" s="862"/>
      <c r="T34" s="863"/>
      <c r="U34" s="160"/>
    </row>
    <row r="35" spans="1:21" s="36" customFormat="1" ht="20.100000000000001" customHeight="1">
      <c r="A35" s="150"/>
      <c r="B35" s="42"/>
      <c r="C35" s="892"/>
      <c r="D35" s="861"/>
      <c r="E35" s="852" t="s">
        <v>535</v>
      </c>
      <c r="F35" s="852"/>
      <c r="G35" s="852"/>
      <c r="H35" s="852"/>
      <c r="I35" s="852"/>
      <c r="J35" s="852"/>
      <c r="K35" s="907"/>
      <c r="L35" s="908"/>
      <c r="M35" s="907"/>
      <c r="N35" s="908"/>
      <c r="O35" s="907"/>
      <c r="P35" s="908"/>
      <c r="Q35" s="853"/>
      <c r="R35" s="854"/>
      <c r="S35" s="853"/>
      <c r="T35" s="854"/>
      <c r="U35" s="160"/>
    </row>
    <row r="36" spans="1:21" s="36" customFormat="1" ht="20.100000000000001" customHeight="1">
      <c r="A36" s="150"/>
      <c r="B36" s="42"/>
      <c r="C36" s="892"/>
      <c r="D36" s="861"/>
      <c r="E36" s="864" t="s">
        <v>259</v>
      </c>
      <c r="F36" s="865"/>
      <c r="G36" s="866" t="s">
        <v>391</v>
      </c>
      <c r="H36" s="867"/>
      <c r="I36" s="867"/>
      <c r="J36" s="868"/>
      <c r="K36" s="862"/>
      <c r="L36" s="863"/>
      <c r="M36" s="862"/>
      <c r="N36" s="863"/>
      <c r="O36" s="862"/>
      <c r="P36" s="863"/>
      <c r="Q36" s="862"/>
      <c r="R36" s="863"/>
      <c r="S36" s="862"/>
      <c r="T36" s="863"/>
      <c r="U36" s="160"/>
    </row>
    <row r="37" spans="1:21" s="36" customFormat="1" ht="20.100000000000001" customHeight="1">
      <c r="A37" s="150"/>
      <c r="B37" s="42"/>
      <c r="C37" s="892"/>
      <c r="D37" s="851" t="s">
        <v>87</v>
      </c>
      <c r="E37" s="852"/>
      <c r="F37" s="852"/>
      <c r="G37" s="852"/>
      <c r="H37" s="852"/>
      <c r="I37" s="852"/>
      <c r="J37" s="852"/>
      <c r="K37" s="853"/>
      <c r="L37" s="854"/>
      <c r="M37" s="853"/>
      <c r="N37" s="854"/>
      <c r="O37" s="853"/>
      <c r="P37" s="854"/>
      <c r="Q37" s="853"/>
      <c r="R37" s="854"/>
      <c r="S37" s="853"/>
      <c r="T37" s="854"/>
      <c r="U37" s="160"/>
    </row>
    <row r="38" spans="1:21" s="36" customFormat="1" ht="20.100000000000001" customHeight="1" thickBot="1">
      <c r="A38" s="150"/>
      <c r="B38" s="42"/>
      <c r="C38" s="892"/>
      <c r="D38" s="901" t="s">
        <v>259</v>
      </c>
      <c r="E38" s="901"/>
      <c r="F38" s="901" t="s">
        <v>391</v>
      </c>
      <c r="G38" s="901"/>
      <c r="H38" s="901"/>
      <c r="I38" s="901"/>
      <c r="J38" s="902"/>
      <c r="K38" s="844"/>
      <c r="L38" s="845"/>
      <c r="M38" s="844"/>
      <c r="N38" s="845"/>
      <c r="O38" s="903"/>
      <c r="P38" s="904"/>
      <c r="Q38" s="844"/>
      <c r="R38" s="845"/>
      <c r="S38" s="844"/>
      <c r="T38" s="845"/>
      <c r="U38" s="160"/>
    </row>
    <row r="39" spans="1:21" s="36" customFormat="1" ht="20.100000000000001" customHeight="1">
      <c r="A39" s="150"/>
      <c r="B39" s="42"/>
      <c r="C39" s="893"/>
      <c r="D39" s="846" t="s">
        <v>85</v>
      </c>
      <c r="E39" s="847"/>
      <c r="F39" s="847"/>
      <c r="G39" s="847"/>
      <c r="H39" s="847"/>
      <c r="I39" s="847"/>
      <c r="J39" s="848"/>
      <c r="K39" s="855">
        <f>SUM(K31,K37,K38)</f>
        <v>0</v>
      </c>
      <c r="L39" s="856"/>
      <c r="M39" s="855">
        <f>SUM(M31,M37,M38)</f>
        <v>0</v>
      </c>
      <c r="N39" s="856"/>
      <c r="O39" s="857">
        <f>SUM(O31,O37,O38)</f>
        <v>0</v>
      </c>
      <c r="P39" s="858"/>
      <c r="Q39" s="855">
        <f>SUM(Q31,Q37,Q38)</f>
        <v>0</v>
      </c>
      <c r="R39" s="856"/>
      <c r="S39" s="855">
        <f>SUM(S31,S37,S38)</f>
        <v>0</v>
      </c>
      <c r="T39" s="856"/>
      <c r="U39" s="160"/>
    </row>
    <row r="40" spans="1:21" s="36" customFormat="1" ht="20.100000000000001" customHeight="1" thickBot="1">
      <c r="A40" s="150"/>
      <c r="B40" s="42"/>
      <c r="C40" s="893"/>
      <c r="D40" s="894" t="s">
        <v>720</v>
      </c>
      <c r="E40" s="895"/>
      <c r="F40" s="895"/>
      <c r="G40" s="895"/>
      <c r="H40" s="895"/>
      <c r="I40" s="895"/>
      <c r="J40" s="896"/>
      <c r="K40" s="897"/>
      <c r="L40" s="898"/>
      <c r="M40" s="897"/>
      <c r="N40" s="898"/>
      <c r="O40" s="897"/>
      <c r="P40" s="898"/>
      <c r="Q40" s="899"/>
      <c r="R40" s="900"/>
      <c r="S40" s="899"/>
      <c r="T40" s="900"/>
      <c r="U40" s="160"/>
    </row>
    <row r="41" spans="1:21" s="36" customFormat="1" ht="20.100000000000001" customHeight="1" thickTop="1">
      <c r="A41" s="150"/>
      <c r="B41" s="42"/>
      <c r="C41" s="884" t="s">
        <v>80</v>
      </c>
      <c r="D41" s="885"/>
      <c r="E41" s="885"/>
      <c r="F41" s="885"/>
      <c r="G41" s="885"/>
      <c r="H41" s="885"/>
      <c r="I41" s="885"/>
      <c r="J41" s="886"/>
      <c r="K41" s="889"/>
      <c r="L41" s="890"/>
      <c r="M41" s="889"/>
      <c r="N41" s="890"/>
      <c r="O41" s="889"/>
      <c r="P41" s="890"/>
      <c r="Q41" s="889"/>
      <c r="R41" s="890"/>
      <c r="S41" s="889"/>
      <c r="T41" s="890"/>
      <c r="U41" s="160"/>
    </row>
    <row r="42" spans="1:21" s="36" customFormat="1" ht="20.100000000000001" customHeight="1">
      <c r="A42" s="150"/>
      <c r="B42" s="42"/>
      <c r="C42" s="878" t="s">
        <v>599</v>
      </c>
      <c r="D42" s="879"/>
      <c r="E42" s="879"/>
      <c r="F42" s="879"/>
      <c r="G42" s="879"/>
      <c r="H42" s="879"/>
      <c r="I42" s="879"/>
      <c r="J42" s="880"/>
      <c r="K42" s="862"/>
      <c r="L42" s="863"/>
      <c r="M42" s="862"/>
      <c r="N42" s="863"/>
      <c r="O42" s="862"/>
      <c r="P42" s="863"/>
      <c r="Q42" s="862"/>
      <c r="R42" s="863"/>
      <c r="S42" s="862"/>
      <c r="T42" s="863"/>
      <c r="U42" s="161"/>
    </row>
    <row r="43" spans="1:21" s="36" customFormat="1" ht="20.100000000000001" customHeight="1" thickBot="1">
      <c r="A43" s="150"/>
      <c r="B43" s="42"/>
      <c r="C43" s="881" t="s">
        <v>600</v>
      </c>
      <c r="D43" s="882"/>
      <c r="E43" s="882"/>
      <c r="F43" s="882"/>
      <c r="G43" s="882"/>
      <c r="H43" s="882"/>
      <c r="I43" s="882"/>
      <c r="J43" s="883"/>
      <c r="K43" s="853"/>
      <c r="L43" s="854"/>
      <c r="M43" s="853"/>
      <c r="N43" s="854"/>
      <c r="O43" s="853"/>
      <c r="P43" s="854"/>
      <c r="Q43" s="853"/>
      <c r="R43" s="854"/>
      <c r="S43" s="853"/>
      <c r="T43" s="854"/>
      <c r="U43" s="161"/>
    </row>
    <row r="44" spans="1:21" s="36" customFormat="1" ht="24" customHeight="1" thickTop="1">
      <c r="A44" s="150"/>
      <c r="B44" s="42"/>
      <c r="C44" s="884" t="s">
        <v>601</v>
      </c>
      <c r="D44" s="885"/>
      <c r="E44" s="885"/>
      <c r="F44" s="885"/>
      <c r="G44" s="885"/>
      <c r="H44" s="885"/>
      <c r="I44" s="885"/>
      <c r="J44" s="886"/>
      <c r="K44" s="887">
        <f>IF(K42="",0,K43/K42)</f>
        <v>0</v>
      </c>
      <c r="L44" s="888"/>
      <c r="M44" s="887">
        <f t="shared" ref="M44" si="4">IF(M42="",0,M43/M42)</f>
        <v>0</v>
      </c>
      <c r="N44" s="888"/>
      <c r="O44" s="887">
        <f t="shared" ref="O44" si="5">IF(O42="",0,O43/O42)</f>
        <v>0</v>
      </c>
      <c r="P44" s="888"/>
      <c r="Q44" s="887">
        <f t="shared" ref="Q44" si="6">IF(Q42="",0,Q43/Q42)</f>
        <v>0</v>
      </c>
      <c r="R44" s="888"/>
      <c r="S44" s="887">
        <f>IF(S42="",0,S43/S42)</f>
        <v>0</v>
      </c>
      <c r="T44" s="888"/>
      <c r="U44" s="161"/>
    </row>
    <row r="45" spans="1:21" s="36" customFormat="1" ht="5.25" customHeight="1">
      <c r="A45" s="150"/>
      <c r="B45" s="42"/>
      <c r="C45" s="174"/>
      <c r="D45" s="39"/>
      <c r="E45" s="175"/>
      <c r="F45" s="175"/>
      <c r="G45" s="176"/>
      <c r="H45" s="176"/>
      <c r="I45" s="176"/>
      <c r="J45" s="176"/>
      <c r="K45" s="176"/>
      <c r="L45" s="176"/>
      <c r="M45" s="176"/>
      <c r="N45" s="176"/>
      <c r="O45" s="177"/>
      <c r="P45" s="177"/>
      <c r="Q45" s="177"/>
      <c r="R45" s="177"/>
      <c r="S45" s="177"/>
      <c r="T45" s="177"/>
      <c r="U45" s="162"/>
    </row>
    <row r="46" spans="1:21" s="36" customFormat="1" ht="12.6" customHeight="1">
      <c r="A46" s="150"/>
      <c r="B46" s="42"/>
      <c r="C46" s="869" t="s">
        <v>602</v>
      </c>
      <c r="D46" s="872"/>
      <c r="E46" s="872"/>
      <c r="F46" s="872"/>
      <c r="G46" s="872"/>
      <c r="H46" s="872"/>
      <c r="I46" s="872"/>
      <c r="J46" s="872"/>
      <c r="K46" s="872"/>
      <c r="L46" s="872"/>
      <c r="M46" s="872"/>
      <c r="N46" s="872"/>
      <c r="O46" s="872"/>
      <c r="P46" s="872"/>
      <c r="Q46" s="872"/>
      <c r="R46" s="872"/>
      <c r="S46" s="872"/>
      <c r="T46" s="873"/>
      <c r="U46" s="162"/>
    </row>
    <row r="47" spans="1:21" s="36" customFormat="1" ht="12.6" customHeight="1">
      <c r="A47" s="150"/>
      <c r="B47" s="42"/>
      <c r="C47" s="870"/>
      <c r="D47" s="874"/>
      <c r="E47" s="874"/>
      <c r="F47" s="874"/>
      <c r="G47" s="874"/>
      <c r="H47" s="874"/>
      <c r="I47" s="874"/>
      <c r="J47" s="874"/>
      <c r="K47" s="874"/>
      <c r="L47" s="874"/>
      <c r="M47" s="874"/>
      <c r="N47" s="874"/>
      <c r="O47" s="874"/>
      <c r="P47" s="874"/>
      <c r="Q47" s="874"/>
      <c r="R47" s="874"/>
      <c r="S47" s="874"/>
      <c r="T47" s="875"/>
      <c r="U47" s="162"/>
    </row>
    <row r="48" spans="1:21" s="36" customFormat="1" ht="12.6" customHeight="1">
      <c r="A48" s="150"/>
      <c r="B48" s="42"/>
      <c r="C48" s="871"/>
      <c r="D48" s="876"/>
      <c r="E48" s="876"/>
      <c r="F48" s="876"/>
      <c r="G48" s="876"/>
      <c r="H48" s="876"/>
      <c r="I48" s="876"/>
      <c r="J48" s="876"/>
      <c r="K48" s="876"/>
      <c r="L48" s="876"/>
      <c r="M48" s="876"/>
      <c r="N48" s="876"/>
      <c r="O48" s="876"/>
      <c r="P48" s="876"/>
      <c r="Q48" s="876"/>
      <c r="R48" s="876"/>
      <c r="S48" s="876"/>
      <c r="T48" s="877"/>
      <c r="U48" s="162"/>
    </row>
    <row r="49" spans="1:21" s="36" customFormat="1" ht="63.6" customHeight="1">
      <c r="A49" s="151"/>
      <c r="B49" s="43"/>
      <c r="C49" s="828" t="s">
        <v>732</v>
      </c>
      <c r="D49" s="828"/>
      <c r="E49" s="828"/>
      <c r="F49" s="828"/>
      <c r="G49" s="828"/>
      <c r="H49" s="828"/>
      <c r="I49" s="828"/>
      <c r="J49" s="828"/>
      <c r="K49" s="828"/>
      <c r="L49" s="828"/>
      <c r="M49" s="828"/>
      <c r="N49" s="828"/>
      <c r="O49" s="828"/>
      <c r="P49" s="828"/>
      <c r="Q49" s="828"/>
      <c r="R49" s="828"/>
      <c r="S49" s="828"/>
      <c r="T49" s="828"/>
      <c r="U49" s="248"/>
    </row>
  </sheetData>
  <mergeCells count="222">
    <mergeCell ref="O9:P9"/>
    <mergeCell ref="Q9:R9"/>
    <mergeCell ref="S9:T9"/>
    <mergeCell ref="E10:J10"/>
    <mergeCell ref="K10:L10"/>
    <mergeCell ref="M10:N10"/>
    <mergeCell ref="O10:P10"/>
    <mergeCell ref="Q10:R10"/>
    <mergeCell ref="S13:T13"/>
    <mergeCell ref="S2:U2"/>
    <mergeCell ref="S3:T3"/>
    <mergeCell ref="C4:T4"/>
    <mergeCell ref="C5:T5"/>
    <mergeCell ref="C6:J6"/>
    <mergeCell ref="Q6:R6"/>
    <mergeCell ref="S6:T6"/>
    <mergeCell ref="D7:J7"/>
    <mergeCell ref="K7:L7"/>
    <mergeCell ref="M7:N7"/>
    <mergeCell ref="O7:P7"/>
    <mergeCell ref="Q7:R7"/>
    <mergeCell ref="S7:T7"/>
    <mergeCell ref="C7:C16"/>
    <mergeCell ref="D8:D16"/>
    <mergeCell ref="E8:J8"/>
    <mergeCell ref="K8:L8"/>
    <mergeCell ref="M8:N8"/>
    <mergeCell ref="O8:P8"/>
    <mergeCell ref="Q8:R8"/>
    <mergeCell ref="S8:T8"/>
    <mergeCell ref="F9:J9"/>
    <mergeCell ref="K9:L9"/>
    <mergeCell ref="M9:N9"/>
    <mergeCell ref="C19:T19"/>
    <mergeCell ref="C20:J20"/>
    <mergeCell ref="Q20:R20"/>
    <mergeCell ref="S20:T20"/>
    <mergeCell ref="S10:T10"/>
    <mergeCell ref="F11:J11"/>
    <mergeCell ref="K11:L11"/>
    <mergeCell ref="M11:N11"/>
    <mergeCell ref="O11:P11"/>
    <mergeCell ref="Q11:R11"/>
    <mergeCell ref="S11:T11"/>
    <mergeCell ref="E14:J14"/>
    <mergeCell ref="K14:L14"/>
    <mergeCell ref="M14:N14"/>
    <mergeCell ref="O14:P14"/>
    <mergeCell ref="Q14:R14"/>
    <mergeCell ref="S14:T14"/>
    <mergeCell ref="E12:J12"/>
    <mergeCell ref="K12:L12"/>
    <mergeCell ref="M12:N12"/>
    <mergeCell ref="O12:P12"/>
    <mergeCell ref="Q12:R12"/>
    <mergeCell ref="S12:T12"/>
    <mergeCell ref="F13:J13"/>
    <mergeCell ref="S15:T15"/>
    <mergeCell ref="E16:F16"/>
    <mergeCell ref="G16:J16"/>
    <mergeCell ref="K16:L16"/>
    <mergeCell ref="M16:N16"/>
    <mergeCell ref="O16:P16"/>
    <mergeCell ref="Q16:R16"/>
    <mergeCell ref="S16:T16"/>
    <mergeCell ref="K13:L13"/>
    <mergeCell ref="M13:N13"/>
    <mergeCell ref="O13:P13"/>
    <mergeCell ref="Q13:R13"/>
    <mergeCell ref="F15:J15"/>
    <mergeCell ref="K15:L15"/>
    <mergeCell ref="M15:N15"/>
    <mergeCell ref="O15:P15"/>
    <mergeCell ref="Q15:R15"/>
    <mergeCell ref="C17:T17"/>
    <mergeCell ref="C29:T29"/>
    <mergeCell ref="K24:L24"/>
    <mergeCell ref="M24:N24"/>
    <mergeCell ref="O24:P24"/>
    <mergeCell ref="Q24:R24"/>
    <mergeCell ref="S24:T24"/>
    <mergeCell ref="F25:G25"/>
    <mergeCell ref="I25:J25"/>
    <mergeCell ref="K25:L25"/>
    <mergeCell ref="M25:N25"/>
    <mergeCell ref="O25:P25"/>
    <mergeCell ref="Q25:R25"/>
    <mergeCell ref="S25:T25"/>
    <mergeCell ref="C21:C26"/>
    <mergeCell ref="D21:J21"/>
    <mergeCell ref="K21:L21"/>
    <mergeCell ref="M21:N21"/>
    <mergeCell ref="O21:P21"/>
    <mergeCell ref="F24:G24"/>
    <mergeCell ref="I24:J24"/>
    <mergeCell ref="F26:G26"/>
    <mergeCell ref="I26:J26"/>
    <mergeCell ref="Q21:R21"/>
    <mergeCell ref="S21:T21"/>
    <mergeCell ref="D22:D26"/>
    <mergeCell ref="F22:G22"/>
    <mergeCell ref="I22:J22"/>
    <mergeCell ref="K22:L22"/>
    <mergeCell ref="M22:N22"/>
    <mergeCell ref="O22:P22"/>
    <mergeCell ref="Q22:R22"/>
    <mergeCell ref="S22:T22"/>
    <mergeCell ref="C30:J30"/>
    <mergeCell ref="K30:L30"/>
    <mergeCell ref="M30:N30"/>
    <mergeCell ref="O30:P30"/>
    <mergeCell ref="Q30:R30"/>
    <mergeCell ref="S30:T30"/>
    <mergeCell ref="M23:N23"/>
    <mergeCell ref="O23:P23"/>
    <mergeCell ref="Q23:R23"/>
    <mergeCell ref="S23:T23"/>
    <mergeCell ref="S26:T26"/>
    <mergeCell ref="M26:N26"/>
    <mergeCell ref="O26:P26"/>
    <mergeCell ref="Q26:R26"/>
    <mergeCell ref="F23:G23"/>
    <mergeCell ref="I23:J23"/>
    <mergeCell ref="K23:L23"/>
    <mergeCell ref="K26:L26"/>
    <mergeCell ref="Q32:R32"/>
    <mergeCell ref="S32:T32"/>
    <mergeCell ref="E33:J33"/>
    <mergeCell ref="K33:L33"/>
    <mergeCell ref="M33:N33"/>
    <mergeCell ref="O33:P33"/>
    <mergeCell ref="Q33:R33"/>
    <mergeCell ref="S33:T33"/>
    <mergeCell ref="E34:J34"/>
    <mergeCell ref="K34:L34"/>
    <mergeCell ref="M34:N34"/>
    <mergeCell ref="O34:P34"/>
    <mergeCell ref="Q34:R34"/>
    <mergeCell ref="S34:T34"/>
    <mergeCell ref="K36:L36"/>
    <mergeCell ref="M36:N36"/>
    <mergeCell ref="O36:P36"/>
    <mergeCell ref="Q36:R36"/>
    <mergeCell ref="S36:T36"/>
    <mergeCell ref="E35:J35"/>
    <mergeCell ref="K35:L35"/>
    <mergeCell ref="M35:N35"/>
    <mergeCell ref="O35:P35"/>
    <mergeCell ref="Q35:R35"/>
    <mergeCell ref="S35:T35"/>
    <mergeCell ref="C41:J41"/>
    <mergeCell ref="K41:L41"/>
    <mergeCell ref="M41:N41"/>
    <mergeCell ref="O41:P41"/>
    <mergeCell ref="Q41:R41"/>
    <mergeCell ref="S41:T41"/>
    <mergeCell ref="C31:C40"/>
    <mergeCell ref="D40:J40"/>
    <mergeCell ref="K40:L40"/>
    <mergeCell ref="M40:N40"/>
    <mergeCell ref="O40:P40"/>
    <mergeCell ref="Q40:R40"/>
    <mergeCell ref="S40:T40"/>
    <mergeCell ref="D38:E38"/>
    <mergeCell ref="F38:J38"/>
    <mergeCell ref="K38:L38"/>
    <mergeCell ref="M38:N38"/>
    <mergeCell ref="O38:P38"/>
    <mergeCell ref="Q38:R38"/>
    <mergeCell ref="D31:J31"/>
    <mergeCell ref="K31:L31"/>
    <mergeCell ref="M31:N31"/>
    <mergeCell ref="O31:P31"/>
    <mergeCell ref="Q31:R31"/>
    <mergeCell ref="K6:L6"/>
    <mergeCell ref="M6:N6"/>
    <mergeCell ref="O6:P6"/>
    <mergeCell ref="C46:C48"/>
    <mergeCell ref="D46:T48"/>
    <mergeCell ref="C49:T49"/>
    <mergeCell ref="C42:J42"/>
    <mergeCell ref="K42:L42"/>
    <mergeCell ref="M42:N42"/>
    <mergeCell ref="O42:P42"/>
    <mergeCell ref="Q42:R42"/>
    <mergeCell ref="S42:T42"/>
    <mergeCell ref="C43:J43"/>
    <mergeCell ref="K43:L43"/>
    <mergeCell ref="M43:N43"/>
    <mergeCell ref="O43:P43"/>
    <mergeCell ref="Q43:R43"/>
    <mergeCell ref="S43:T43"/>
    <mergeCell ref="C44:J44"/>
    <mergeCell ref="K44:L44"/>
    <mergeCell ref="M44:N44"/>
    <mergeCell ref="O44:P44"/>
    <mergeCell ref="Q44:R44"/>
    <mergeCell ref="S44:T44"/>
    <mergeCell ref="S38:T38"/>
    <mergeCell ref="D39:J39"/>
    <mergeCell ref="K20:L20"/>
    <mergeCell ref="M20:N20"/>
    <mergeCell ref="O20:P20"/>
    <mergeCell ref="D37:J37"/>
    <mergeCell ref="K37:L37"/>
    <mergeCell ref="M37:N37"/>
    <mergeCell ref="O37:P37"/>
    <mergeCell ref="Q37:R37"/>
    <mergeCell ref="S37:T37"/>
    <mergeCell ref="K39:L39"/>
    <mergeCell ref="M39:N39"/>
    <mergeCell ref="O39:P39"/>
    <mergeCell ref="Q39:R39"/>
    <mergeCell ref="S39:T39"/>
    <mergeCell ref="S31:T31"/>
    <mergeCell ref="D32:D36"/>
    <mergeCell ref="E32:J32"/>
    <mergeCell ref="K32:L32"/>
    <mergeCell ref="M32:N32"/>
    <mergeCell ref="O32:P32"/>
    <mergeCell ref="E36:F36"/>
    <mergeCell ref="G36:J36"/>
  </mergeCells>
  <phoneticPr fontId="1"/>
  <printOptions horizontalCentered="1"/>
  <pageMargins left="0.70866141732283472" right="0.70866141732283472" top="0.74803149606299213" bottom="0.74803149606299213" header="0.31496062992125984" footer="0.31496062992125984"/>
  <pageSetup paperSize="9" scale="72" orientation="portrait" r:id="rId1"/>
  <headerFooter>
    <oddHeader>&amp;R&amp;"ＭＳ Ｐゴシック,標準"（様式１－３）</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31DB81-DE0F-403D-88CA-2B73DEF2F2A4}">
  <sheetPr codeName="Sheet8"/>
  <dimension ref="A1:W39"/>
  <sheetViews>
    <sheetView view="pageBreakPreview" topLeftCell="C1" zoomScaleNormal="70" zoomScaleSheetLayoutView="100" zoomScalePageLayoutView="115" workbookViewId="0">
      <selection activeCell="I6" sqref="I6"/>
    </sheetView>
  </sheetViews>
  <sheetFormatPr defaultColWidth="3.625" defaultRowHeight="18.75"/>
  <cols>
    <col min="1" max="1" width="0.375" hidden="1" customWidth="1"/>
    <col min="2" max="2" width="0.625" style="41" customWidth="1"/>
    <col min="3" max="3" width="5.625" style="41" customWidth="1"/>
    <col min="4" max="7" width="5.125" customWidth="1"/>
    <col min="8" max="9" width="5.625" customWidth="1"/>
    <col min="10" max="10" width="7" customWidth="1"/>
    <col min="11" max="17" width="5.625" customWidth="1"/>
    <col min="18" max="18" width="0.625" style="41" customWidth="1"/>
    <col min="19" max="19" width="0.875" customWidth="1"/>
    <col min="20" max="23" width="3.625" style="34"/>
  </cols>
  <sheetData>
    <row r="1" spans="1:21" s="39" customFormat="1" ht="5.0999999999999996" customHeight="1">
      <c r="A1" s="52"/>
      <c r="S1" s="54"/>
      <c r="T1" s="54"/>
      <c r="U1" s="54"/>
    </row>
    <row r="2" spans="1:21" s="36" customFormat="1" ht="24.6" customHeight="1">
      <c r="A2" s="173"/>
      <c r="B2" s="156"/>
      <c r="C2" s="278" t="s">
        <v>594</v>
      </c>
      <c r="D2" s="170"/>
      <c r="E2" s="170"/>
      <c r="F2" s="170"/>
      <c r="G2" s="170"/>
      <c r="H2" s="170"/>
      <c r="I2" s="170"/>
      <c r="J2" s="170"/>
      <c r="K2" s="171"/>
      <c r="L2" s="171"/>
      <c r="M2" s="171"/>
      <c r="N2" s="171"/>
      <c r="O2" s="171"/>
      <c r="P2" s="275"/>
      <c r="Q2" s="275"/>
      <c r="R2" s="172"/>
    </row>
    <row r="3" spans="1:21" s="36" customFormat="1" ht="21.95" customHeight="1">
      <c r="A3" s="150"/>
      <c r="B3" s="42"/>
      <c r="C3" s="956" t="s">
        <v>705</v>
      </c>
      <c r="D3" s="957"/>
      <c r="E3" s="957"/>
      <c r="F3" s="957"/>
      <c r="G3" s="957"/>
      <c r="H3" s="957"/>
      <c r="I3" s="957"/>
      <c r="J3" s="957"/>
      <c r="K3" s="957"/>
      <c r="L3" s="957"/>
      <c r="M3" s="957"/>
      <c r="N3" s="957"/>
      <c r="O3" s="957"/>
      <c r="P3" s="957"/>
      <c r="Q3" s="957"/>
      <c r="R3" s="247"/>
    </row>
    <row r="4" spans="1:21" s="36" customFormat="1" ht="23.1" customHeight="1">
      <c r="A4" s="150"/>
      <c r="B4" s="42"/>
      <c r="C4" s="965" t="s">
        <v>88</v>
      </c>
      <c r="D4" s="966"/>
      <c r="E4" s="966"/>
      <c r="F4" s="966"/>
      <c r="G4" s="967"/>
      <c r="H4" s="958" t="s">
        <v>379</v>
      </c>
      <c r="I4" s="958" t="s">
        <v>380</v>
      </c>
      <c r="J4" s="958" t="s">
        <v>89</v>
      </c>
      <c r="K4" s="987" t="s">
        <v>381</v>
      </c>
      <c r="L4" s="988"/>
      <c r="M4" s="988"/>
      <c r="N4" s="988"/>
      <c r="O4" s="988"/>
      <c r="P4" s="988"/>
      <c r="Q4" s="989"/>
      <c r="R4" s="163"/>
    </row>
    <row r="5" spans="1:21" s="36" customFormat="1" ht="30.95" customHeight="1">
      <c r="A5" s="150"/>
      <c r="B5" s="42"/>
      <c r="C5" s="968"/>
      <c r="D5" s="969"/>
      <c r="E5" s="969"/>
      <c r="F5" s="969"/>
      <c r="G5" s="970"/>
      <c r="H5" s="959"/>
      <c r="I5" s="959"/>
      <c r="J5" s="959"/>
      <c r="K5" s="481" t="s">
        <v>91</v>
      </c>
      <c r="L5" s="489" t="s">
        <v>92</v>
      </c>
      <c r="M5" s="489" t="s">
        <v>93</v>
      </c>
      <c r="N5" s="490" t="s">
        <v>273</v>
      </c>
      <c r="O5" s="489" t="s">
        <v>94</v>
      </c>
      <c r="P5" s="490" t="s">
        <v>606</v>
      </c>
      <c r="Q5" s="491" t="s">
        <v>95</v>
      </c>
      <c r="R5" s="163"/>
    </row>
    <row r="6" spans="1:21" s="36" customFormat="1" ht="21" customHeight="1">
      <c r="A6" s="150"/>
      <c r="B6" s="42"/>
      <c r="C6" s="962" t="s">
        <v>580</v>
      </c>
      <c r="D6" s="971" t="s">
        <v>90</v>
      </c>
      <c r="E6" s="972"/>
      <c r="F6" s="972"/>
      <c r="G6" s="973"/>
      <c r="H6" s="283">
        <f>SUM(K6:Q6)</f>
        <v>0</v>
      </c>
      <c r="I6" s="283"/>
      <c r="J6" s="283"/>
      <c r="K6" s="284"/>
      <c r="L6" s="285"/>
      <c r="M6" s="285"/>
      <c r="N6" s="285"/>
      <c r="O6" s="285"/>
      <c r="P6" s="285"/>
      <c r="Q6" s="286"/>
      <c r="R6" s="164"/>
    </row>
    <row r="7" spans="1:21" s="36" customFormat="1" ht="21" customHeight="1">
      <c r="A7" s="150"/>
      <c r="B7" s="42"/>
      <c r="C7" s="962"/>
      <c r="D7" s="971" t="s">
        <v>103</v>
      </c>
      <c r="E7" s="972"/>
      <c r="F7" s="972"/>
      <c r="G7" s="973"/>
      <c r="H7" s="283">
        <f t="shared" ref="H7:H8" si="0">SUM(K7:Q7)</f>
        <v>0</v>
      </c>
      <c r="I7" s="283"/>
      <c r="J7" s="283"/>
      <c r="K7" s="284"/>
      <c r="L7" s="285"/>
      <c r="M7" s="285"/>
      <c r="N7" s="285"/>
      <c r="O7" s="285"/>
      <c r="P7" s="285"/>
      <c r="Q7" s="286"/>
      <c r="R7" s="165"/>
    </row>
    <row r="8" spans="1:21" s="36" customFormat="1" ht="21" customHeight="1">
      <c r="A8" s="150"/>
      <c r="B8" s="42"/>
      <c r="C8" s="962"/>
      <c r="D8" s="974" t="s">
        <v>605</v>
      </c>
      <c r="E8" s="975"/>
      <c r="F8" s="975"/>
      <c r="G8" s="976"/>
      <c r="H8" s="287">
        <f t="shared" si="0"/>
        <v>0</v>
      </c>
      <c r="I8" s="287"/>
      <c r="J8" s="287"/>
      <c r="K8" s="288"/>
      <c r="L8" s="289"/>
      <c r="M8" s="289"/>
      <c r="N8" s="289"/>
      <c r="O8" s="289"/>
      <c r="P8" s="289"/>
      <c r="Q8" s="286"/>
      <c r="R8" s="165"/>
    </row>
    <row r="9" spans="1:21" s="36" customFormat="1" ht="21" customHeight="1" thickBot="1">
      <c r="A9" s="150"/>
      <c r="B9" s="42"/>
      <c r="C9" s="963"/>
      <c r="D9" s="977" t="s">
        <v>85</v>
      </c>
      <c r="E9" s="978"/>
      <c r="F9" s="978"/>
      <c r="G9" s="979"/>
      <c r="H9" s="290">
        <f>SUM(H6,H7,H8)</f>
        <v>0</v>
      </c>
      <c r="I9" s="290">
        <f>SUM(I6,I7,I8)</f>
        <v>0</v>
      </c>
      <c r="J9" s="290">
        <f>SUM(J6,J7,J8)</f>
        <v>0</v>
      </c>
      <c r="K9" s="983"/>
      <c r="L9" s="984"/>
      <c r="M9" s="984"/>
      <c r="N9" s="984"/>
      <c r="O9" s="984"/>
      <c r="P9" s="984"/>
      <c r="Q9" s="985"/>
      <c r="R9" s="166"/>
    </row>
    <row r="10" spans="1:21" s="36" customFormat="1" ht="21" customHeight="1" thickTop="1">
      <c r="A10" s="150"/>
      <c r="B10" s="42"/>
      <c r="C10" s="964" t="s">
        <v>706</v>
      </c>
      <c r="D10" s="974" t="s">
        <v>90</v>
      </c>
      <c r="E10" s="975"/>
      <c r="F10" s="975"/>
      <c r="G10" s="976"/>
      <c r="H10" s="283">
        <f>SUM(K10:Q10)</f>
        <v>0</v>
      </c>
      <c r="I10" s="283"/>
      <c r="J10" s="283"/>
      <c r="K10" s="284"/>
      <c r="L10" s="285"/>
      <c r="M10" s="285"/>
      <c r="N10" s="285"/>
      <c r="O10" s="285"/>
      <c r="P10" s="285"/>
      <c r="Q10" s="286"/>
      <c r="R10" s="164"/>
    </row>
    <row r="11" spans="1:21" s="36" customFormat="1" ht="21" customHeight="1">
      <c r="A11" s="150"/>
      <c r="B11" s="42"/>
      <c r="C11" s="962"/>
      <c r="D11" s="974" t="s">
        <v>103</v>
      </c>
      <c r="E11" s="975"/>
      <c r="F11" s="975"/>
      <c r="G11" s="976"/>
      <c r="H11" s="283">
        <f>SUM(K11:Q11)</f>
        <v>0</v>
      </c>
      <c r="I11" s="283"/>
      <c r="J11" s="283"/>
      <c r="K11" s="284"/>
      <c r="L11" s="285"/>
      <c r="M11" s="285"/>
      <c r="N11" s="285"/>
      <c r="O11" s="285"/>
      <c r="P11" s="285"/>
      <c r="Q11" s="286"/>
      <c r="R11" s="165"/>
    </row>
    <row r="12" spans="1:21" s="36" customFormat="1" ht="21" customHeight="1">
      <c r="A12" s="150"/>
      <c r="B12" s="42"/>
      <c r="C12" s="962"/>
      <c r="D12" s="974" t="s">
        <v>605</v>
      </c>
      <c r="E12" s="975"/>
      <c r="F12" s="975"/>
      <c r="G12" s="976"/>
      <c r="H12" s="287">
        <f>SUM(K12:Q12)</f>
        <v>0</v>
      </c>
      <c r="I12" s="287"/>
      <c r="J12" s="287"/>
      <c r="K12" s="288"/>
      <c r="L12" s="289"/>
      <c r="M12" s="289"/>
      <c r="N12" s="289"/>
      <c r="O12" s="289"/>
      <c r="P12" s="289"/>
      <c r="Q12" s="286"/>
      <c r="R12" s="165"/>
    </row>
    <row r="13" spans="1:21" s="36" customFormat="1" ht="21" customHeight="1" thickBot="1">
      <c r="A13" s="150"/>
      <c r="B13" s="42"/>
      <c r="C13" s="963"/>
      <c r="D13" s="977" t="s">
        <v>85</v>
      </c>
      <c r="E13" s="978"/>
      <c r="F13" s="978"/>
      <c r="G13" s="979"/>
      <c r="H13" s="290">
        <f>SUM(H10,H11,H12)</f>
        <v>0</v>
      </c>
      <c r="I13" s="290">
        <f>SUM(I10,I11,I12)</f>
        <v>0</v>
      </c>
      <c r="J13" s="290">
        <f>SUM(J10,J11,J12)</f>
        <v>0</v>
      </c>
      <c r="K13" s="983"/>
      <c r="L13" s="984"/>
      <c r="M13" s="984"/>
      <c r="N13" s="984"/>
      <c r="O13" s="984"/>
      <c r="P13" s="984"/>
      <c r="Q13" s="985"/>
      <c r="R13" s="166"/>
    </row>
    <row r="14" spans="1:21" s="36" customFormat="1" ht="21" customHeight="1" thickTop="1">
      <c r="A14" s="150"/>
      <c r="B14" s="42"/>
      <c r="C14" s="964" t="s">
        <v>707</v>
      </c>
      <c r="D14" s="974" t="s">
        <v>90</v>
      </c>
      <c r="E14" s="975"/>
      <c r="F14" s="975"/>
      <c r="G14" s="976"/>
      <c r="H14" s="283">
        <f>SUM(K14:Q14)</f>
        <v>0</v>
      </c>
      <c r="I14" s="283"/>
      <c r="J14" s="283"/>
      <c r="K14" s="284"/>
      <c r="L14" s="285"/>
      <c r="M14" s="285"/>
      <c r="N14" s="285"/>
      <c r="O14" s="285"/>
      <c r="P14" s="285"/>
      <c r="Q14" s="286"/>
      <c r="R14" s="164"/>
    </row>
    <row r="15" spans="1:21" s="36" customFormat="1" ht="21" customHeight="1">
      <c r="A15" s="150"/>
      <c r="B15" s="42"/>
      <c r="C15" s="962"/>
      <c r="D15" s="974" t="s">
        <v>103</v>
      </c>
      <c r="E15" s="975"/>
      <c r="F15" s="975"/>
      <c r="G15" s="976"/>
      <c r="H15" s="283">
        <f>SUM(K15:Q15)</f>
        <v>0</v>
      </c>
      <c r="I15" s="283"/>
      <c r="J15" s="283"/>
      <c r="K15" s="284"/>
      <c r="L15" s="285"/>
      <c r="M15" s="285"/>
      <c r="N15" s="285"/>
      <c r="O15" s="285"/>
      <c r="P15" s="285"/>
      <c r="Q15" s="286"/>
      <c r="R15" s="165"/>
    </row>
    <row r="16" spans="1:21" s="36" customFormat="1" ht="21" customHeight="1">
      <c r="A16" s="150"/>
      <c r="B16" s="42"/>
      <c r="C16" s="962"/>
      <c r="D16" s="974" t="s">
        <v>605</v>
      </c>
      <c r="E16" s="975"/>
      <c r="F16" s="975"/>
      <c r="G16" s="976"/>
      <c r="H16" s="287">
        <f>SUM(K16:Q16)</f>
        <v>0</v>
      </c>
      <c r="I16" s="287"/>
      <c r="J16" s="287"/>
      <c r="K16" s="288"/>
      <c r="L16" s="289"/>
      <c r="M16" s="289"/>
      <c r="N16" s="289"/>
      <c r="O16" s="289"/>
      <c r="P16" s="289"/>
      <c r="Q16" s="286"/>
      <c r="R16" s="165"/>
    </row>
    <row r="17" spans="1:18" s="36" customFormat="1" ht="21" customHeight="1" thickBot="1">
      <c r="A17" s="150"/>
      <c r="B17" s="42"/>
      <c r="C17" s="963"/>
      <c r="D17" s="977" t="s">
        <v>85</v>
      </c>
      <c r="E17" s="978"/>
      <c r="F17" s="978"/>
      <c r="G17" s="979"/>
      <c r="H17" s="290">
        <f>SUM(H14,H15,H16)</f>
        <v>0</v>
      </c>
      <c r="I17" s="290">
        <f>SUM(I14,I15,I16)</f>
        <v>0</v>
      </c>
      <c r="J17" s="290">
        <f>SUM(J14,J15,J16)</f>
        <v>0</v>
      </c>
      <c r="K17" s="983"/>
      <c r="L17" s="984"/>
      <c r="M17" s="984"/>
      <c r="N17" s="984"/>
      <c r="O17" s="984"/>
      <c r="P17" s="984"/>
      <c r="Q17" s="985"/>
      <c r="R17" s="165"/>
    </row>
    <row r="18" spans="1:18" s="36" customFormat="1" ht="21" customHeight="1" thickTop="1">
      <c r="A18" s="150"/>
      <c r="B18" s="42"/>
      <c r="C18" s="964" t="s">
        <v>708</v>
      </c>
      <c r="D18" s="974" t="s">
        <v>90</v>
      </c>
      <c r="E18" s="975"/>
      <c r="F18" s="975"/>
      <c r="G18" s="976"/>
      <c r="H18" s="283">
        <f>SUM(K18:Q18)</f>
        <v>0</v>
      </c>
      <c r="I18" s="283"/>
      <c r="J18" s="283"/>
      <c r="K18" s="284"/>
      <c r="L18" s="285"/>
      <c r="M18" s="285"/>
      <c r="N18" s="285"/>
      <c r="O18" s="285"/>
      <c r="P18" s="285"/>
      <c r="Q18" s="286"/>
      <c r="R18" s="165"/>
    </row>
    <row r="19" spans="1:18" s="36" customFormat="1" ht="21" customHeight="1">
      <c r="A19" s="150"/>
      <c r="B19" s="42"/>
      <c r="C19" s="962"/>
      <c r="D19" s="974" t="s">
        <v>103</v>
      </c>
      <c r="E19" s="975"/>
      <c r="F19" s="975"/>
      <c r="G19" s="976"/>
      <c r="H19" s="283">
        <f>SUM(K19:Q19)</f>
        <v>0</v>
      </c>
      <c r="I19" s="283"/>
      <c r="J19" s="283"/>
      <c r="K19" s="284"/>
      <c r="L19" s="285"/>
      <c r="M19" s="285"/>
      <c r="N19" s="285"/>
      <c r="O19" s="285"/>
      <c r="P19" s="285"/>
      <c r="Q19" s="286"/>
      <c r="R19" s="165"/>
    </row>
    <row r="20" spans="1:18" s="36" customFormat="1" ht="21" customHeight="1" thickBot="1">
      <c r="A20" s="150"/>
      <c r="B20" s="42"/>
      <c r="C20" s="963"/>
      <c r="D20" s="977" t="s">
        <v>85</v>
      </c>
      <c r="E20" s="978"/>
      <c r="F20" s="978"/>
      <c r="G20" s="979"/>
      <c r="H20" s="518">
        <f>SUM(H18,H19)</f>
        <v>0</v>
      </c>
      <c r="I20" s="518">
        <f>SUM(I18,I19)</f>
        <v>0</v>
      </c>
      <c r="J20" s="518">
        <f>SUM(J18,J19)</f>
        <v>0</v>
      </c>
      <c r="K20" s="983"/>
      <c r="L20" s="984"/>
      <c r="M20" s="984"/>
      <c r="N20" s="984"/>
      <c r="O20" s="984"/>
      <c r="P20" s="984"/>
      <c r="Q20" s="985"/>
      <c r="R20" s="165"/>
    </row>
    <row r="21" spans="1:18" s="36" customFormat="1" ht="40.5" customHeight="1" thickTop="1">
      <c r="A21" s="151"/>
      <c r="B21" s="43"/>
      <c r="C21" s="986" t="s">
        <v>595</v>
      </c>
      <c r="D21" s="986"/>
      <c r="E21" s="986"/>
      <c r="F21" s="986"/>
      <c r="G21" s="986"/>
      <c r="H21" s="986"/>
      <c r="I21" s="986"/>
      <c r="J21" s="986"/>
      <c r="K21" s="986"/>
      <c r="L21" s="986"/>
      <c r="M21" s="986"/>
      <c r="N21" s="986"/>
      <c r="O21" s="986"/>
      <c r="P21" s="986"/>
      <c r="Q21" s="986"/>
      <c r="R21" s="635"/>
    </row>
    <row r="22" spans="1:18" ht="9" customHeight="1">
      <c r="A22" s="152"/>
    </row>
    <row r="23" spans="1:18" ht="18" customHeight="1">
      <c r="B23" s="633"/>
      <c r="C23" s="960" t="s">
        <v>725</v>
      </c>
      <c r="D23" s="960"/>
      <c r="E23" s="960"/>
      <c r="F23" s="960"/>
      <c r="G23" s="960"/>
      <c r="H23" s="960"/>
      <c r="I23" s="960"/>
      <c r="J23" s="960"/>
      <c r="K23" s="960"/>
      <c r="L23" s="960"/>
      <c r="M23" s="960"/>
      <c r="N23" s="960"/>
      <c r="O23" s="960"/>
      <c r="P23" s="961"/>
      <c r="Q23" s="961"/>
      <c r="R23" s="961"/>
    </row>
    <row r="24" spans="1:18" ht="78" customHeight="1">
      <c r="B24" s="633"/>
      <c r="C24" s="980"/>
      <c r="D24" s="980"/>
      <c r="E24" s="980"/>
      <c r="F24" s="980"/>
      <c r="G24" s="980"/>
      <c r="H24" s="980"/>
      <c r="I24" s="980"/>
      <c r="J24" s="980"/>
      <c r="K24" s="980"/>
      <c r="L24" s="980"/>
      <c r="M24" s="980"/>
      <c r="N24" s="980"/>
      <c r="O24" s="980"/>
      <c r="P24" s="980"/>
      <c r="Q24" s="980"/>
      <c r="R24" s="981"/>
    </row>
    <row r="25" spans="1:18">
      <c r="B25" s="634"/>
      <c r="C25" s="824"/>
      <c r="D25" s="824"/>
      <c r="E25" s="824"/>
      <c r="F25" s="824"/>
      <c r="G25" s="824"/>
      <c r="H25" s="824"/>
      <c r="I25" s="824"/>
      <c r="J25" s="824"/>
      <c r="K25" s="824"/>
      <c r="L25" s="824"/>
      <c r="M25" s="824"/>
      <c r="N25" s="824"/>
      <c r="O25" s="824"/>
      <c r="P25" s="824"/>
      <c r="Q25" s="824"/>
      <c r="R25" s="982"/>
    </row>
    <row r="26" spans="1:18">
      <c r="B26" s="634"/>
      <c r="C26" s="824"/>
      <c r="D26" s="824"/>
      <c r="E26" s="824"/>
      <c r="F26" s="824"/>
      <c r="G26" s="824"/>
      <c r="H26" s="824"/>
      <c r="I26" s="824"/>
      <c r="J26" s="824"/>
      <c r="K26" s="824"/>
      <c r="L26" s="824"/>
      <c r="M26" s="824"/>
      <c r="N26" s="824"/>
      <c r="O26" s="824"/>
      <c r="P26" s="824"/>
      <c r="Q26" s="824"/>
      <c r="R26" s="982"/>
    </row>
    <row r="27" spans="1:18">
      <c r="B27" s="634"/>
      <c r="C27" s="824"/>
      <c r="D27" s="824"/>
      <c r="E27" s="824"/>
      <c r="F27" s="824"/>
      <c r="G27" s="824"/>
      <c r="H27" s="824"/>
      <c r="I27" s="824"/>
      <c r="J27" s="824"/>
      <c r="K27" s="824"/>
      <c r="L27" s="824"/>
      <c r="M27" s="824"/>
      <c r="N27" s="824"/>
      <c r="O27" s="824"/>
      <c r="P27" s="824"/>
      <c r="Q27" s="824"/>
      <c r="R27" s="982"/>
    </row>
    <row r="28" spans="1:18">
      <c r="B28" s="634"/>
      <c r="C28" s="824"/>
      <c r="D28" s="824"/>
      <c r="E28" s="824"/>
      <c r="F28" s="824"/>
      <c r="G28" s="824"/>
      <c r="H28" s="824"/>
      <c r="I28" s="824"/>
      <c r="J28" s="824"/>
      <c r="K28" s="824"/>
      <c r="L28" s="824"/>
      <c r="M28" s="824"/>
      <c r="N28" s="824"/>
      <c r="O28" s="824"/>
      <c r="P28" s="824"/>
      <c r="Q28" s="824"/>
      <c r="R28" s="982"/>
    </row>
    <row r="29" spans="1:18">
      <c r="B29" s="634"/>
      <c r="C29" s="824"/>
      <c r="D29" s="824"/>
      <c r="E29" s="824"/>
      <c r="F29" s="824"/>
      <c r="G29" s="824"/>
      <c r="H29" s="824"/>
      <c r="I29" s="824"/>
      <c r="J29" s="824"/>
      <c r="K29" s="824"/>
      <c r="L29" s="824"/>
      <c r="M29" s="824"/>
      <c r="N29" s="824"/>
      <c r="O29" s="824"/>
      <c r="P29" s="824"/>
      <c r="Q29" s="824"/>
      <c r="R29" s="982"/>
    </row>
    <row r="30" spans="1:18">
      <c r="B30" s="634"/>
      <c r="C30" s="824"/>
      <c r="D30" s="824"/>
      <c r="E30" s="824"/>
      <c r="F30" s="824"/>
      <c r="G30" s="824"/>
      <c r="H30" s="824"/>
      <c r="I30" s="824"/>
      <c r="J30" s="824"/>
      <c r="K30" s="824"/>
      <c r="L30" s="824"/>
      <c r="M30" s="824"/>
      <c r="N30" s="824"/>
      <c r="O30" s="824"/>
      <c r="P30" s="824"/>
      <c r="Q30" s="824"/>
      <c r="R30" s="982"/>
    </row>
    <row r="31" spans="1:18">
      <c r="B31" s="634"/>
      <c r="C31" s="824"/>
      <c r="D31" s="824"/>
      <c r="E31" s="824"/>
      <c r="F31" s="824"/>
      <c r="G31" s="824"/>
      <c r="H31" s="824"/>
      <c r="I31" s="824"/>
      <c r="J31" s="824"/>
      <c r="K31" s="824"/>
      <c r="L31" s="824"/>
      <c r="M31" s="824"/>
      <c r="N31" s="824"/>
      <c r="O31" s="824"/>
      <c r="P31" s="824"/>
      <c r="Q31" s="824"/>
      <c r="R31" s="982"/>
    </row>
    <row r="32" spans="1:18">
      <c r="B32" s="634"/>
      <c r="C32" s="824"/>
      <c r="D32" s="824"/>
      <c r="E32" s="824"/>
      <c r="F32" s="824"/>
      <c r="G32" s="824"/>
      <c r="H32" s="824"/>
      <c r="I32" s="824"/>
      <c r="J32" s="824"/>
      <c r="K32" s="824"/>
      <c r="L32" s="824"/>
      <c r="M32" s="824"/>
      <c r="N32" s="824"/>
      <c r="O32" s="824"/>
      <c r="P32" s="824"/>
      <c r="Q32" s="824"/>
      <c r="R32" s="982"/>
    </row>
    <row r="33" spans="2:18">
      <c r="B33" s="634"/>
      <c r="C33" s="824"/>
      <c r="D33" s="824"/>
      <c r="E33" s="824"/>
      <c r="F33" s="824"/>
      <c r="G33" s="824"/>
      <c r="H33" s="824"/>
      <c r="I33" s="824"/>
      <c r="J33" s="824"/>
      <c r="K33" s="824"/>
      <c r="L33" s="824"/>
      <c r="M33" s="824"/>
      <c r="N33" s="824"/>
      <c r="O33" s="824"/>
      <c r="P33" s="824"/>
      <c r="Q33" s="824"/>
      <c r="R33" s="982"/>
    </row>
    <row r="34" spans="2:18">
      <c r="B34" s="634"/>
      <c r="C34" s="824"/>
      <c r="D34" s="824"/>
      <c r="E34" s="824"/>
      <c r="F34" s="824"/>
      <c r="G34" s="824"/>
      <c r="H34" s="824"/>
      <c r="I34" s="824"/>
      <c r="J34" s="824"/>
      <c r="K34" s="824"/>
      <c r="L34" s="824"/>
      <c r="M34" s="824"/>
      <c r="N34" s="824"/>
      <c r="O34" s="824"/>
      <c r="P34" s="824"/>
      <c r="Q34" s="824"/>
      <c r="R34" s="982"/>
    </row>
    <row r="35" spans="2:18">
      <c r="B35" s="634"/>
      <c r="C35" s="824"/>
      <c r="D35" s="824"/>
      <c r="E35" s="824"/>
      <c r="F35" s="824"/>
      <c r="G35" s="824"/>
      <c r="H35" s="824"/>
      <c r="I35" s="824"/>
      <c r="J35" s="824"/>
      <c r="K35" s="824"/>
      <c r="L35" s="824"/>
      <c r="M35" s="824"/>
      <c r="N35" s="824"/>
      <c r="O35" s="824"/>
      <c r="P35" s="824"/>
      <c r="Q35" s="824"/>
      <c r="R35" s="982"/>
    </row>
    <row r="36" spans="2:18">
      <c r="B36" s="634"/>
      <c r="C36" s="824"/>
      <c r="D36" s="824"/>
      <c r="E36" s="824"/>
      <c r="F36" s="824"/>
      <c r="G36" s="824"/>
      <c r="H36" s="824"/>
      <c r="I36" s="824"/>
      <c r="J36" s="824"/>
      <c r="K36" s="824"/>
      <c r="L36" s="824"/>
      <c r="M36" s="824"/>
      <c r="N36" s="824"/>
      <c r="O36" s="824"/>
      <c r="P36" s="824"/>
      <c r="Q36" s="824"/>
      <c r="R36" s="982"/>
    </row>
    <row r="37" spans="2:18">
      <c r="B37" s="52"/>
      <c r="C37" s="824"/>
      <c r="D37" s="824"/>
      <c r="E37" s="824"/>
      <c r="F37" s="824"/>
      <c r="G37" s="824"/>
      <c r="H37" s="824"/>
      <c r="I37" s="824"/>
      <c r="J37" s="824"/>
      <c r="K37" s="824"/>
      <c r="L37" s="824"/>
      <c r="M37" s="824"/>
      <c r="N37" s="824"/>
      <c r="O37" s="824"/>
      <c r="P37" s="824"/>
      <c r="Q37" s="824"/>
      <c r="R37" s="982"/>
    </row>
    <row r="38" spans="2:18">
      <c r="C38" s="824"/>
      <c r="D38" s="824"/>
      <c r="E38" s="824"/>
      <c r="F38" s="824"/>
      <c r="G38" s="824"/>
      <c r="H38" s="824"/>
      <c r="I38" s="824"/>
      <c r="J38" s="824"/>
      <c r="K38" s="824"/>
      <c r="L38" s="824"/>
      <c r="M38" s="824"/>
      <c r="N38" s="824"/>
      <c r="O38" s="824"/>
      <c r="P38" s="824"/>
      <c r="Q38" s="824"/>
      <c r="R38" s="982"/>
    </row>
    <row r="39" spans="2:18">
      <c r="B39" s="955"/>
      <c r="C39" s="955"/>
      <c r="D39" s="955"/>
      <c r="E39" s="955"/>
      <c r="F39" s="955"/>
      <c r="G39" s="955"/>
      <c r="H39" s="955"/>
      <c r="I39" s="955"/>
      <c r="J39" s="955"/>
      <c r="K39" s="955"/>
      <c r="L39" s="955"/>
      <c r="M39" s="955"/>
      <c r="N39" s="955"/>
      <c r="O39" s="955"/>
      <c r="P39" s="955"/>
      <c r="Q39" s="955"/>
    </row>
  </sheetData>
  <mergeCells count="34">
    <mergeCell ref="K4:Q4"/>
    <mergeCell ref="K9:Q9"/>
    <mergeCell ref="K13:Q13"/>
    <mergeCell ref="K17:Q17"/>
    <mergeCell ref="D15:G15"/>
    <mergeCell ref="D16:G16"/>
    <mergeCell ref="D17:G17"/>
    <mergeCell ref="D12:G12"/>
    <mergeCell ref="D13:G13"/>
    <mergeCell ref="D14:G14"/>
    <mergeCell ref="D11:G11"/>
    <mergeCell ref="C24:R24"/>
    <mergeCell ref="C25:R38"/>
    <mergeCell ref="K20:Q20"/>
    <mergeCell ref="D18:G18"/>
    <mergeCell ref="D19:G19"/>
    <mergeCell ref="D20:G20"/>
    <mergeCell ref="C21:Q21"/>
    <mergeCell ref="B39:Q39"/>
    <mergeCell ref="C3:Q3"/>
    <mergeCell ref="H4:H5"/>
    <mergeCell ref="I4:I5"/>
    <mergeCell ref="J4:J5"/>
    <mergeCell ref="C23:R23"/>
    <mergeCell ref="C6:C9"/>
    <mergeCell ref="C10:C13"/>
    <mergeCell ref="C4:G5"/>
    <mergeCell ref="D6:G6"/>
    <mergeCell ref="D7:G7"/>
    <mergeCell ref="D8:G8"/>
    <mergeCell ref="D9:G9"/>
    <mergeCell ref="D10:G10"/>
    <mergeCell ref="C14:C17"/>
    <mergeCell ref="C18:C20"/>
  </mergeCells>
  <phoneticPr fontId="1"/>
  <printOptions horizontalCentered="1"/>
  <pageMargins left="0.70866141732283472" right="0.70866141732283472" top="0.74803149606299213" bottom="0.74803149606299213" header="0.31496062992125984" footer="0.31496062992125984"/>
  <pageSetup paperSize="9" scale="86" orientation="portrait" r:id="rId1"/>
  <headerFooter>
    <oddHeader xml:space="preserve">&amp;R&amp;"ＭＳ Ｐゴシック,標準"（様式１－３）
</oddHeader>
  </headerFooter>
  <ignoredErrors>
    <ignoredError sqref="H6:H8 H10:H12 H14:H16 H18:H19" unlockedFormula="1"/>
    <ignoredError sqref="H9 H13 H17" 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1A6C7E-BB1C-435F-A1F6-0293821E971F}">
  <sheetPr codeName="Sheet10"/>
  <dimension ref="A1:V92"/>
  <sheetViews>
    <sheetView view="pageBreakPreview" zoomScaleNormal="100" zoomScaleSheetLayoutView="100" workbookViewId="0">
      <pane ySplit="4" topLeftCell="A5" activePane="bottomLeft" state="frozen"/>
      <selection pane="bottomLeft" activeCell="C5" sqref="C5:L5"/>
    </sheetView>
  </sheetViews>
  <sheetFormatPr defaultColWidth="8.125" defaultRowHeight="18.75"/>
  <cols>
    <col min="1" max="1" width="3.625" customWidth="1"/>
    <col min="2" max="2" width="7.375" style="36" customWidth="1"/>
    <col min="3" max="13" width="8.125" style="36" customWidth="1"/>
    <col min="14" max="14" width="9.875" style="199" hidden="1" customWidth="1"/>
    <col min="15" max="15" width="10.125" style="34" hidden="1" customWidth="1"/>
    <col min="16" max="16" width="9.875" style="34" hidden="1" customWidth="1"/>
    <col min="17" max="18" width="9.625" style="34" hidden="1" customWidth="1"/>
    <col min="19" max="22" width="8.125" hidden="1" customWidth="1"/>
  </cols>
  <sheetData>
    <row r="1" spans="1:22">
      <c r="A1" s="1015" t="s">
        <v>730</v>
      </c>
      <c r="B1" s="1015"/>
      <c r="C1" s="1015"/>
      <c r="D1" s="1015"/>
      <c r="E1" s="1015"/>
      <c r="F1" s="1015"/>
      <c r="G1" s="1015"/>
      <c r="H1" s="1015"/>
      <c r="I1" s="1015"/>
      <c r="J1" s="1015"/>
      <c r="K1" s="1015"/>
      <c r="L1" s="1015"/>
      <c r="M1" s="1015"/>
      <c r="O1"/>
      <c r="P1"/>
      <c r="S1" s="34"/>
      <c r="T1" s="34"/>
    </row>
    <row r="2" spans="1:22" ht="13.5" customHeight="1">
      <c r="B2" s="36" t="s">
        <v>458</v>
      </c>
      <c r="O2"/>
      <c r="P2"/>
      <c r="S2" s="34"/>
      <c r="T2" s="34"/>
    </row>
    <row r="3" spans="1:22" ht="16.5" customHeight="1" thickBot="1">
      <c r="B3" s="36" t="s">
        <v>459</v>
      </c>
      <c r="C3" s="69"/>
      <c r="D3" s="69"/>
      <c r="E3" s="69"/>
      <c r="F3" s="69"/>
      <c r="G3" s="69"/>
      <c r="H3" s="69"/>
      <c r="I3" s="69"/>
      <c r="J3" s="69"/>
      <c r="K3" s="69"/>
      <c r="L3" s="69"/>
      <c r="M3" s="68" t="s">
        <v>35</v>
      </c>
      <c r="N3" s="294"/>
      <c r="O3" s="999" t="s">
        <v>789</v>
      </c>
      <c r="P3" s="1000"/>
      <c r="Q3" s="1001"/>
      <c r="R3" s="1002"/>
      <c r="S3" s="999" t="s">
        <v>790</v>
      </c>
      <c r="T3" s="1000"/>
      <c r="U3" s="1001"/>
      <c r="V3" s="1002"/>
    </row>
    <row r="4" spans="1:22" s="70" customFormat="1" ht="17.25" customHeight="1" thickBot="1">
      <c r="B4" s="485" t="s">
        <v>107</v>
      </c>
      <c r="C4" s="1016" t="s">
        <v>37</v>
      </c>
      <c r="D4" s="1017"/>
      <c r="E4" s="1017"/>
      <c r="F4" s="1017"/>
      <c r="G4" s="1017"/>
      <c r="H4" s="1017"/>
      <c r="I4" s="1017"/>
      <c r="J4" s="1017"/>
      <c r="K4" s="1017"/>
      <c r="L4" s="1018"/>
      <c r="M4" s="311" t="s">
        <v>38</v>
      </c>
      <c r="N4" s="309" t="s">
        <v>457</v>
      </c>
      <c r="O4" s="291" t="s">
        <v>456</v>
      </c>
      <c r="P4" s="291" t="s">
        <v>461</v>
      </c>
      <c r="Q4" s="291" t="s">
        <v>460</v>
      </c>
      <c r="R4" s="291" t="s">
        <v>694</v>
      </c>
      <c r="S4" s="291" t="s">
        <v>456</v>
      </c>
      <c r="T4" s="291" t="s">
        <v>461</v>
      </c>
      <c r="U4" s="291" t="s">
        <v>460</v>
      </c>
      <c r="V4" s="291" t="s">
        <v>694</v>
      </c>
    </row>
    <row r="5" spans="1:22" s="36" customFormat="1" ht="19.5" customHeight="1">
      <c r="A5" s="1003" t="s">
        <v>335</v>
      </c>
      <c r="B5" s="482" t="s">
        <v>469</v>
      </c>
      <c r="C5" s="996" t="str">
        <f>IF('様式1-4-①（公演_個表）'!$B7="","",'様式1-4-①（公演_個表）'!$B7)</f>
        <v/>
      </c>
      <c r="D5" s="997"/>
      <c r="E5" s="997"/>
      <c r="F5" s="997"/>
      <c r="G5" s="997"/>
      <c r="H5" s="997"/>
      <c r="I5" s="997"/>
      <c r="J5" s="997"/>
      <c r="K5" s="997"/>
      <c r="L5" s="998"/>
      <c r="M5" s="483" t="str">
        <f>'様式1-4-①（公演_個表）'!$D115</f>
        <v/>
      </c>
      <c r="N5" s="541" t="str">
        <f>IF($M5="","",IF($M5&lt;200,1,0))</f>
        <v/>
      </c>
      <c r="O5" s="542"/>
      <c r="P5" s="542"/>
      <c r="Q5" s="544"/>
      <c r="R5" s="543"/>
    </row>
    <row r="6" spans="1:22" s="36" customFormat="1" ht="19.5" customHeight="1">
      <c r="A6" s="1004"/>
      <c r="B6" s="292" t="s">
        <v>470</v>
      </c>
      <c r="C6" s="990" t="str">
        <f>IF('様式1-4-①（公演_個表）'!$B123="","",'様式1-4-①（公演_個表）'!$B123)</f>
        <v/>
      </c>
      <c r="D6" s="991"/>
      <c r="E6" s="991"/>
      <c r="F6" s="991"/>
      <c r="G6" s="991"/>
      <c r="H6" s="991"/>
      <c r="I6" s="991"/>
      <c r="J6" s="991"/>
      <c r="K6" s="991"/>
      <c r="L6" s="992"/>
      <c r="M6" s="484" t="str">
        <f>'様式1-4-①（公演_個表）'!$D231</f>
        <v/>
      </c>
      <c r="N6" s="541" t="str">
        <f t="shared" ref="N6:N24" si="0">IF($M6="","",IF($M6&lt;200,1,0))</f>
        <v/>
      </c>
      <c r="O6" s="542"/>
      <c r="P6" s="542"/>
      <c r="Q6" s="544"/>
      <c r="R6" s="544"/>
    </row>
    <row r="7" spans="1:22" s="36" customFormat="1" ht="19.5" customHeight="1">
      <c r="A7" s="1004"/>
      <c r="B7" s="292" t="s">
        <v>471</v>
      </c>
      <c r="C7" s="990" t="str">
        <f>IF('様式1-4-①（公演_個表）'!$B239="","",'様式1-4-①（公演_個表）'!$B239)</f>
        <v/>
      </c>
      <c r="D7" s="991"/>
      <c r="E7" s="991"/>
      <c r="F7" s="991"/>
      <c r="G7" s="991"/>
      <c r="H7" s="991"/>
      <c r="I7" s="991"/>
      <c r="J7" s="991"/>
      <c r="K7" s="991"/>
      <c r="L7" s="992"/>
      <c r="M7" s="484" t="str">
        <f>'様式1-4-①（公演_個表）'!$D347</f>
        <v/>
      </c>
      <c r="N7" s="541" t="str">
        <f t="shared" si="0"/>
        <v/>
      </c>
      <c r="O7" s="542"/>
      <c r="P7" s="542"/>
      <c r="Q7" s="544"/>
      <c r="R7" s="544"/>
    </row>
    <row r="8" spans="1:22" s="36" customFormat="1" ht="19.5" customHeight="1">
      <c r="A8" s="1004"/>
      <c r="B8" s="292" t="s">
        <v>472</v>
      </c>
      <c r="C8" s="990" t="str">
        <f>IF('様式1-4-①（公演_個表）'!$B355="","",'様式1-4-①（公演_個表）'!$B355)</f>
        <v/>
      </c>
      <c r="D8" s="991"/>
      <c r="E8" s="991"/>
      <c r="F8" s="991"/>
      <c r="G8" s="991"/>
      <c r="H8" s="991"/>
      <c r="I8" s="991"/>
      <c r="J8" s="991"/>
      <c r="K8" s="991"/>
      <c r="L8" s="992"/>
      <c r="M8" s="484" t="str">
        <f>'様式1-4-①（公演_個表）'!$D463</f>
        <v/>
      </c>
      <c r="N8" s="541" t="str">
        <f t="shared" si="0"/>
        <v/>
      </c>
      <c r="O8" s="542"/>
      <c r="P8" s="542"/>
      <c r="Q8" s="544"/>
      <c r="R8" s="544"/>
    </row>
    <row r="9" spans="1:22" s="36" customFormat="1" ht="19.5" customHeight="1">
      <c r="A9" s="1004"/>
      <c r="B9" s="292" t="s">
        <v>473</v>
      </c>
      <c r="C9" s="990" t="str">
        <f>IF('様式1-4-①（公演_個表）'!$B471="","",'様式1-4-①（公演_個表）'!$B471)</f>
        <v/>
      </c>
      <c r="D9" s="991"/>
      <c r="E9" s="991"/>
      <c r="F9" s="991"/>
      <c r="G9" s="991"/>
      <c r="H9" s="991"/>
      <c r="I9" s="991"/>
      <c r="J9" s="991"/>
      <c r="K9" s="991"/>
      <c r="L9" s="992"/>
      <c r="M9" s="484" t="str">
        <f>'様式1-4-①（公演_個表）'!$D579</f>
        <v/>
      </c>
      <c r="N9" s="541" t="str">
        <f t="shared" si="0"/>
        <v/>
      </c>
      <c r="O9" s="542"/>
      <c r="P9" s="542"/>
      <c r="Q9" s="544"/>
      <c r="R9" s="544"/>
    </row>
    <row r="10" spans="1:22" s="36" customFormat="1" ht="19.5" customHeight="1">
      <c r="A10" s="1004"/>
      <c r="B10" s="292" t="s">
        <v>474</v>
      </c>
      <c r="C10" s="990" t="str">
        <f>IF('様式1-4-①（公演_個表）'!$B587="","",'様式1-4-①（公演_個表）'!$B587)</f>
        <v/>
      </c>
      <c r="D10" s="991"/>
      <c r="E10" s="991"/>
      <c r="F10" s="991"/>
      <c r="G10" s="991"/>
      <c r="H10" s="991"/>
      <c r="I10" s="991"/>
      <c r="J10" s="991"/>
      <c r="K10" s="991"/>
      <c r="L10" s="992"/>
      <c r="M10" s="484" t="str">
        <f>'様式1-4-①（公演_個表）'!$D695</f>
        <v/>
      </c>
      <c r="N10" s="541" t="str">
        <f t="shared" si="0"/>
        <v/>
      </c>
      <c r="O10" s="542"/>
      <c r="P10" s="542"/>
      <c r="Q10" s="544"/>
      <c r="R10" s="544"/>
    </row>
    <row r="11" spans="1:22" s="36" customFormat="1" ht="19.5" customHeight="1">
      <c r="A11" s="1004"/>
      <c r="B11" s="292" t="s">
        <v>475</v>
      </c>
      <c r="C11" s="990" t="str">
        <f>IF('様式1-4-①（公演_個表）'!$B703="","",'様式1-4-①（公演_個表）'!$B703)</f>
        <v/>
      </c>
      <c r="D11" s="991"/>
      <c r="E11" s="991"/>
      <c r="F11" s="991"/>
      <c r="G11" s="991"/>
      <c r="H11" s="991"/>
      <c r="I11" s="991"/>
      <c r="J11" s="991"/>
      <c r="K11" s="991"/>
      <c r="L11" s="992"/>
      <c r="M11" s="484" t="str">
        <f>'様式1-4-①（公演_個表）'!$D811</f>
        <v/>
      </c>
      <c r="N11" s="541" t="str">
        <f t="shared" si="0"/>
        <v/>
      </c>
      <c r="O11" s="542"/>
      <c r="P11" s="542"/>
      <c r="Q11" s="544"/>
      <c r="R11" s="544"/>
    </row>
    <row r="12" spans="1:22" s="36" customFormat="1" ht="19.5" customHeight="1">
      <c r="A12" s="1004"/>
      <c r="B12" s="292" t="s">
        <v>476</v>
      </c>
      <c r="C12" s="990" t="str">
        <f>IF('様式1-4-①（公演_個表）'!$B819="","",'様式1-4-①（公演_個表）'!$B819)</f>
        <v/>
      </c>
      <c r="D12" s="991"/>
      <c r="E12" s="991"/>
      <c r="F12" s="991"/>
      <c r="G12" s="991"/>
      <c r="H12" s="991"/>
      <c r="I12" s="991"/>
      <c r="J12" s="991"/>
      <c r="K12" s="991"/>
      <c r="L12" s="992"/>
      <c r="M12" s="484" t="str">
        <f>'様式1-4-①（公演_個表）'!$D927</f>
        <v/>
      </c>
      <c r="N12" s="541" t="str">
        <f t="shared" si="0"/>
        <v/>
      </c>
      <c r="O12" s="542"/>
      <c r="P12" s="542"/>
      <c r="Q12" s="544"/>
      <c r="R12" s="544"/>
    </row>
    <row r="13" spans="1:22" s="36" customFormat="1" ht="19.5" customHeight="1">
      <c r="A13" s="1004"/>
      <c r="B13" s="292" t="s">
        <v>477</v>
      </c>
      <c r="C13" s="990" t="str">
        <f>IF('様式1-4-①（公演_個表）'!$B935="","",'様式1-4-①（公演_個表）'!$B935)</f>
        <v/>
      </c>
      <c r="D13" s="991"/>
      <c r="E13" s="991"/>
      <c r="F13" s="991"/>
      <c r="G13" s="991"/>
      <c r="H13" s="991"/>
      <c r="I13" s="991"/>
      <c r="J13" s="991"/>
      <c r="K13" s="991"/>
      <c r="L13" s="992"/>
      <c r="M13" s="484" t="str">
        <f>'様式1-4-①（公演_個表）'!$D1043</f>
        <v/>
      </c>
      <c r="N13" s="541" t="str">
        <f t="shared" si="0"/>
        <v/>
      </c>
      <c r="O13" s="542"/>
      <c r="P13" s="542"/>
      <c r="Q13" s="544"/>
      <c r="R13" s="544"/>
    </row>
    <row r="14" spans="1:22" s="36" customFormat="1" ht="19.5" customHeight="1">
      <c r="A14" s="1004"/>
      <c r="B14" s="292" t="s">
        <v>338</v>
      </c>
      <c r="C14" s="990" t="str">
        <f>IF('様式1-4-①（公演_個表）'!$B1051="","",'様式1-4-①（公演_個表）'!$B1051)</f>
        <v/>
      </c>
      <c r="D14" s="991"/>
      <c r="E14" s="991"/>
      <c r="F14" s="991"/>
      <c r="G14" s="991"/>
      <c r="H14" s="991"/>
      <c r="I14" s="991"/>
      <c r="J14" s="991"/>
      <c r="K14" s="991"/>
      <c r="L14" s="992"/>
      <c r="M14" s="484" t="str">
        <f>'様式1-4-①（公演_個表）'!$D1159</f>
        <v/>
      </c>
      <c r="N14" s="541" t="str">
        <f t="shared" si="0"/>
        <v/>
      </c>
      <c r="O14" s="542"/>
      <c r="P14" s="542"/>
      <c r="Q14" s="544"/>
      <c r="R14" s="544"/>
    </row>
    <row r="15" spans="1:22" s="36" customFormat="1" ht="19.5" customHeight="1">
      <c r="A15" s="1004"/>
      <c r="B15" s="292" t="s">
        <v>339</v>
      </c>
      <c r="C15" s="990" t="str">
        <f>IF('様式1-4-①（公演_個表）'!$B1167="","",'様式1-4-①（公演_個表）'!$B1167)</f>
        <v/>
      </c>
      <c r="D15" s="991"/>
      <c r="E15" s="991"/>
      <c r="F15" s="991"/>
      <c r="G15" s="991"/>
      <c r="H15" s="991"/>
      <c r="I15" s="991"/>
      <c r="J15" s="991"/>
      <c r="K15" s="991"/>
      <c r="L15" s="992"/>
      <c r="M15" s="484" t="str">
        <f>'様式1-4-①（公演_個表）'!$D1275</f>
        <v/>
      </c>
      <c r="N15" s="541" t="str">
        <f t="shared" si="0"/>
        <v/>
      </c>
      <c r="O15" s="542"/>
      <c r="P15" s="542"/>
      <c r="Q15" s="544"/>
      <c r="R15" s="544"/>
    </row>
    <row r="16" spans="1:22" s="36" customFormat="1" ht="19.5" customHeight="1">
      <c r="A16" s="1004"/>
      <c r="B16" s="292" t="s">
        <v>340</v>
      </c>
      <c r="C16" s="990" t="str">
        <f>IF('様式1-4-①（公演_個表）'!$B1283="","",'様式1-4-①（公演_個表）'!$B1283)</f>
        <v/>
      </c>
      <c r="D16" s="991"/>
      <c r="E16" s="991"/>
      <c r="F16" s="991"/>
      <c r="G16" s="991"/>
      <c r="H16" s="991"/>
      <c r="I16" s="991"/>
      <c r="J16" s="991"/>
      <c r="K16" s="991"/>
      <c r="L16" s="992"/>
      <c r="M16" s="484" t="str">
        <f>'様式1-4-①（公演_個表）'!$D1391</f>
        <v/>
      </c>
      <c r="N16" s="541" t="str">
        <f t="shared" si="0"/>
        <v/>
      </c>
      <c r="O16" s="542"/>
      <c r="P16" s="542"/>
      <c r="Q16" s="544"/>
      <c r="R16" s="544"/>
    </row>
    <row r="17" spans="1:22" s="36" customFormat="1" ht="19.5" customHeight="1">
      <c r="A17" s="1004"/>
      <c r="B17" s="292" t="s">
        <v>341</v>
      </c>
      <c r="C17" s="990" t="str">
        <f>IF('様式1-4-①（公演_個表）'!$B1399="","",'様式1-4-①（公演_個表）'!$B1399)</f>
        <v/>
      </c>
      <c r="D17" s="991"/>
      <c r="E17" s="991"/>
      <c r="F17" s="991"/>
      <c r="G17" s="991"/>
      <c r="H17" s="991"/>
      <c r="I17" s="991"/>
      <c r="J17" s="991"/>
      <c r="K17" s="991"/>
      <c r="L17" s="992"/>
      <c r="M17" s="484" t="str">
        <f>'様式1-4-①（公演_個表）'!$D1507</f>
        <v/>
      </c>
      <c r="N17" s="541" t="str">
        <f t="shared" si="0"/>
        <v/>
      </c>
      <c r="O17" s="542"/>
      <c r="P17" s="542"/>
      <c r="Q17" s="544"/>
      <c r="R17" s="544"/>
    </row>
    <row r="18" spans="1:22" s="36" customFormat="1" ht="19.5" customHeight="1">
      <c r="A18" s="1004"/>
      <c r="B18" s="292" t="s">
        <v>342</v>
      </c>
      <c r="C18" s="990" t="str">
        <f>IF('様式1-4-①（公演_個表）'!$B1515="","",'様式1-4-①（公演_個表）'!$B1515)</f>
        <v/>
      </c>
      <c r="D18" s="991"/>
      <c r="E18" s="991"/>
      <c r="F18" s="991"/>
      <c r="G18" s="991"/>
      <c r="H18" s="991"/>
      <c r="I18" s="991"/>
      <c r="J18" s="991"/>
      <c r="K18" s="991"/>
      <c r="L18" s="992"/>
      <c r="M18" s="484" t="str">
        <f>'様式1-4-①（公演_個表）'!$D1623</f>
        <v/>
      </c>
      <c r="N18" s="541" t="str">
        <f t="shared" si="0"/>
        <v/>
      </c>
      <c r="O18" s="542"/>
      <c r="P18" s="542"/>
      <c r="Q18" s="544"/>
      <c r="R18" s="544"/>
    </row>
    <row r="19" spans="1:22" s="36" customFormat="1" ht="19.5" customHeight="1">
      <c r="A19" s="1004"/>
      <c r="B19" s="292" t="s">
        <v>343</v>
      </c>
      <c r="C19" s="990" t="str">
        <f>IF('様式1-4-①（公演_個表）'!$B1631="","",'様式1-4-①（公演_個表）'!$B1631)</f>
        <v/>
      </c>
      <c r="D19" s="991"/>
      <c r="E19" s="991"/>
      <c r="F19" s="991"/>
      <c r="G19" s="991"/>
      <c r="H19" s="991"/>
      <c r="I19" s="991"/>
      <c r="J19" s="991"/>
      <c r="K19" s="991"/>
      <c r="L19" s="992"/>
      <c r="M19" s="484" t="str">
        <f>'様式1-4-①（公演_個表）'!$D1739</f>
        <v/>
      </c>
      <c r="N19" s="541" t="str">
        <f t="shared" si="0"/>
        <v/>
      </c>
      <c r="O19" s="542"/>
      <c r="P19" s="542"/>
      <c r="Q19" s="544"/>
      <c r="R19" s="544"/>
    </row>
    <row r="20" spans="1:22" s="36" customFormat="1" ht="19.5" customHeight="1">
      <c r="A20" s="1004"/>
      <c r="B20" s="292" t="s">
        <v>356</v>
      </c>
      <c r="C20" s="990" t="str">
        <f>IF('様式1-4-①（公演_個表）'!$B1747="","",'様式1-4-①（公演_個表）'!$B1747)</f>
        <v/>
      </c>
      <c r="D20" s="991"/>
      <c r="E20" s="991"/>
      <c r="F20" s="991"/>
      <c r="G20" s="991"/>
      <c r="H20" s="991"/>
      <c r="I20" s="991"/>
      <c r="J20" s="991"/>
      <c r="K20" s="991"/>
      <c r="L20" s="992"/>
      <c r="M20" s="484" t="str">
        <f>'様式1-4-①（公演_個表）'!$D1855</f>
        <v/>
      </c>
      <c r="N20" s="541" t="str">
        <f t="shared" si="0"/>
        <v/>
      </c>
      <c r="O20" s="542"/>
      <c r="P20" s="542"/>
      <c r="Q20" s="544"/>
      <c r="R20" s="544"/>
    </row>
    <row r="21" spans="1:22" s="36" customFormat="1" ht="19.5" customHeight="1">
      <c r="A21" s="1004"/>
      <c r="B21" s="292" t="s">
        <v>357</v>
      </c>
      <c r="C21" s="990" t="str">
        <f>IF('様式1-4-①（公演_個表）'!$B1863="","",'様式1-4-①（公演_個表）'!$B1863)</f>
        <v/>
      </c>
      <c r="D21" s="991"/>
      <c r="E21" s="991"/>
      <c r="F21" s="991"/>
      <c r="G21" s="991"/>
      <c r="H21" s="991"/>
      <c r="I21" s="991"/>
      <c r="J21" s="991"/>
      <c r="K21" s="991"/>
      <c r="L21" s="992"/>
      <c r="M21" s="484" t="str">
        <f>'様式1-4-①（公演_個表）'!$D1971</f>
        <v/>
      </c>
      <c r="N21" s="541" t="str">
        <f t="shared" si="0"/>
        <v/>
      </c>
      <c r="O21" s="542"/>
      <c r="P21" s="542"/>
      <c r="Q21" s="544"/>
      <c r="R21" s="544"/>
    </row>
    <row r="22" spans="1:22" s="36" customFormat="1" ht="19.5" customHeight="1">
      <c r="A22" s="1004"/>
      <c r="B22" s="292" t="s">
        <v>358</v>
      </c>
      <c r="C22" s="990" t="str">
        <f>IF('様式1-4-①（公演_個表）'!$B1979="","",'様式1-4-①（公演_個表）'!$B1979)</f>
        <v/>
      </c>
      <c r="D22" s="991"/>
      <c r="E22" s="991"/>
      <c r="F22" s="991"/>
      <c r="G22" s="991"/>
      <c r="H22" s="991"/>
      <c r="I22" s="991"/>
      <c r="J22" s="991"/>
      <c r="K22" s="991"/>
      <c r="L22" s="992"/>
      <c r="M22" s="484" t="str">
        <f>'様式1-4-①（公演_個表）'!$D2087</f>
        <v/>
      </c>
      <c r="N22" s="541" t="str">
        <f t="shared" si="0"/>
        <v/>
      </c>
      <c r="O22" s="542"/>
      <c r="P22" s="542"/>
      <c r="Q22" s="544"/>
      <c r="R22" s="544"/>
    </row>
    <row r="23" spans="1:22" s="36" customFormat="1" ht="19.5" customHeight="1">
      <c r="A23" s="1004"/>
      <c r="B23" s="292" t="s">
        <v>359</v>
      </c>
      <c r="C23" s="990" t="str">
        <f>IF('様式1-4-①（公演_個表）'!$B2095="","",'様式1-4-①（公演_個表）'!$B2095)</f>
        <v/>
      </c>
      <c r="D23" s="991"/>
      <c r="E23" s="991"/>
      <c r="F23" s="991"/>
      <c r="G23" s="991"/>
      <c r="H23" s="991"/>
      <c r="I23" s="991"/>
      <c r="J23" s="991"/>
      <c r="K23" s="991"/>
      <c r="L23" s="992"/>
      <c r="M23" s="484" t="str">
        <f>'様式1-4-①（公演_個表）'!$D2203</f>
        <v/>
      </c>
      <c r="N23" s="541" t="str">
        <f t="shared" si="0"/>
        <v/>
      </c>
      <c r="O23" s="542"/>
      <c r="P23" s="542"/>
      <c r="Q23" s="544"/>
      <c r="R23" s="544"/>
    </row>
    <row r="24" spans="1:22" s="36" customFormat="1" ht="19.5" customHeight="1" thickBot="1">
      <c r="A24" s="1004"/>
      <c r="B24" s="486" t="s">
        <v>360</v>
      </c>
      <c r="C24" s="1009" t="str">
        <f>IF('様式1-4-①（公演_個表）'!$B2211="","",'様式1-4-①（公演_個表）'!$B2211)</f>
        <v/>
      </c>
      <c r="D24" s="1010"/>
      <c r="E24" s="1010"/>
      <c r="F24" s="1010"/>
      <c r="G24" s="1010"/>
      <c r="H24" s="1010"/>
      <c r="I24" s="1010"/>
      <c r="J24" s="1010"/>
      <c r="K24" s="1010"/>
      <c r="L24" s="1011"/>
      <c r="M24" s="487" t="str">
        <f>'様式1-4-①（公演_個表）'!$D2319</f>
        <v/>
      </c>
      <c r="N24" s="541" t="str">
        <f t="shared" si="0"/>
        <v/>
      </c>
      <c r="O24" s="542"/>
      <c r="P24" s="542"/>
      <c r="Q24" s="544"/>
      <c r="R24" s="544"/>
    </row>
    <row r="25" spans="1:22" s="36" customFormat="1" ht="19.5" customHeight="1" thickTop="1">
      <c r="A25" s="1004"/>
      <c r="B25" s="1006" t="s">
        <v>376</v>
      </c>
      <c r="C25" s="1007"/>
      <c r="D25" s="1007"/>
      <c r="E25" s="1007"/>
      <c r="F25" s="1007"/>
      <c r="G25" s="1007"/>
      <c r="H25" s="1007"/>
      <c r="I25" s="1007"/>
      <c r="J25" s="1007"/>
      <c r="K25" s="1007"/>
      <c r="L25" s="1008"/>
      <c r="M25" s="503">
        <f>SUMIF(N5:N24,"=0",M5:M24)</f>
        <v>0</v>
      </c>
      <c r="N25" s="199"/>
      <c r="O25" s="542"/>
      <c r="P25" s="542"/>
      <c r="Q25" s="544"/>
      <c r="R25" s="544"/>
    </row>
    <row r="26" spans="1:22" s="36" customFormat="1" ht="19.5" customHeight="1" thickBot="1">
      <c r="A26" s="1005"/>
      <c r="B26" s="1012" t="s">
        <v>375</v>
      </c>
      <c r="C26" s="1013"/>
      <c r="D26" s="1013"/>
      <c r="E26" s="1013"/>
      <c r="F26" s="1013"/>
      <c r="G26" s="1013"/>
      <c r="H26" s="1013"/>
      <c r="I26" s="1013"/>
      <c r="J26" s="1013"/>
      <c r="K26" s="1013"/>
      <c r="L26" s="1014"/>
      <c r="M26" s="547">
        <f>R26+V26</f>
        <v>0</v>
      </c>
      <c r="N26" s="199"/>
      <c r="O26" s="542">
        <f>'様式1-4-②（公演_バリアフリー・多言語）'!$P141</f>
        <v>0</v>
      </c>
      <c r="P26" s="542">
        <f>'様式1-4-②（公演_バリアフリー・多言語）'!$R141</f>
        <v>0</v>
      </c>
      <c r="Q26" s="542">
        <f>IF(共通入力シート!$B$18="課税事業者",ROUNDDOWN((O26-P26)*10/110,0),0)</f>
        <v>0</v>
      </c>
      <c r="R26" s="542">
        <f>O26-Q26</f>
        <v>0</v>
      </c>
      <c r="S26" s="542">
        <f>'様式1-4-②（公演_バリアフリー・多言語）'!$Q141</f>
        <v>0</v>
      </c>
      <c r="T26" s="542">
        <f>'様式1-4-②（公演_バリアフリー・多言語）'!$S141</f>
        <v>0</v>
      </c>
      <c r="U26" s="542">
        <f>IF(共通入力シート!$B$18="課税事業者",ROUNDDOWN((S26-T26)*10/110,0),0)</f>
        <v>0</v>
      </c>
      <c r="V26" s="542">
        <f>S26-U26</f>
        <v>0</v>
      </c>
    </row>
    <row r="27" spans="1:22" s="36" customFormat="1" ht="19.5" customHeight="1">
      <c r="A27" s="1003" t="s">
        <v>336</v>
      </c>
      <c r="B27" s="482" t="s">
        <v>478</v>
      </c>
      <c r="C27" s="996" t="str">
        <f>IF('様式1-4-③（人材養成_個表）'!$B7="","",'様式1-4-③（人材養成_個表）'!$B7)</f>
        <v/>
      </c>
      <c r="D27" s="997"/>
      <c r="E27" s="997"/>
      <c r="F27" s="997"/>
      <c r="G27" s="997"/>
      <c r="H27" s="997"/>
      <c r="I27" s="997"/>
      <c r="J27" s="997"/>
      <c r="K27" s="997"/>
      <c r="L27" s="998"/>
      <c r="M27" s="483" t="str">
        <f>'様式1-4-③（人材養成_個表）'!$D115</f>
        <v/>
      </c>
      <c r="N27" s="541" t="str">
        <f>IF($M27="","",IF($M27&lt;1,1,0))</f>
        <v/>
      </c>
      <c r="O27" s="542"/>
      <c r="P27" s="542"/>
      <c r="Q27" s="544"/>
      <c r="R27" s="544"/>
    </row>
    <row r="28" spans="1:22" s="36" customFormat="1" ht="19.5" customHeight="1">
      <c r="A28" s="1004"/>
      <c r="B28" s="292" t="s">
        <v>479</v>
      </c>
      <c r="C28" s="990" t="str">
        <f>IF('様式1-4-③（人材養成_個表）'!$B123="","",'様式1-4-③（人材養成_個表）'!$B123)</f>
        <v/>
      </c>
      <c r="D28" s="991"/>
      <c r="E28" s="991"/>
      <c r="F28" s="991"/>
      <c r="G28" s="991"/>
      <c r="H28" s="991"/>
      <c r="I28" s="991"/>
      <c r="J28" s="991"/>
      <c r="K28" s="991"/>
      <c r="L28" s="992"/>
      <c r="M28" s="484" t="str">
        <f>'様式1-4-③（人材養成_個表）'!$D231</f>
        <v/>
      </c>
      <c r="N28" s="541" t="str">
        <f t="shared" ref="N28:N46" si="1">IF($M28="","",IF($M28&lt;1,1,0))</f>
        <v/>
      </c>
      <c r="O28" s="542"/>
      <c r="P28" s="542"/>
      <c r="Q28" s="544"/>
      <c r="R28" s="544"/>
    </row>
    <row r="29" spans="1:22" s="36" customFormat="1" ht="19.5" customHeight="1">
      <c r="A29" s="1004"/>
      <c r="B29" s="292" t="s">
        <v>480</v>
      </c>
      <c r="C29" s="990" t="str">
        <f>IF('様式1-4-③（人材養成_個表）'!$B239="","",'様式1-4-③（人材養成_個表）'!$B239)</f>
        <v/>
      </c>
      <c r="D29" s="991"/>
      <c r="E29" s="991"/>
      <c r="F29" s="991"/>
      <c r="G29" s="991"/>
      <c r="H29" s="991"/>
      <c r="I29" s="991"/>
      <c r="J29" s="991"/>
      <c r="K29" s="991"/>
      <c r="L29" s="992"/>
      <c r="M29" s="484" t="str">
        <f>'様式1-4-③（人材養成_個表）'!$D347</f>
        <v/>
      </c>
      <c r="N29" s="541" t="str">
        <f t="shared" si="1"/>
        <v/>
      </c>
      <c r="O29" s="542"/>
      <c r="P29" s="542"/>
      <c r="Q29" s="544"/>
      <c r="R29" s="544"/>
    </row>
    <row r="30" spans="1:22" s="36" customFormat="1" ht="19.5" customHeight="1">
      <c r="A30" s="1004"/>
      <c r="B30" s="292" t="s">
        <v>481</v>
      </c>
      <c r="C30" s="990" t="str">
        <f>IF('様式1-4-③（人材養成_個表）'!$B355="","",'様式1-4-③（人材養成_個表）'!$B355)</f>
        <v/>
      </c>
      <c r="D30" s="991"/>
      <c r="E30" s="991"/>
      <c r="F30" s="991"/>
      <c r="G30" s="991"/>
      <c r="H30" s="991"/>
      <c r="I30" s="991"/>
      <c r="J30" s="991"/>
      <c r="K30" s="991"/>
      <c r="L30" s="992"/>
      <c r="M30" s="484" t="str">
        <f>'様式1-4-③（人材養成_個表）'!$D463</f>
        <v/>
      </c>
      <c r="N30" s="541" t="str">
        <f t="shared" si="1"/>
        <v/>
      </c>
      <c r="O30" s="542"/>
      <c r="P30" s="542"/>
      <c r="Q30" s="544"/>
      <c r="R30" s="544"/>
    </row>
    <row r="31" spans="1:22" s="36" customFormat="1" ht="19.5" customHeight="1">
      <c r="A31" s="1004"/>
      <c r="B31" s="292" t="s">
        <v>482</v>
      </c>
      <c r="C31" s="990" t="str">
        <f>IF('様式1-4-③（人材養成_個表）'!$B471="","",'様式1-4-③（人材養成_個表）'!$B471)</f>
        <v/>
      </c>
      <c r="D31" s="991"/>
      <c r="E31" s="991"/>
      <c r="F31" s="991"/>
      <c r="G31" s="991"/>
      <c r="H31" s="991"/>
      <c r="I31" s="991"/>
      <c r="J31" s="991"/>
      <c r="K31" s="991"/>
      <c r="L31" s="992"/>
      <c r="M31" s="484" t="str">
        <f>'様式1-4-③（人材養成_個表）'!$D579</f>
        <v/>
      </c>
      <c r="N31" s="541" t="str">
        <f t="shared" si="1"/>
        <v/>
      </c>
      <c r="O31" s="542"/>
      <c r="P31" s="542"/>
      <c r="Q31" s="544"/>
      <c r="R31" s="544"/>
    </row>
    <row r="32" spans="1:22" s="36" customFormat="1" ht="19.5" customHeight="1">
      <c r="A32" s="1004"/>
      <c r="B32" s="292" t="s">
        <v>483</v>
      </c>
      <c r="C32" s="990" t="str">
        <f>IF('様式1-4-③（人材養成_個表）'!$B587="","",'様式1-4-③（人材養成_個表）'!$B587)</f>
        <v/>
      </c>
      <c r="D32" s="991"/>
      <c r="E32" s="991"/>
      <c r="F32" s="991"/>
      <c r="G32" s="991"/>
      <c r="H32" s="991"/>
      <c r="I32" s="991"/>
      <c r="J32" s="991"/>
      <c r="K32" s="991"/>
      <c r="L32" s="992"/>
      <c r="M32" s="484" t="str">
        <f>'様式1-4-③（人材養成_個表）'!$D695</f>
        <v/>
      </c>
      <c r="N32" s="541" t="str">
        <f t="shared" si="1"/>
        <v/>
      </c>
      <c r="O32" s="542"/>
      <c r="P32" s="542"/>
      <c r="Q32" s="544"/>
      <c r="R32" s="544"/>
    </row>
    <row r="33" spans="1:22" s="36" customFormat="1" ht="19.5" customHeight="1">
      <c r="A33" s="1004"/>
      <c r="B33" s="292" t="s">
        <v>484</v>
      </c>
      <c r="C33" s="990" t="str">
        <f>IF('様式1-4-③（人材養成_個表）'!$B703="","",'様式1-4-③（人材養成_個表）'!$B703)</f>
        <v/>
      </c>
      <c r="D33" s="991"/>
      <c r="E33" s="991"/>
      <c r="F33" s="991"/>
      <c r="G33" s="991"/>
      <c r="H33" s="991"/>
      <c r="I33" s="991"/>
      <c r="J33" s="991"/>
      <c r="K33" s="991"/>
      <c r="L33" s="992"/>
      <c r="M33" s="484" t="str">
        <f>'様式1-4-③（人材養成_個表）'!$D811</f>
        <v/>
      </c>
      <c r="N33" s="541" t="str">
        <f t="shared" si="1"/>
        <v/>
      </c>
      <c r="O33" s="542"/>
      <c r="P33" s="542"/>
      <c r="Q33" s="544"/>
      <c r="R33" s="544"/>
    </row>
    <row r="34" spans="1:22" s="36" customFormat="1" ht="19.5" customHeight="1">
      <c r="A34" s="1004"/>
      <c r="B34" s="292" t="s">
        <v>485</v>
      </c>
      <c r="C34" s="990" t="str">
        <f>IF('様式1-4-③（人材養成_個表）'!$B819="","",'様式1-4-③（人材養成_個表）'!$B819)</f>
        <v/>
      </c>
      <c r="D34" s="991"/>
      <c r="E34" s="991"/>
      <c r="F34" s="991"/>
      <c r="G34" s="991"/>
      <c r="H34" s="991"/>
      <c r="I34" s="991"/>
      <c r="J34" s="991"/>
      <c r="K34" s="991"/>
      <c r="L34" s="992"/>
      <c r="M34" s="484" t="str">
        <f>'様式1-4-③（人材養成_個表）'!$D927</f>
        <v/>
      </c>
      <c r="N34" s="541" t="str">
        <f t="shared" si="1"/>
        <v/>
      </c>
      <c r="O34" s="542"/>
      <c r="P34" s="542"/>
      <c r="Q34" s="544"/>
      <c r="R34" s="544"/>
    </row>
    <row r="35" spans="1:22" s="36" customFormat="1" ht="19.5" customHeight="1">
      <c r="A35" s="1004"/>
      <c r="B35" s="292" t="s">
        <v>486</v>
      </c>
      <c r="C35" s="990" t="str">
        <f>IF('様式1-4-③（人材養成_個表）'!$B935="","",'様式1-4-③（人材養成_個表）'!$B935)</f>
        <v/>
      </c>
      <c r="D35" s="991"/>
      <c r="E35" s="991"/>
      <c r="F35" s="991"/>
      <c r="G35" s="991"/>
      <c r="H35" s="991"/>
      <c r="I35" s="991"/>
      <c r="J35" s="991"/>
      <c r="K35" s="991"/>
      <c r="L35" s="992"/>
      <c r="M35" s="484" t="str">
        <f>'様式1-4-③（人材養成_個表）'!$D1043</f>
        <v/>
      </c>
      <c r="N35" s="541" t="str">
        <f t="shared" si="1"/>
        <v/>
      </c>
      <c r="O35" s="542"/>
      <c r="P35" s="542"/>
      <c r="Q35" s="544"/>
      <c r="R35" s="544"/>
    </row>
    <row r="36" spans="1:22" s="36" customFormat="1" ht="19.5" customHeight="1">
      <c r="A36" s="1004"/>
      <c r="B36" s="292" t="s">
        <v>344</v>
      </c>
      <c r="C36" s="990" t="str">
        <f>IF('様式1-4-③（人材養成_個表）'!$B1051="","",'様式1-4-③（人材養成_個表）'!$B1051)</f>
        <v/>
      </c>
      <c r="D36" s="991"/>
      <c r="E36" s="991"/>
      <c r="F36" s="991"/>
      <c r="G36" s="991"/>
      <c r="H36" s="991"/>
      <c r="I36" s="991"/>
      <c r="J36" s="991"/>
      <c r="K36" s="991"/>
      <c r="L36" s="992"/>
      <c r="M36" s="484" t="str">
        <f>'様式1-4-③（人材養成_個表）'!$D1159</f>
        <v/>
      </c>
      <c r="N36" s="541" t="str">
        <f t="shared" si="1"/>
        <v/>
      </c>
      <c r="O36" s="542"/>
      <c r="P36" s="542"/>
      <c r="Q36" s="544"/>
      <c r="R36" s="544"/>
    </row>
    <row r="37" spans="1:22" s="36" customFormat="1" ht="19.5" customHeight="1">
      <c r="A37" s="1004"/>
      <c r="B37" s="292" t="s">
        <v>345</v>
      </c>
      <c r="C37" s="990" t="str">
        <f>IF('様式1-4-③（人材養成_個表）'!$B1167="","",'様式1-4-③（人材養成_個表）'!$B1167)</f>
        <v/>
      </c>
      <c r="D37" s="991"/>
      <c r="E37" s="991"/>
      <c r="F37" s="991"/>
      <c r="G37" s="991"/>
      <c r="H37" s="991"/>
      <c r="I37" s="991"/>
      <c r="J37" s="991"/>
      <c r="K37" s="991"/>
      <c r="L37" s="992"/>
      <c r="M37" s="484" t="str">
        <f>'様式1-4-③（人材養成_個表）'!$D1275</f>
        <v/>
      </c>
      <c r="N37" s="541" t="str">
        <f t="shared" si="1"/>
        <v/>
      </c>
      <c r="O37" s="542"/>
      <c r="P37" s="542"/>
      <c r="Q37" s="544"/>
      <c r="R37" s="544"/>
    </row>
    <row r="38" spans="1:22" s="36" customFormat="1" ht="19.5" customHeight="1">
      <c r="A38" s="1004"/>
      <c r="B38" s="292" t="s">
        <v>346</v>
      </c>
      <c r="C38" s="990" t="str">
        <f>IF('様式1-4-③（人材養成_個表）'!$B1283="","",'様式1-4-③（人材養成_個表）'!$B1283)</f>
        <v/>
      </c>
      <c r="D38" s="991"/>
      <c r="E38" s="991"/>
      <c r="F38" s="991"/>
      <c r="G38" s="991"/>
      <c r="H38" s="991"/>
      <c r="I38" s="991"/>
      <c r="J38" s="991"/>
      <c r="K38" s="991"/>
      <c r="L38" s="992"/>
      <c r="M38" s="484" t="str">
        <f>'様式1-4-③（人材養成_個表）'!$D1391</f>
        <v/>
      </c>
      <c r="N38" s="541" t="str">
        <f t="shared" si="1"/>
        <v/>
      </c>
      <c r="O38" s="542"/>
      <c r="P38" s="542"/>
      <c r="Q38" s="544"/>
      <c r="R38" s="544"/>
    </row>
    <row r="39" spans="1:22" s="36" customFormat="1" ht="19.5" customHeight="1">
      <c r="A39" s="1004"/>
      <c r="B39" s="292" t="s">
        <v>347</v>
      </c>
      <c r="C39" s="990" t="str">
        <f>IF('様式1-4-③（人材養成_個表）'!$B1399="","",'様式1-4-③（人材養成_個表）'!$B1399)</f>
        <v/>
      </c>
      <c r="D39" s="991"/>
      <c r="E39" s="991"/>
      <c r="F39" s="991"/>
      <c r="G39" s="991"/>
      <c r="H39" s="991"/>
      <c r="I39" s="991"/>
      <c r="J39" s="991"/>
      <c r="K39" s="991"/>
      <c r="L39" s="992"/>
      <c r="M39" s="484" t="str">
        <f>'様式1-4-③（人材養成_個表）'!$D1507</f>
        <v/>
      </c>
      <c r="N39" s="541" t="str">
        <f t="shared" si="1"/>
        <v/>
      </c>
      <c r="O39" s="542"/>
      <c r="P39" s="542"/>
      <c r="Q39" s="544"/>
      <c r="R39" s="544"/>
    </row>
    <row r="40" spans="1:22" s="36" customFormat="1" ht="19.5" customHeight="1">
      <c r="A40" s="1004"/>
      <c r="B40" s="292" t="s">
        <v>348</v>
      </c>
      <c r="C40" s="990" t="str">
        <f>IF('様式1-4-③（人材養成_個表）'!$B1515="","",'様式1-4-③（人材養成_個表）'!$B1515)</f>
        <v/>
      </c>
      <c r="D40" s="991"/>
      <c r="E40" s="991"/>
      <c r="F40" s="991"/>
      <c r="G40" s="991"/>
      <c r="H40" s="991"/>
      <c r="I40" s="991"/>
      <c r="J40" s="991"/>
      <c r="K40" s="991"/>
      <c r="L40" s="992"/>
      <c r="M40" s="484" t="str">
        <f>'様式1-4-③（人材養成_個表）'!$D1623</f>
        <v/>
      </c>
      <c r="N40" s="541" t="str">
        <f t="shared" si="1"/>
        <v/>
      </c>
      <c r="O40" s="542"/>
      <c r="P40" s="542"/>
      <c r="Q40" s="544"/>
      <c r="R40" s="544"/>
    </row>
    <row r="41" spans="1:22" s="36" customFormat="1" ht="19.5" customHeight="1">
      <c r="A41" s="1004"/>
      <c r="B41" s="292" t="s">
        <v>349</v>
      </c>
      <c r="C41" s="990" t="str">
        <f>IF('様式1-4-③（人材養成_個表）'!$B1631="","",'様式1-4-③（人材養成_個表）'!$B1631)</f>
        <v/>
      </c>
      <c r="D41" s="991"/>
      <c r="E41" s="991"/>
      <c r="F41" s="991"/>
      <c r="G41" s="991"/>
      <c r="H41" s="991"/>
      <c r="I41" s="991"/>
      <c r="J41" s="991"/>
      <c r="K41" s="991"/>
      <c r="L41" s="992"/>
      <c r="M41" s="484" t="str">
        <f>'様式1-4-③（人材養成_個表）'!$D1739</f>
        <v/>
      </c>
      <c r="N41" s="541" t="str">
        <f t="shared" si="1"/>
        <v/>
      </c>
      <c r="O41" s="542"/>
      <c r="P41" s="542"/>
      <c r="Q41" s="544"/>
      <c r="R41" s="544"/>
    </row>
    <row r="42" spans="1:22" s="36" customFormat="1" ht="19.5" customHeight="1">
      <c r="A42" s="1004"/>
      <c r="B42" s="292" t="s">
        <v>361</v>
      </c>
      <c r="C42" s="990" t="str">
        <f>IF('様式1-4-③（人材養成_個表）'!$B1747="","",'様式1-4-③（人材養成_個表）'!$B1747)</f>
        <v/>
      </c>
      <c r="D42" s="991"/>
      <c r="E42" s="991"/>
      <c r="F42" s="991"/>
      <c r="G42" s="991"/>
      <c r="H42" s="991"/>
      <c r="I42" s="991"/>
      <c r="J42" s="991"/>
      <c r="K42" s="991"/>
      <c r="L42" s="992"/>
      <c r="M42" s="484" t="str">
        <f>'様式1-4-③（人材養成_個表）'!$D1855</f>
        <v/>
      </c>
      <c r="N42" s="541" t="str">
        <f t="shared" si="1"/>
        <v/>
      </c>
      <c r="O42" s="542"/>
      <c r="P42" s="542"/>
      <c r="Q42" s="544"/>
      <c r="R42" s="544"/>
    </row>
    <row r="43" spans="1:22" s="36" customFormat="1" ht="19.5" customHeight="1">
      <c r="A43" s="1004"/>
      <c r="B43" s="292" t="s">
        <v>362</v>
      </c>
      <c r="C43" s="990" t="str">
        <f>IF('様式1-4-③（人材養成_個表）'!$B1863="","",'様式1-4-③（人材養成_個表）'!$B1863)</f>
        <v/>
      </c>
      <c r="D43" s="991"/>
      <c r="E43" s="991"/>
      <c r="F43" s="991"/>
      <c r="G43" s="991"/>
      <c r="H43" s="991"/>
      <c r="I43" s="991"/>
      <c r="J43" s="991"/>
      <c r="K43" s="991"/>
      <c r="L43" s="992"/>
      <c r="M43" s="484" t="str">
        <f>'様式1-4-③（人材養成_個表）'!$D1971</f>
        <v/>
      </c>
      <c r="N43" s="541" t="str">
        <f t="shared" si="1"/>
        <v/>
      </c>
      <c r="O43" s="542"/>
      <c r="P43" s="542"/>
      <c r="Q43" s="544"/>
      <c r="R43" s="544"/>
    </row>
    <row r="44" spans="1:22" s="36" customFormat="1" ht="19.5" customHeight="1">
      <c r="A44" s="1004"/>
      <c r="B44" s="292" t="s">
        <v>363</v>
      </c>
      <c r="C44" s="990" t="str">
        <f>IF('様式1-4-③（人材養成_個表）'!$B1979="","",'様式1-4-③（人材養成_個表）'!$B1979)</f>
        <v/>
      </c>
      <c r="D44" s="991"/>
      <c r="E44" s="991"/>
      <c r="F44" s="991"/>
      <c r="G44" s="991"/>
      <c r="H44" s="991"/>
      <c r="I44" s="991"/>
      <c r="J44" s="991"/>
      <c r="K44" s="991"/>
      <c r="L44" s="992"/>
      <c r="M44" s="484" t="str">
        <f>'様式1-4-③（人材養成_個表）'!$D2087</f>
        <v/>
      </c>
      <c r="N44" s="541" t="str">
        <f t="shared" si="1"/>
        <v/>
      </c>
      <c r="O44" s="542"/>
      <c r="P44" s="542"/>
      <c r="Q44" s="544"/>
      <c r="R44" s="544"/>
    </row>
    <row r="45" spans="1:22" s="36" customFormat="1" ht="19.5" customHeight="1">
      <c r="A45" s="1004"/>
      <c r="B45" s="292" t="s">
        <v>364</v>
      </c>
      <c r="C45" s="990" t="str">
        <f>IF('様式1-4-③（人材養成_個表）'!$B2095="","",'様式1-4-③（人材養成_個表）'!$B2095)</f>
        <v/>
      </c>
      <c r="D45" s="991"/>
      <c r="E45" s="991"/>
      <c r="F45" s="991"/>
      <c r="G45" s="991"/>
      <c r="H45" s="991"/>
      <c r="I45" s="991"/>
      <c r="J45" s="991"/>
      <c r="K45" s="991"/>
      <c r="L45" s="992"/>
      <c r="M45" s="484" t="str">
        <f>'様式1-4-③（人材養成_個表）'!$D2203</f>
        <v/>
      </c>
      <c r="N45" s="541" t="str">
        <f t="shared" si="1"/>
        <v/>
      </c>
      <c r="O45" s="542"/>
      <c r="P45" s="542"/>
      <c r="Q45" s="544"/>
      <c r="R45" s="544"/>
    </row>
    <row r="46" spans="1:22" s="36" customFormat="1" ht="19.5" customHeight="1" thickBot="1">
      <c r="A46" s="1004"/>
      <c r="B46" s="486" t="s">
        <v>365</v>
      </c>
      <c r="C46" s="1009" t="str">
        <f>IF('様式1-4-③（人材養成_個表）'!$B2211="","",'様式1-4-③（人材養成_個表）'!$B2211)</f>
        <v/>
      </c>
      <c r="D46" s="1010"/>
      <c r="E46" s="1010"/>
      <c r="F46" s="1010"/>
      <c r="G46" s="1010"/>
      <c r="H46" s="1010"/>
      <c r="I46" s="1010"/>
      <c r="J46" s="1010"/>
      <c r="K46" s="1010"/>
      <c r="L46" s="1011"/>
      <c r="M46" s="487" t="str">
        <f>'様式1-4-③（人材養成_個表）'!$D2319</f>
        <v/>
      </c>
      <c r="N46" s="541" t="str">
        <f t="shared" si="1"/>
        <v/>
      </c>
      <c r="O46" s="542"/>
      <c r="P46" s="542"/>
      <c r="Q46" s="544"/>
      <c r="R46" s="544"/>
    </row>
    <row r="47" spans="1:22" s="36" customFormat="1" ht="19.5" customHeight="1" thickTop="1">
      <c r="A47" s="1004"/>
      <c r="B47" s="1006" t="s">
        <v>377</v>
      </c>
      <c r="C47" s="1007"/>
      <c r="D47" s="1007"/>
      <c r="E47" s="1007"/>
      <c r="F47" s="1007"/>
      <c r="G47" s="1007"/>
      <c r="H47" s="1007"/>
      <c r="I47" s="1007"/>
      <c r="J47" s="1007"/>
      <c r="K47" s="1007"/>
      <c r="L47" s="1008"/>
      <c r="M47" s="503">
        <f>SUMIF(N27:N46,"=0",M27:M46)</f>
        <v>0</v>
      </c>
      <c r="N47" s="199"/>
      <c r="O47" s="542"/>
      <c r="P47" s="542"/>
      <c r="Q47" s="544"/>
      <c r="R47" s="544"/>
    </row>
    <row r="48" spans="1:22" s="36" customFormat="1" ht="19.5" customHeight="1" thickBot="1">
      <c r="A48" s="1005"/>
      <c r="B48" s="993" t="s">
        <v>378</v>
      </c>
      <c r="C48" s="994"/>
      <c r="D48" s="994"/>
      <c r="E48" s="994"/>
      <c r="F48" s="994"/>
      <c r="G48" s="994"/>
      <c r="H48" s="994"/>
      <c r="I48" s="994"/>
      <c r="J48" s="994"/>
      <c r="K48" s="994"/>
      <c r="L48" s="995"/>
      <c r="M48" s="547">
        <f>R48+V48</f>
        <v>0</v>
      </c>
      <c r="N48" s="199"/>
      <c r="O48" s="542">
        <f>'様式1-4-④（人材養成_バリアフリー・多言語）'!$P141</f>
        <v>0</v>
      </c>
      <c r="P48" s="542">
        <f>'様式1-4-④（人材養成_バリアフリー・多言語）'!$R141</f>
        <v>0</v>
      </c>
      <c r="Q48" s="544">
        <f>IF(共通入力シート!$B$18="課税事業者",ROUNDDOWN((O48-P48)*10/110,0),0)</f>
        <v>0</v>
      </c>
      <c r="R48" s="542">
        <f>O48-Q48</f>
        <v>0</v>
      </c>
      <c r="S48" s="542">
        <f>'様式1-4-④（人材養成_バリアフリー・多言語）'!$Q141</f>
        <v>0</v>
      </c>
      <c r="T48" s="542">
        <f>'様式1-4-④（人材養成_バリアフリー・多言語）'!$S141</f>
        <v>0</v>
      </c>
      <c r="U48" s="544">
        <f>IF(共通入力シート!$B$18="課税事業者",ROUNDDOWN((S48-T48)*10/110,0),0)</f>
        <v>0</v>
      </c>
      <c r="V48" s="542">
        <f>S48-U48</f>
        <v>0</v>
      </c>
    </row>
    <row r="49" spans="1:18" s="36" customFormat="1" ht="19.5" customHeight="1">
      <c r="A49" s="1003" t="s">
        <v>337</v>
      </c>
      <c r="B49" s="482" t="s">
        <v>487</v>
      </c>
      <c r="C49" s="996" t="str">
        <f>IF('様式1-4-⑤（普及啓発_個表）'!$B7="","",'様式1-4-⑤（普及啓発_個表）'!$B7)</f>
        <v/>
      </c>
      <c r="D49" s="997"/>
      <c r="E49" s="997"/>
      <c r="F49" s="997"/>
      <c r="G49" s="997"/>
      <c r="H49" s="997"/>
      <c r="I49" s="997"/>
      <c r="J49" s="997"/>
      <c r="K49" s="997"/>
      <c r="L49" s="998"/>
      <c r="M49" s="483" t="str">
        <f>'様式1-4-⑤（普及啓発_個表）'!$D115</f>
        <v/>
      </c>
      <c r="N49" s="541" t="str">
        <f>IF($M49="","",IF($M49&lt;1,1,0))</f>
        <v/>
      </c>
      <c r="O49" s="542"/>
      <c r="P49" s="542"/>
      <c r="Q49" s="544"/>
      <c r="R49" s="544"/>
    </row>
    <row r="50" spans="1:18" s="36" customFormat="1" ht="19.5" customHeight="1">
      <c r="A50" s="1004"/>
      <c r="B50" s="292" t="s">
        <v>488</v>
      </c>
      <c r="C50" s="990" t="str">
        <f>IF('様式1-4-⑤（普及啓発_個表）'!$B123="","",'様式1-4-⑤（普及啓発_個表）'!$B123)</f>
        <v/>
      </c>
      <c r="D50" s="991"/>
      <c r="E50" s="991"/>
      <c r="F50" s="991"/>
      <c r="G50" s="991"/>
      <c r="H50" s="991"/>
      <c r="I50" s="991"/>
      <c r="J50" s="991"/>
      <c r="K50" s="991"/>
      <c r="L50" s="992"/>
      <c r="M50" s="484" t="str">
        <f>'様式1-4-⑤（普及啓発_個表）'!$D231</f>
        <v/>
      </c>
      <c r="N50" s="541" t="str">
        <f t="shared" ref="N50:N68" si="2">IF($M50="","",IF($M50&lt;1,1,0))</f>
        <v/>
      </c>
      <c r="O50" s="542"/>
      <c r="P50" s="542"/>
      <c r="Q50" s="544"/>
      <c r="R50" s="544"/>
    </row>
    <row r="51" spans="1:18" s="36" customFormat="1" ht="19.5" customHeight="1">
      <c r="A51" s="1004"/>
      <c r="B51" s="292" t="s">
        <v>489</v>
      </c>
      <c r="C51" s="990" t="str">
        <f>IF('様式1-4-⑤（普及啓発_個表）'!$B239="","",'様式1-4-⑤（普及啓発_個表）'!$B239)</f>
        <v/>
      </c>
      <c r="D51" s="991"/>
      <c r="E51" s="991"/>
      <c r="F51" s="991"/>
      <c r="G51" s="991"/>
      <c r="H51" s="991"/>
      <c r="I51" s="991"/>
      <c r="J51" s="991"/>
      <c r="K51" s="991"/>
      <c r="L51" s="992"/>
      <c r="M51" s="484" t="str">
        <f>'様式1-4-⑤（普及啓発_個表）'!$D347</f>
        <v/>
      </c>
      <c r="N51" s="541" t="str">
        <f t="shared" si="2"/>
        <v/>
      </c>
      <c r="O51" s="542"/>
      <c r="P51" s="542"/>
      <c r="Q51" s="544"/>
      <c r="R51" s="544"/>
    </row>
    <row r="52" spans="1:18" s="36" customFormat="1" ht="19.5" customHeight="1">
      <c r="A52" s="1004"/>
      <c r="B52" s="292" t="s">
        <v>490</v>
      </c>
      <c r="C52" s="990" t="str">
        <f>IF('様式1-4-⑤（普及啓発_個表）'!$B355="","",'様式1-4-⑤（普及啓発_個表）'!$B355)</f>
        <v/>
      </c>
      <c r="D52" s="991"/>
      <c r="E52" s="991"/>
      <c r="F52" s="991"/>
      <c r="G52" s="991"/>
      <c r="H52" s="991"/>
      <c r="I52" s="991"/>
      <c r="J52" s="991"/>
      <c r="K52" s="991"/>
      <c r="L52" s="992"/>
      <c r="M52" s="484" t="str">
        <f>'様式1-4-⑤（普及啓発_個表）'!$D463</f>
        <v/>
      </c>
      <c r="N52" s="541" t="str">
        <f t="shared" si="2"/>
        <v/>
      </c>
      <c r="O52" s="542"/>
      <c r="P52" s="542"/>
      <c r="Q52" s="544"/>
      <c r="R52" s="544"/>
    </row>
    <row r="53" spans="1:18" s="36" customFormat="1" ht="19.5" customHeight="1">
      <c r="A53" s="1004"/>
      <c r="B53" s="292" t="s">
        <v>491</v>
      </c>
      <c r="C53" s="990" t="str">
        <f>IF('様式1-4-⑤（普及啓発_個表）'!$B471="","",'様式1-4-⑤（普及啓発_個表）'!$B471)</f>
        <v/>
      </c>
      <c r="D53" s="991"/>
      <c r="E53" s="991"/>
      <c r="F53" s="991"/>
      <c r="G53" s="991"/>
      <c r="H53" s="991"/>
      <c r="I53" s="991"/>
      <c r="J53" s="991"/>
      <c r="K53" s="991"/>
      <c r="L53" s="992"/>
      <c r="M53" s="484" t="str">
        <f>'様式1-4-⑤（普及啓発_個表）'!$D579</f>
        <v/>
      </c>
      <c r="N53" s="541" t="str">
        <f t="shared" si="2"/>
        <v/>
      </c>
      <c r="O53" s="542"/>
      <c r="P53" s="542"/>
      <c r="Q53" s="544"/>
      <c r="R53" s="544"/>
    </row>
    <row r="54" spans="1:18" s="36" customFormat="1" ht="19.5" customHeight="1">
      <c r="A54" s="1004"/>
      <c r="B54" s="292" t="s">
        <v>492</v>
      </c>
      <c r="C54" s="990" t="str">
        <f>IF('様式1-4-⑤（普及啓発_個表）'!$B587="","",'様式1-4-⑤（普及啓発_個表）'!$B587)</f>
        <v/>
      </c>
      <c r="D54" s="991"/>
      <c r="E54" s="991"/>
      <c r="F54" s="991"/>
      <c r="G54" s="991"/>
      <c r="H54" s="991"/>
      <c r="I54" s="991"/>
      <c r="J54" s="991"/>
      <c r="K54" s="991"/>
      <c r="L54" s="992"/>
      <c r="M54" s="484" t="str">
        <f>'様式1-4-⑤（普及啓発_個表）'!$D695</f>
        <v/>
      </c>
      <c r="N54" s="541" t="str">
        <f t="shared" si="2"/>
        <v/>
      </c>
      <c r="O54" s="542"/>
      <c r="P54" s="542"/>
      <c r="Q54" s="544"/>
      <c r="R54" s="544"/>
    </row>
    <row r="55" spans="1:18" s="36" customFormat="1" ht="19.5" customHeight="1">
      <c r="A55" s="1004"/>
      <c r="B55" s="292" t="s">
        <v>493</v>
      </c>
      <c r="C55" s="990" t="str">
        <f>IF('様式1-4-⑤（普及啓発_個表）'!$B703="","",'様式1-4-⑤（普及啓発_個表）'!$B703)</f>
        <v/>
      </c>
      <c r="D55" s="991"/>
      <c r="E55" s="991"/>
      <c r="F55" s="991"/>
      <c r="G55" s="991"/>
      <c r="H55" s="991"/>
      <c r="I55" s="991"/>
      <c r="J55" s="991"/>
      <c r="K55" s="991"/>
      <c r="L55" s="992"/>
      <c r="M55" s="484" t="str">
        <f>'様式1-4-⑤（普及啓発_個表）'!$D811</f>
        <v/>
      </c>
      <c r="N55" s="541" t="str">
        <f t="shared" si="2"/>
        <v/>
      </c>
      <c r="O55" s="542"/>
      <c r="P55" s="542"/>
      <c r="Q55" s="544"/>
      <c r="R55" s="544"/>
    </row>
    <row r="56" spans="1:18" s="36" customFormat="1" ht="19.5" customHeight="1">
      <c r="A56" s="1004"/>
      <c r="B56" s="292" t="s">
        <v>494</v>
      </c>
      <c r="C56" s="990" t="str">
        <f>IF('様式1-4-⑤（普及啓発_個表）'!$B819="","",'様式1-4-⑤（普及啓発_個表）'!$B819)</f>
        <v/>
      </c>
      <c r="D56" s="991"/>
      <c r="E56" s="991"/>
      <c r="F56" s="991"/>
      <c r="G56" s="991"/>
      <c r="H56" s="991"/>
      <c r="I56" s="991"/>
      <c r="J56" s="991"/>
      <c r="K56" s="991"/>
      <c r="L56" s="992"/>
      <c r="M56" s="484" t="str">
        <f>'様式1-4-⑤（普及啓発_個表）'!$D927</f>
        <v/>
      </c>
      <c r="N56" s="541" t="str">
        <f t="shared" si="2"/>
        <v/>
      </c>
      <c r="O56" s="542"/>
      <c r="P56" s="542"/>
      <c r="Q56" s="544"/>
      <c r="R56" s="544"/>
    </row>
    <row r="57" spans="1:18" s="36" customFormat="1" ht="19.5" customHeight="1">
      <c r="A57" s="1004"/>
      <c r="B57" s="292" t="s">
        <v>495</v>
      </c>
      <c r="C57" s="990" t="str">
        <f>IF('様式1-4-⑤（普及啓発_個表）'!$B935="","",'様式1-4-⑤（普及啓発_個表）'!$B935)</f>
        <v/>
      </c>
      <c r="D57" s="991"/>
      <c r="E57" s="991"/>
      <c r="F57" s="991"/>
      <c r="G57" s="991"/>
      <c r="H57" s="991"/>
      <c r="I57" s="991"/>
      <c r="J57" s="991"/>
      <c r="K57" s="991"/>
      <c r="L57" s="992"/>
      <c r="M57" s="484" t="str">
        <f>'様式1-4-⑤（普及啓発_個表）'!$D1043</f>
        <v/>
      </c>
      <c r="N57" s="541" t="str">
        <f t="shared" si="2"/>
        <v/>
      </c>
      <c r="O57" s="542"/>
      <c r="P57" s="542"/>
      <c r="Q57" s="544"/>
      <c r="R57" s="544"/>
    </row>
    <row r="58" spans="1:18" s="36" customFormat="1" ht="19.5" customHeight="1">
      <c r="A58" s="1004"/>
      <c r="B58" s="292" t="s">
        <v>350</v>
      </c>
      <c r="C58" s="990" t="str">
        <f>IF('様式1-4-⑤（普及啓発_個表）'!$B1051="","",'様式1-4-⑤（普及啓発_個表）'!$B1051)</f>
        <v/>
      </c>
      <c r="D58" s="991"/>
      <c r="E58" s="991"/>
      <c r="F58" s="991"/>
      <c r="G58" s="991"/>
      <c r="H58" s="991"/>
      <c r="I58" s="991"/>
      <c r="J58" s="991"/>
      <c r="K58" s="991"/>
      <c r="L58" s="992"/>
      <c r="M58" s="484" t="str">
        <f>'様式1-4-⑤（普及啓発_個表）'!$D1159</f>
        <v/>
      </c>
      <c r="N58" s="541" t="str">
        <f t="shared" si="2"/>
        <v/>
      </c>
      <c r="O58" s="542"/>
      <c r="P58" s="542"/>
      <c r="Q58" s="544"/>
      <c r="R58" s="544"/>
    </row>
    <row r="59" spans="1:18" s="36" customFormat="1" ht="19.5" customHeight="1">
      <c r="A59" s="1004"/>
      <c r="B59" s="292" t="s">
        <v>351</v>
      </c>
      <c r="C59" s="990" t="str">
        <f>IF('様式1-4-⑤（普及啓発_個表）'!$B1167="","",'様式1-4-⑤（普及啓発_個表）'!$B1167)</f>
        <v/>
      </c>
      <c r="D59" s="991"/>
      <c r="E59" s="991"/>
      <c r="F59" s="991"/>
      <c r="G59" s="991"/>
      <c r="H59" s="991"/>
      <c r="I59" s="991"/>
      <c r="J59" s="991"/>
      <c r="K59" s="991"/>
      <c r="L59" s="992"/>
      <c r="M59" s="484" t="str">
        <f>'様式1-4-⑤（普及啓発_個表）'!$D1275</f>
        <v/>
      </c>
      <c r="N59" s="541" t="str">
        <f t="shared" si="2"/>
        <v/>
      </c>
      <c r="O59" s="542"/>
      <c r="P59" s="542"/>
      <c r="Q59" s="544"/>
      <c r="R59" s="544"/>
    </row>
    <row r="60" spans="1:18" s="36" customFormat="1" ht="19.5" customHeight="1">
      <c r="A60" s="1004"/>
      <c r="B60" s="292" t="s">
        <v>352</v>
      </c>
      <c r="C60" s="990" t="str">
        <f>IF('様式1-4-⑤（普及啓発_個表）'!$B1283="","",'様式1-4-⑤（普及啓発_個表）'!$B1283)</f>
        <v/>
      </c>
      <c r="D60" s="991"/>
      <c r="E60" s="991"/>
      <c r="F60" s="991"/>
      <c r="G60" s="991"/>
      <c r="H60" s="991"/>
      <c r="I60" s="991"/>
      <c r="J60" s="991"/>
      <c r="K60" s="991"/>
      <c r="L60" s="992"/>
      <c r="M60" s="484" t="str">
        <f>'様式1-4-⑤（普及啓発_個表）'!$D1391</f>
        <v/>
      </c>
      <c r="N60" s="541" t="str">
        <f t="shared" si="2"/>
        <v/>
      </c>
      <c r="O60" s="542"/>
      <c r="P60" s="542"/>
      <c r="Q60" s="544"/>
      <c r="R60" s="544"/>
    </row>
    <row r="61" spans="1:18" s="36" customFormat="1" ht="19.5" customHeight="1">
      <c r="A61" s="1004"/>
      <c r="B61" s="292" t="s">
        <v>353</v>
      </c>
      <c r="C61" s="990" t="str">
        <f>IF('様式1-4-⑤（普及啓発_個表）'!$B1399="","",'様式1-4-⑤（普及啓発_個表）'!$B1399)</f>
        <v/>
      </c>
      <c r="D61" s="991"/>
      <c r="E61" s="991"/>
      <c r="F61" s="991"/>
      <c r="G61" s="991"/>
      <c r="H61" s="991"/>
      <c r="I61" s="991"/>
      <c r="J61" s="991"/>
      <c r="K61" s="991"/>
      <c r="L61" s="992"/>
      <c r="M61" s="484" t="str">
        <f>'様式1-4-⑤（普及啓発_個表）'!$D1507</f>
        <v/>
      </c>
      <c r="N61" s="541" t="str">
        <f t="shared" si="2"/>
        <v/>
      </c>
      <c r="O61" s="542"/>
      <c r="P61" s="542"/>
      <c r="Q61" s="544"/>
      <c r="R61" s="544"/>
    </row>
    <row r="62" spans="1:18" s="36" customFormat="1" ht="19.5" customHeight="1">
      <c r="A62" s="1004"/>
      <c r="B62" s="292" t="s">
        <v>354</v>
      </c>
      <c r="C62" s="990" t="str">
        <f>IF('様式1-4-⑤（普及啓発_個表）'!$B1515="","",'様式1-4-⑤（普及啓発_個表）'!$B1515)</f>
        <v/>
      </c>
      <c r="D62" s="991"/>
      <c r="E62" s="991"/>
      <c r="F62" s="991"/>
      <c r="G62" s="991"/>
      <c r="H62" s="991"/>
      <c r="I62" s="991"/>
      <c r="J62" s="991"/>
      <c r="K62" s="991"/>
      <c r="L62" s="992"/>
      <c r="M62" s="484" t="str">
        <f>'様式1-4-⑤（普及啓発_個表）'!$D1623</f>
        <v/>
      </c>
      <c r="N62" s="541" t="str">
        <f t="shared" si="2"/>
        <v/>
      </c>
      <c r="O62" s="542"/>
      <c r="P62" s="542"/>
      <c r="Q62" s="544"/>
      <c r="R62" s="544"/>
    </row>
    <row r="63" spans="1:18" s="36" customFormat="1" ht="19.5" customHeight="1">
      <c r="A63" s="1004"/>
      <c r="B63" s="292" t="s">
        <v>355</v>
      </c>
      <c r="C63" s="990" t="str">
        <f>IF('様式1-4-⑤（普及啓発_個表）'!$B1631="","",'様式1-4-⑤（普及啓発_個表）'!$B1631)</f>
        <v/>
      </c>
      <c r="D63" s="991"/>
      <c r="E63" s="991"/>
      <c r="F63" s="991"/>
      <c r="G63" s="991"/>
      <c r="H63" s="991"/>
      <c r="I63" s="991"/>
      <c r="J63" s="991"/>
      <c r="K63" s="991"/>
      <c r="L63" s="992"/>
      <c r="M63" s="484" t="str">
        <f>'様式1-4-⑤（普及啓発_個表）'!$D1739</f>
        <v/>
      </c>
      <c r="N63" s="541" t="str">
        <f t="shared" si="2"/>
        <v/>
      </c>
      <c r="O63" s="542"/>
      <c r="P63" s="542"/>
      <c r="Q63" s="544"/>
      <c r="R63" s="544"/>
    </row>
    <row r="64" spans="1:18" s="36" customFormat="1" ht="19.5" customHeight="1">
      <c r="A64" s="1004"/>
      <c r="B64" s="292" t="s">
        <v>366</v>
      </c>
      <c r="C64" s="990" t="str">
        <f>IF('様式1-4-⑤（普及啓発_個表）'!$B1747="","",'様式1-4-⑤（普及啓発_個表）'!$B1747)</f>
        <v/>
      </c>
      <c r="D64" s="991"/>
      <c r="E64" s="991"/>
      <c r="F64" s="991"/>
      <c r="G64" s="991"/>
      <c r="H64" s="991"/>
      <c r="I64" s="991"/>
      <c r="J64" s="991"/>
      <c r="K64" s="991"/>
      <c r="L64" s="992"/>
      <c r="M64" s="484" t="str">
        <f>'様式1-4-⑤（普及啓発_個表）'!$D1855</f>
        <v/>
      </c>
      <c r="N64" s="541" t="str">
        <f t="shared" si="2"/>
        <v/>
      </c>
      <c r="O64" s="542"/>
      <c r="P64" s="542"/>
      <c r="Q64" s="544"/>
      <c r="R64" s="544"/>
    </row>
    <row r="65" spans="1:22" s="36" customFormat="1" ht="19.5" customHeight="1">
      <c r="A65" s="1004"/>
      <c r="B65" s="292" t="s">
        <v>367</v>
      </c>
      <c r="C65" s="990" t="str">
        <f>IF('様式1-4-⑤（普及啓発_個表）'!$B1863="","",'様式1-4-⑤（普及啓発_個表）'!$B1863)</f>
        <v/>
      </c>
      <c r="D65" s="991"/>
      <c r="E65" s="991"/>
      <c r="F65" s="991"/>
      <c r="G65" s="991"/>
      <c r="H65" s="991"/>
      <c r="I65" s="991"/>
      <c r="J65" s="991"/>
      <c r="K65" s="991"/>
      <c r="L65" s="992"/>
      <c r="M65" s="484" t="str">
        <f>'様式1-4-⑤（普及啓発_個表）'!$D1971</f>
        <v/>
      </c>
      <c r="N65" s="541" t="str">
        <f t="shared" si="2"/>
        <v/>
      </c>
      <c r="O65" s="542"/>
      <c r="P65" s="542"/>
      <c r="Q65" s="544"/>
      <c r="R65" s="544"/>
    </row>
    <row r="66" spans="1:22" s="36" customFormat="1" ht="19.5" customHeight="1">
      <c r="A66" s="1004"/>
      <c r="B66" s="292" t="s">
        <v>368</v>
      </c>
      <c r="C66" s="990" t="str">
        <f>IF('様式1-4-⑤（普及啓発_個表）'!$B1979="","",'様式1-4-⑤（普及啓発_個表）'!$B1979)</f>
        <v/>
      </c>
      <c r="D66" s="991"/>
      <c r="E66" s="991"/>
      <c r="F66" s="991"/>
      <c r="G66" s="991"/>
      <c r="H66" s="991"/>
      <c r="I66" s="991"/>
      <c r="J66" s="991"/>
      <c r="K66" s="991"/>
      <c r="L66" s="992"/>
      <c r="M66" s="484" t="str">
        <f>'様式1-4-⑤（普及啓発_個表）'!$D2087</f>
        <v/>
      </c>
      <c r="N66" s="541" t="str">
        <f t="shared" si="2"/>
        <v/>
      </c>
      <c r="O66" s="542"/>
      <c r="P66" s="542"/>
      <c r="Q66" s="544"/>
      <c r="R66" s="544"/>
    </row>
    <row r="67" spans="1:22" s="36" customFormat="1" ht="19.5" customHeight="1">
      <c r="A67" s="1004"/>
      <c r="B67" s="292" t="s">
        <v>369</v>
      </c>
      <c r="C67" s="990" t="str">
        <f>IF('様式1-4-⑤（普及啓発_個表）'!$B2095="","",'様式1-4-⑤（普及啓発_個表）'!$B2095)</f>
        <v/>
      </c>
      <c r="D67" s="991"/>
      <c r="E67" s="991"/>
      <c r="F67" s="991"/>
      <c r="G67" s="991"/>
      <c r="H67" s="991"/>
      <c r="I67" s="991"/>
      <c r="J67" s="991"/>
      <c r="K67" s="991"/>
      <c r="L67" s="992"/>
      <c r="M67" s="484" t="str">
        <f>'様式1-4-⑤（普及啓発_個表）'!$D2203</f>
        <v/>
      </c>
      <c r="N67" s="541" t="str">
        <f t="shared" si="2"/>
        <v/>
      </c>
      <c r="O67" s="542"/>
      <c r="P67" s="542"/>
      <c r="Q67" s="544"/>
      <c r="R67" s="544"/>
    </row>
    <row r="68" spans="1:22" s="36" customFormat="1" ht="19.5" customHeight="1" thickBot="1">
      <c r="A68" s="1004"/>
      <c r="B68" s="486" t="s">
        <v>370</v>
      </c>
      <c r="C68" s="1009" t="str">
        <f>IF('様式1-4-⑤（普及啓発_個表）'!$B2211="","",'様式1-4-⑤（普及啓発_個表）'!$B2211)</f>
        <v/>
      </c>
      <c r="D68" s="1010"/>
      <c r="E68" s="1010"/>
      <c r="F68" s="1010"/>
      <c r="G68" s="1010"/>
      <c r="H68" s="1010"/>
      <c r="I68" s="1010"/>
      <c r="J68" s="1010"/>
      <c r="K68" s="1010"/>
      <c r="L68" s="1011"/>
      <c r="M68" s="487" t="str">
        <f>'様式1-4-⑤（普及啓発_個表）'!$D2319</f>
        <v/>
      </c>
      <c r="N68" s="541" t="str">
        <f t="shared" si="2"/>
        <v/>
      </c>
      <c r="O68" s="542"/>
      <c r="P68" s="542"/>
      <c r="Q68" s="544"/>
      <c r="R68" s="544"/>
    </row>
    <row r="69" spans="1:22" s="36" customFormat="1" ht="19.5" customHeight="1" thickTop="1">
      <c r="A69" s="1004"/>
      <c r="B69" s="1006" t="s">
        <v>578</v>
      </c>
      <c r="C69" s="1007"/>
      <c r="D69" s="1007"/>
      <c r="E69" s="1007"/>
      <c r="F69" s="1007"/>
      <c r="G69" s="1007"/>
      <c r="H69" s="1007"/>
      <c r="I69" s="1007"/>
      <c r="J69" s="1007"/>
      <c r="K69" s="1007"/>
      <c r="L69" s="1008"/>
      <c r="M69" s="503">
        <f>SUMIF(N49:N68,"=0",M49:M68)</f>
        <v>0</v>
      </c>
      <c r="N69" s="199"/>
      <c r="O69" s="542"/>
      <c r="P69" s="542"/>
      <c r="Q69" s="544"/>
      <c r="R69" s="544"/>
    </row>
    <row r="70" spans="1:22" s="36" customFormat="1" ht="19.5" customHeight="1" thickBot="1">
      <c r="A70" s="1005"/>
      <c r="B70" s="1012" t="s">
        <v>385</v>
      </c>
      <c r="C70" s="1013"/>
      <c r="D70" s="1013"/>
      <c r="E70" s="1013"/>
      <c r="F70" s="1013"/>
      <c r="G70" s="1013"/>
      <c r="H70" s="1013"/>
      <c r="I70" s="1013"/>
      <c r="J70" s="1013"/>
      <c r="K70" s="1013"/>
      <c r="L70" s="1014"/>
      <c r="M70" s="547">
        <f>R70+V70</f>
        <v>0</v>
      </c>
      <c r="N70" s="199"/>
      <c r="O70" s="542">
        <f>'様式1-4-⑥（普及啓発_バリアフリー・多言語）'!$P141</f>
        <v>0</v>
      </c>
      <c r="P70" s="542">
        <f>'様式1-4-⑥（普及啓発_バリアフリー・多言語）'!$R141</f>
        <v>0</v>
      </c>
      <c r="Q70" s="544">
        <f>IF(共通入力シート!$B$18="課税事業者",ROUNDDOWN((O70-P70)*10/110,0),0)</f>
        <v>0</v>
      </c>
      <c r="R70" s="542">
        <f>O70-Q70</f>
        <v>0</v>
      </c>
      <c r="S70" s="542">
        <f>'様式1-4-⑥（普及啓発_バリアフリー・多言語）'!$Q141</f>
        <v>0</v>
      </c>
      <c r="T70" s="542">
        <f>'様式1-4-⑥（普及啓発_バリアフリー・多言語）'!$S141</f>
        <v>0</v>
      </c>
      <c r="U70" s="544">
        <f>IF(共通入力シート!$B$18="課税事業者",ROUNDDOWN((S70-T70)*10/110,0),0)</f>
        <v>0</v>
      </c>
      <c r="V70" s="542">
        <f>S70-U70</f>
        <v>0</v>
      </c>
    </row>
    <row r="71" spans="1:22" s="36" customFormat="1" ht="19.5" customHeight="1">
      <c r="A71" s="1003" t="s">
        <v>575</v>
      </c>
      <c r="B71" s="482" t="s">
        <v>536</v>
      </c>
      <c r="C71" s="996" t="str">
        <f>IF('様式1-4-⑦（共生社会_個表）'!$B7="","",'様式1-4-⑦（共生社会_個表）'!$B7)</f>
        <v/>
      </c>
      <c r="D71" s="997"/>
      <c r="E71" s="997"/>
      <c r="F71" s="997"/>
      <c r="G71" s="997"/>
      <c r="H71" s="997"/>
      <c r="I71" s="997"/>
      <c r="J71" s="997"/>
      <c r="K71" s="997"/>
      <c r="L71" s="998"/>
      <c r="M71" s="483" t="str">
        <f>'様式1-4-⑦（共生社会_個表）'!$D115</f>
        <v/>
      </c>
      <c r="N71" s="541" t="str">
        <f>IF($M71="","",IF($M71&lt;1,1,0))</f>
        <v/>
      </c>
      <c r="O71" s="542"/>
      <c r="P71" s="542"/>
      <c r="Q71" s="544"/>
      <c r="R71" s="544"/>
    </row>
    <row r="72" spans="1:22" s="36" customFormat="1" ht="19.5" customHeight="1">
      <c r="A72" s="1004"/>
      <c r="B72" s="292" t="s">
        <v>537</v>
      </c>
      <c r="C72" s="990" t="str">
        <f>IF('様式1-4-⑦（共生社会_個表）'!$B123="","",'様式1-4-⑦（共生社会_個表）'!$B123)</f>
        <v/>
      </c>
      <c r="D72" s="991"/>
      <c r="E72" s="991"/>
      <c r="F72" s="991"/>
      <c r="G72" s="991"/>
      <c r="H72" s="991"/>
      <c r="I72" s="991"/>
      <c r="J72" s="991"/>
      <c r="K72" s="991"/>
      <c r="L72" s="992"/>
      <c r="M72" s="484" t="str">
        <f>'様式1-4-⑦（共生社会_個表）'!$D231</f>
        <v/>
      </c>
      <c r="N72" s="541" t="str">
        <f t="shared" ref="N72:N90" si="3">IF($M72="","",IF($M72&lt;1,1,0))</f>
        <v/>
      </c>
      <c r="O72" s="542"/>
      <c r="P72" s="542"/>
      <c r="Q72" s="544"/>
      <c r="R72" s="544"/>
    </row>
    <row r="73" spans="1:22" s="36" customFormat="1" ht="19.5" customHeight="1">
      <c r="A73" s="1004"/>
      <c r="B73" s="292" t="s">
        <v>538</v>
      </c>
      <c r="C73" s="990" t="str">
        <f>IF('様式1-4-⑦（共生社会_個表）'!$B239="","",'様式1-4-⑦（共生社会_個表）'!$B239)</f>
        <v/>
      </c>
      <c r="D73" s="991"/>
      <c r="E73" s="991"/>
      <c r="F73" s="991"/>
      <c r="G73" s="991"/>
      <c r="H73" s="991"/>
      <c r="I73" s="991"/>
      <c r="J73" s="991"/>
      <c r="K73" s="991"/>
      <c r="L73" s="992"/>
      <c r="M73" s="484" t="str">
        <f>'様式1-4-⑦（共生社会_個表）'!$D347</f>
        <v/>
      </c>
      <c r="N73" s="541" t="str">
        <f t="shared" si="3"/>
        <v/>
      </c>
      <c r="O73" s="542"/>
      <c r="P73" s="542"/>
      <c r="Q73" s="544"/>
      <c r="R73" s="544"/>
    </row>
    <row r="74" spans="1:22" s="36" customFormat="1" ht="19.5" customHeight="1">
      <c r="A74" s="1004"/>
      <c r="B74" s="292" t="s">
        <v>539</v>
      </c>
      <c r="C74" s="990" t="str">
        <f>IF('様式1-4-⑦（共生社会_個表）'!$B355="","",'様式1-4-⑦（共生社会_個表）'!$B355)</f>
        <v/>
      </c>
      <c r="D74" s="991"/>
      <c r="E74" s="991"/>
      <c r="F74" s="991"/>
      <c r="G74" s="991"/>
      <c r="H74" s="991"/>
      <c r="I74" s="991"/>
      <c r="J74" s="991"/>
      <c r="K74" s="991"/>
      <c r="L74" s="992"/>
      <c r="M74" s="484" t="str">
        <f>'様式1-4-⑦（共生社会_個表）'!$D463</f>
        <v/>
      </c>
      <c r="N74" s="541" t="str">
        <f t="shared" si="3"/>
        <v/>
      </c>
      <c r="O74" s="542"/>
      <c r="P74" s="542"/>
      <c r="Q74" s="544"/>
      <c r="R74" s="544"/>
    </row>
    <row r="75" spans="1:22" s="36" customFormat="1" ht="19.5" customHeight="1">
      <c r="A75" s="1004"/>
      <c r="B75" s="292" t="s">
        <v>540</v>
      </c>
      <c r="C75" s="990" t="str">
        <f>IF('様式1-4-⑦（共生社会_個表）'!$B471="","",'様式1-4-⑦（共生社会_個表）'!$B471)</f>
        <v/>
      </c>
      <c r="D75" s="991"/>
      <c r="E75" s="991"/>
      <c r="F75" s="991"/>
      <c r="G75" s="991"/>
      <c r="H75" s="991"/>
      <c r="I75" s="991"/>
      <c r="J75" s="991"/>
      <c r="K75" s="991"/>
      <c r="L75" s="992"/>
      <c r="M75" s="484" t="str">
        <f>'様式1-4-⑦（共生社会_個表）'!$D579</f>
        <v/>
      </c>
      <c r="N75" s="541" t="str">
        <f t="shared" si="3"/>
        <v/>
      </c>
      <c r="O75" s="542"/>
      <c r="P75" s="542"/>
      <c r="Q75" s="544"/>
      <c r="R75" s="544"/>
    </row>
    <row r="76" spans="1:22" s="36" customFormat="1" ht="19.5" customHeight="1">
      <c r="A76" s="1004"/>
      <c r="B76" s="292" t="s">
        <v>541</v>
      </c>
      <c r="C76" s="990" t="str">
        <f>IF('様式1-4-⑦（共生社会_個表）'!$B587="","",'様式1-4-⑦（共生社会_個表）'!$B587)</f>
        <v/>
      </c>
      <c r="D76" s="991"/>
      <c r="E76" s="991"/>
      <c r="F76" s="991"/>
      <c r="G76" s="991"/>
      <c r="H76" s="991"/>
      <c r="I76" s="991"/>
      <c r="J76" s="991"/>
      <c r="K76" s="991"/>
      <c r="L76" s="992"/>
      <c r="M76" s="484" t="str">
        <f>'様式1-4-⑦（共生社会_個表）'!$D695</f>
        <v/>
      </c>
      <c r="N76" s="541" t="str">
        <f t="shared" si="3"/>
        <v/>
      </c>
      <c r="O76" s="542"/>
      <c r="P76" s="542"/>
      <c r="Q76" s="544"/>
      <c r="R76" s="544"/>
    </row>
    <row r="77" spans="1:22" s="36" customFormat="1" ht="19.5" customHeight="1">
      <c r="A77" s="1004"/>
      <c r="B77" s="292" t="s">
        <v>542</v>
      </c>
      <c r="C77" s="990" t="str">
        <f>IF('様式1-4-⑦（共生社会_個表）'!$B703="","",'様式1-4-⑦（共生社会_個表）'!$B703)</f>
        <v/>
      </c>
      <c r="D77" s="991"/>
      <c r="E77" s="991"/>
      <c r="F77" s="991"/>
      <c r="G77" s="991"/>
      <c r="H77" s="991"/>
      <c r="I77" s="991"/>
      <c r="J77" s="991"/>
      <c r="K77" s="991"/>
      <c r="L77" s="992"/>
      <c r="M77" s="484" t="str">
        <f>'様式1-4-⑦（共生社会_個表）'!$D811</f>
        <v/>
      </c>
      <c r="N77" s="541" t="str">
        <f t="shared" si="3"/>
        <v/>
      </c>
      <c r="O77" s="542"/>
      <c r="P77" s="542"/>
      <c r="Q77" s="544"/>
      <c r="R77" s="544"/>
    </row>
    <row r="78" spans="1:22" s="36" customFormat="1" ht="19.5" customHeight="1">
      <c r="A78" s="1004"/>
      <c r="B78" s="292" t="s">
        <v>543</v>
      </c>
      <c r="C78" s="990" t="str">
        <f>IF('様式1-4-⑦（共生社会_個表）'!$B819="","",'様式1-4-⑦（共生社会_個表）'!$B819)</f>
        <v/>
      </c>
      <c r="D78" s="991"/>
      <c r="E78" s="991"/>
      <c r="F78" s="991"/>
      <c r="G78" s="991"/>
      <c r="H78" s="991"/>
      <c r="I78" s="991"/>
      <c r="J78" s="991"/>
      <c r="K78" s="991"/>
      <c r="L78" s="992"/>
      <c r="M78" s="484" t="str">
        <f>'様式1-4-⑦（共生社会_個表）'!$D927</f>
        <v/>
      </c>
      <c r="N78" s="541" t="str">
        <f t="shared" si="3"/>
        <v/>
      </c>
      <c r="O78" s="542"/>
      <c r="P78" s="542"/>
      <c r="Q78" s="544"/>
      <c r="R78" s="544"/>
    </row>
    <row r="79" spans="1:22" s="36" customFormat="1" ht="19.5" customHeight="1">
      <c r="A79" s="1004"/>
      <c r="B79" s="292" t="s">
        <v>544</v>
      </c>
      <c r="C79" s="990" t="str">
        <f>IF('様式1-4-⑦（共生社会_個表）'!$B935="","",'様式1-4-⑦（共生社会_個表）'!$B935)</f>
        <v/>
      </c>
      <c r="D79" s="991"/>
      <c r="E79" s="991"/>
      <c r="F79" s="991"/>
      <c r="G79" s="991"/>
      <c r="H79" s="991"/>
      <c r="I79" s="991"/>
      <c r="J79" s="991"/>
      <c r="K79" s="991"/>
      <c r="L79" s="992"/>
      <c r="M79" s="484" t="str">
        <f>'様式1-4-⑦（共生社会_個表）'!$D1043</f>
        <v/>
      </c>
      <c r="N79" s="541" t="str">
        <f t="shared" si="3"/>
        <v/>
      </c>
      <c r="O79" s="542"/>
      <c r="P79" s="542"/>
      <c r="Q79" s="544"/>
      <c r="R79" s="544"/>
    </row>
    <row r="80" spans="1:22" s="36" customFormat="1" ht="19.5" customHeight="1">
      <c r="A80" s="1004"/>
      <c r="B80" s="292" t="s">
        <v>545</v>
      </c>
      <c r="C80" s="990" t="str">
        <f>IF('様式1-4-⑦（共生社会_個表）'!$B1051="","",'様式1-4-⑦（共生社会_個表）'!$B1051)</f>
        <v/>
      </c>
      <c r="D80" s="991"/>
      <c r="E80" s="991"/>
      <c r="F80" s="991"/>
      <c r="G80" s="991"/>
      <c r="H80" s="991"/>
      <c r="I80" s="991"/>
      <c r="J80" s="991"/>
      <c r="K80" s="991"/>
      <c r="L80" s="992"/>
      <c r="M80" s="484" t="str">
        <f>'様式1-4-⑦（共生社会_個表）'!$D1159</f>
        <v/>
      </c>
      <c r="N80" s="541" t="str">
        <f t="shared" si="3"/>
        <v/>
      </c>
      <c r="O80" s="542"/>
      <c r="P80" s="542"/>
      <c r="Q80" s="544"/>
      <c r="R80" s="544"/>
    </row>
    <row r="81" spans="1:22" s="36" customFormat="1" ht="19.5" customHeight="1">
      <c r="A81" s="1004"/>
      <c r="B81" s="292" t="s">
        <v>546</v>
      </c>
      <c r="C81" s="990" t="str">
        <f>IF('様式1-4-⑦（共生社会_個表）'!$B1167="","",'様式1-4-⑦（共生社会_個表）'!$B1167)</f>
        <v/>
      </c>
      <c r="D81" s="991"/>
      <c r="E81" s="991"/>
      <c r="F81" s="991"/>
      <c r="G81" s="991"/>
      <c r="H81" s="991"/>
      <c r="I81" s="991"/>
      <c r="J81" s="991"/>
      <c r="K81" s="991"/>
      <c r="L81" s="992"/>
      <c r="M81" s="484" t="str">
        <f>'様式1-4-⑦（共生社会_個表）'!$D1275</f>
        <v/>
      </c>
      <c r="N81" s="541" t="str">
        <f t="shared" si="3"/>
        <v/>
      </c>
      <c r="O81" s="542"/>
      <c r="P81" s="542"/>
      <c r="Q81" s="544"/>
      <c r="R81" s="544"/>
    </row>
    <row r="82" spans="1:22" s="36" customFormat="1" ht="19.5" customHeight="1">
      <c r="A82" s="1004"/>
      <c r="B82" s="292" t="s">
        <v>547</v>
      </c>
      <c r="C82" s="990" t="str">
        <f>IF('様式1-4-⑦（共生社会_個表）'!$B1283="","",'様式1-4-⑦（共生社会_個表）'!$B1283)</f>
        <v/>
      </c>
      <c r="D82" s="991"/>
      <c r="E82" s="991"/>
      <c r="F82" s="991"/>
      <c r="G82" s="991"/>
      <c r="H82" s="991"/>
      <c r="I82" s="991"/>
      <c r="J82" s="991"/>
      <c r="K82" s="991"/>
      <c r="L82" s="992"/>
      <c r="M82" s="484" t="str">
        <f>'様式1-4-⑦（共生社会_個表）'!$D1391</f>
        <v/>
      </c>
      <c r="N82" s="541" t="str">
        <f t="shared" si="3"/>
        <v/>
      </c>
      <c r="O82" s="542"/>
      <c r="P82" s="542"/>
      <c r="Q82" s="544"/>
      <c r="R82" s="544"/>
    </row>
    <row r="83" spans="1:22" s="36" customFormat="1" ht="19.5" customHeight="1">
      <c r="A83" s="1004"/>
      <c r="B83" s="292" t="s">
        <v>548</v>
      </c>
      <c r="C83" s="990" t="str">
        <f>IF('様式1-4-⑦（共生社会_個表）'!$B1399="","",'様式1-4-⑦（共生社会_個表）'!$B1399)</f>
        <v/>
      </c>
      <c r="D83" s="991"/>
      <c r="E83" s="991"/>
      <c r="F83" s="991"/>
      <c r="G83" s="991"/>
      <c r="H83" s="991"/>
      <c r="I83" s="991"/>
      <c r="J83" s="991"/>
      <c r="K83" s="991"/>
      <c r="L83" s="992"/>
      <c r="M83" s="484" t="str">
        <f>'様式1-4-⑦（共生社会_個表）'!$D1507</f>
        <v/>
      </c>
      <c r="N83" s="541" t="str">
        <f t="shared" si="3"/>
        <v/>
      </c>
      <c r="O83" s="542"/>
      <c r="P83" s="542"/>
      <c r="Q83" s="544"/>
      <c r="R83" s="544"/>
    </row>
    <row r="84" spans="1:22" s="36" customFormat="1" ht="19.5" customHeight="1">
      <c r="A84" s="1004"/>
      <c r="B84" s="292" t="s">
        <v>549</v>
      </c>
      <c r="C84" s="990" t="str">
        <f>IF('様式1-4-⑦（共生社会_個表）'!$B1515="","",'様式1-4-⑦（共生社会_個表）'!$B1515)</f>
        <v/>
      </c>
      <c r="D84" s="991"/>
      <c r="E84" s="991"/>
      <c r="F84" s="991"/>
      <c r="G84" s="991"/>
      <c r="H84" s="991"/>
      <c r="I84" s="991"/>
      <c r="J84" s="991"/>
      <c r="K84" s="991"/>
      <c r="L84" s="992"/>
      <c r="M84" s="484" t="str">
        <f>'様式1-4-⑦（共生社会_個表）'!$D1623</f>
        <v/>
      </c>
      <c r="N84" s="541" t="str">
        <f t="shared" si="3"/>
        <v/>
      </c>
      <c r="O84" s="542"/>
      <c r="P84" s="542"/>
      <c r="Q84" s="544"/>
      <c r="R84" s="544"/>
    </row>
    <row r="85" spans="1:22" s="36" customFormat="1" ht="19.5" customHeight="1">
      <c r="A85" s="1004"/>
      <c r="B85" s="292" t="s">
        <v>550</v>
      </c>
      <c r="C85" s="990" t="str">
        <f>IF('様式1-4-⑦（共生社会_個表）'!$B1631="","",'様式1-4-⑦（共生社会_個表）'!$B1631)</f>
        <v/>
      </c>
      <c r="D85" s="991"/>
      <c r="E85" s="991"/>
      <c r="F85" s="991"/>
      <c r="G85" s="991"/>
      <c r="H85" s="991"/>
      <c r="I85" s="991"/>
      <c r="J85" s="991"/>
      <c r="K85" s="991"/>
      <c r="L85" s="992"/>
      <c r="M85" s="484" t="str">
        <f>'様式1-4-⑦（共生社会_個表）'!$D1739</f>
        <v/>
      </c>
      <c r="N85" s="541" t="str">
        <f t="shared" si="3"/>
        <v/>
      </c>
      <c r="O85" s="542"/>
      <c r="P85" s="542"/>
      <c r="Q85" s="544"/>
      <c r="R85" s="544"/>
    </row>
    <row r="86" spans="1:22" s="36" customFormat="1" ht="19.5" customHeight="1">
      <c r="A86" s="1004"/>
      <c r="B86" s="292" t="s">
        <v>551</v>
      </c>
      <c r="C86" s="990" t="str">
        <f>IF('様式1-4-⑦（共生社会_個表）'!$B1747="","",'様式1-4-⑦（共生社会_個表）'!$B1747)</f>
        <v/>
      </c>
      <c r="D86" s="991"/>
      <c r="E86" s="991"/>
      <c r="F86" s="991"/>
      <c r="G86" s="991"/>
      <c r="H86" s="991"/>
      <c r="I86" s="991"/>
      <c r="J86" s="991"/>
      <c r="K86" s="991"/>
      <c r="L86" s="992"/>
      <c r="M86" s="484" t="str">
        <f>'様式1-4-⑦（共生社会_個表）'!$D1855</f>
        <v/>
      </c>
      <c r="N86" s="541" t="str">
        <f t="shared" si="3"/>
        <v/>
      </c>
      <c r="O86" s="542"/>
      <c r="P86" s="542"/>
      <c r="Q86" s="544"/>
      <c r="R86" s="544"/>
    </row>
    <row r="87" spans="1:22" s="36" customFormat="1" ht="19.5" customHeight="1">
      <c r="A87" s="1004"/>
      <c r="B87" s="292" t="s">
        <v>552</v>
      </c>
      <c r="C87" s="990" t="str">
        <f>IF('様式1-4-⑦（共生社会_個表）'!$B1863="","",'様式1-4-⑦（共生社会_個表）'!$B1863)</f>
        <v/>
      </c>
      <c r="D87" s="991"/>
      <c r="E87" s="991"/>
      <c r="F87" s="991"/>
      <c r="G87" s="991"/>
      <c r="H87" s="991"/>
      <c r="I87" s="991"/>
      <c r="J87" s="991"/>
      <c r="K87" s="991"/>
      <c r="L87" s="992"/>
      <c r="M87" s="484" t="str">
        <f>'様式1-4-⑦（共生社会_個表）'!$D1971</f>
        <v/>
      </c>
      <c r="N87" s="541" t="str">
        <f t="shared" si="3"/>
        <v/>
      </c>
      <c r="O87" s="542"/>
      <c r="P87" s="542"/>
      <c r="Q87" s="544"/>
      <c r="R87" s="544"/>
    </row>
    <row r="88" spans="1:22" s="36" customFormat="1" ht="19.5" customHeight="1">
      <c r="A88" s="1004"/>
      <c r="B88" s="292" t="s">
        <v>553</v>
      </c>
      <c r="C88" s="990" t="str">
        <f>IF('様式1-4-⑦（共生社会_個表）'!$B1979="","",'様式1-4-⑦（共生社会_個表）'!$B1979)</f>
        <v/>
      </c>
      <c r="D88" s="991"/>
      <c r="E88" s="991"/>
      <c r="F88" s="991"/>
      <c r="G88" s="991"/>
      <c r="H88" s="991"/>
      <c r="I88" s="991"/>
      <c r="J88" s="991"/>
      <c r="K88" s="991"/>
      <c r="L88" s="992"/>
      <c r="M88" s="484" t="str">
        <f>'様式1-4-⑦（共生社会_個表）'!$D2087</f>
        <v/>
      </c>
      <c r="N88" s="541" t="str">
        <f t="shared" si="3"/>
        <v/>
      </c>
      <c r="O88" s="542"/>
      <c r="P88" s="542"/>
      <c r="Q88" s="544"/>
      <c r="R88" s="544"/>
    </row>
    <row r="89" spans="1:22" s="36" customFormat="1" ht="19.5" customHeight="1">
      <c r="A89" s="1004"/>
      <c r="B89" s="292" t="s">
        <v>554</v>
      </c>
      <c r="C89" s="990" t="str">
        <f>IF('様式1-4-⑦（共生社会_個表）'!$B2095="","",'様式1-4-⑦（共生社会_個表）'!$B2095)</f>
        <v/>
      </c>
      <c r="D89" s="991"/>
      <c r="E89" s="991"/>
      <c r="F89" s="991"/>
      <c r="G89" s="991"/>
      <c r="H89" s="991"/>
      <c r="I89" s="991"/>
      <c r="J89" s="991"/>
      <c r="K89" s="991"/>
      <c r="L89" s="992"/>
      <c r="M89" s="484" t="str">
        <f>'様式1-4-⑦（共生社会_個表）'!$D2203</f>
        <v/>
      </c>
      <c r="N89" s="541" t="str">
        <f t="shared" si="3"/>
        <v/>
      </c>
      <c r="O89" s="542"/>
      <c r="P89" s="542"/>
      <c r="Q89" s="544"/>
      <c r="R89" s="544"/>
    </row>
    <row r="90" spans="1:22" s="36" customFormat="1" ht="19.5" customHeight="1" thickBot="1">
      <c r="A90" s="1004"/>
      <c r="B90" s="486" t="s">
        <v>555</v>
      </c>
      <c r="C90" s="1009" t="str">
        <f>IF('様式1-4-⑦（共生社会_個表）'!$B2211="","",'様式1-4-⑦（共生社会_個表）'!$B2211)</f>
        <v/>
      </c>
      <c r="D90" s="1010"/>
      <c r="E90" s="1010"/>
      <c r="F90" s="1010"/>
      <c r="G90" s="1010"/>
      <c r="H90" s="1010"/>
      <c r="I90" s="1010"/>
      <c r="J90" s="1010"/>
      <c r="K90" s="1010"/>
      <c r="L90" s="1011"/>
      <c r="M90" s="487" t="str">
        <f>'様式1-4-⑦（共生社会_個表）'!$D2319</f>
        <v/>
      </c>
      <c r="N90" s="541" t="str">
        <f t="shared" si="3"/>
        <v/>
      </c>
      <c r="O90" s="542"/>
      <c r="P90" s="542"/>
      <c r="Q90" s="544"/>
      <c r="R90" s="544"/>
    </row>
    <row r="91" spans="1:22" s="36" customFormat="1" ht="19.5" customHeight="1" thickTop="1">
      <c r="A91" s="1004"/>
      <c r="B91" s="1006" t="s">
        <v>576</v>
      </c>
      <c r="C91" s="1007"/>
      <c r="D91" s="1007"/>
      <c r="E91" s="1007"/>
      <c r="F91" s="1007"/>
      <c r="G91" s="1007"/>
      <c r="H91" s="1007"/>
      <c r="I91" s="1007"/>
      <c r="J91" s="1007"/>
      <c r="K91" s="1007"/>
      <c r="L91" s="1008"/>
      <c r="M91" s="503">
        <f>SUMIF(N71:N90,"=0",M71:M90)</f>
        <v>0</v>
      </c>
      <c r="N91" s="199"/>
      <c r="O91" s="542"/>
      <c r="P91" s="542"/>
      <c r="Q91" s="544"/>
      <c r="R91" s="544"/>
    </row>
    <row r="92" spans="1:22" s="36" customFormat="1" ht="19.5" customHeight="1" thickBot="1">
      <c r="A92" s="1005"/>
      <c r="B92" s="1012" t="s">
        <v>577</v>
      </c>
      <c r="C92" s="1013"/>
      <c r="D92" s="1013"/>
      <c r="E92" s="1013"/>
      <c r="F92" s="1013"/>
      <c r="G92" s="1013"/>
      <c r="H92" s="1013"/>
      <c r="I92" s="1013"/>
      <c r="J92" s="1013"/>
      <c r="K92" s="1013"/>
      <c r="L92" s="1014"/>
      <c r="M92" s="547">
        <f>R92+V92</f>
        <v>0</v>
      </c>
      <c r="N92" s="199"/>
      <c r="O92" s="542">
        <f>'様式1-4-⑧（共生社会_バリアフリー・多言語）'!$P141</f>
        <v>0</v>
      </c>
      <c r="P92" s="542">
        <f>'様式1-4-⑧（共生社会_バリアフリー・多言語）'!$R141</f>
        <v>0</v>
      </c>
      <c r="Q92" s="544">
        <f>IF(共通入力シート!$B$18="課税事業者",ROUNDDOWN((O92-P92)*10/110,0),0)</f>
        <v>0</v>
      </c>
      <c r="R92" s="542">
        <f>O92-Q92</f>
        <v>0</v>
      </c>
      <c r="S92" s="542">
        <f>'様式1-4-⑧（共生社会_バリアフリー・多言語）'!$Q141</f>
        <v>0</v>
      </c>
      <c r="T92" s="542">
        <f>'様式1-4-⑧（共生社会_バリアフリー・多言語）'!$S141</f>
        <v>0</v>
      </c>
      <c r="U92" s="544">
        <f>IF(共通入力シート!$B$18="課税事業者",ROUNDDOWN((S92-T92)*10/110,0),0)</f>
        <v>0</v>
      </c>
      <c r="V92" s="542">
        <f>S92-U92</f>
        <v>0</v>
      </c>
    </row>
  </sheetData>
  <sheetProtection algorithmName="SHA-512" hashValue="rD4c9sG3Jv1/NIWE/n68OLY02NGmuMzSVRtIaipEHpmIikHmUqFnY/Yh/QLHf5UqhY0W6gTa+AJAQMrNR0bSEw==" saltValue="H8rU4NAfUGR5oxtpupA2JA==" spinCount="100000" sheet="1" formatRows="0"/>
  <mergeCells count="96">
    <mergeCell ref="S3:V3"/>
    <mergeCell ref="B91:L91"/>
    <mergeCell ref="B92:L92"/>
    <mergeCell ref="C86:L86"/>
    <mergeCell ref="C87:L87"/>
    <mergeCell ref="C88:L88"/>
    <mergeCell ref="C89:L89"/>
    <mergeCell ref="C90:L90"/>
    <mergeCell ref="C57:L57"/>
    <mergeCell ref="C63:L63"/>
    <mergeCell ref="C64:L64"/>
    <mergeCell ref="C65:L65"/>
    <mergeCell ref="C66:L66"/>
    <mergeCell ref="C68:L68"/>
    <mergeCell ref="C67:L67"/>
    <mergeCell ref="B70:L70"/>
    <mergeCell ref="A71:A92"/>
    <mergeCell ref="C71:L71"/>
    <mergeCell ref="C72:L72"/>
    <mergeCell ref="C73:L73"/>
    <mergeCell ref="C74:L74"/>
    <mergeCell ref="C75:L75"/>
    <mergeCell ref="C76:L76"/>
    <mergeCell ref="C77:L77"/>
    <mergeCell ref="C78:L78"/>
    <mergeCell ref="C79:L79"/>
    <mergeCell ref="C80:L80"/>
    <mergeCell ref="C81:L81"/>
    <mergeCell ref="C82:L82"/>
    <mergeCell ref="C83:L83"/>
    <mergeCell ref="C84:L84"/>
    <mergeCell ref="C85:L85"/>
    <mergeCell ref="A49:A70"/>
    <mergeCell ref="C62:L62"/>
    <mergeCell ref="B69:L69"/>
    <mergeCell ref="C58:L58"/>
    <mergeCell ref="C59:L59"/>
    <mergeCell ref="C60:L60"/>
    <mergeCell ref="C61:L61"/>
    <mergeCell ref="C52:L52"/>
    <mergeCell ref="C56:L56"/>
    <mergeCell ref="C53:L53"/>
    <mergeCell ref="C54:L54"/>
    <mergeCell ref="C50:L50"/>
    <mergeCell ref="C51:L51"/>
    <mergeCell ref="A1:M1"/>
    <mergeCell ref="C19:L19"/>
    <mergeCell ref="C4:L4"/>
    <mergeCell ref="C5:L5"/>
    <mergeCell ref="C6:L6"/>
    <mergeCell ref="C7:L7"/>
    <mergeCell ref="C8:L8"/>
    <mergeCell ref="C9:L9"/>
    <mergeCell ref="C10:L10"/>
    <mergeCell ref="C11:L11"/>
    <mergeCell ref="C12:L12"/>
    <mergeCell ref="C13:L13"/>
    <mergeCell ref="C14:L14"/>
    <mergeCell ref="C15:L15"/>
    <mergeCell ref="A27:A48"/>
    <mergeCell ref="C41:L41"/>
    <mergeCell ref="C27:L27"/>
    <mergeCell ref="C33:L33"/>
    <mergeCell ref="C34:L34"/>
    <mergeCell ref="C35:L35"/>
    <mergeCell ref="C37:L37"/>
    <mergeCell ref="C30:L30"/>
    <mergeCell ref="C31:L31"/>
    <mergeCell ref="B47:L47"/>
    <mergeCell ref="C32:L32"/>
    <mergeCell ref="C46:L46"/>
    <mergeCell ref="C36:L36"/>
    <mergeCell ref="C38:L38"/>
    <mergeCell ref="C42:L42"/>
    <mergeCell ref="C43:L43"/>
    <mergeCell ref="O3:R3"/>
    <mergeCell ref="A5:A26"/>
    <mergeCell ref="C18:L18"/>
    <mergeCell ref="C23:L23"/>
    <mergeCell ref="B25:L25"/>
    <mergeCell ref="C20:L20"/>
    <mergeCell ref="C21:L21"/>
    <mergeCell ref="C22:L22"/>
    <mergeCell ref="C24:L24"/>
    <mergeCell ref="B26:L26"/>
    <mergeCell ref="C28:L28"/>
    <mergeCell ref="C29:L29"/>
    <mergeCell ref="C16:L16"/>
    <mergeCell ref="C17:L17"/>
    <mergeCell ref="C55:L55"/>
    <mergeCell ref="B48:L48"/>
    <mergeCell ref="C49:L49"/>
    <mergeCell ref="C44:L44"/>
    <mergeCell ref="C45:L45"/>
    <mergeCell ref="C40:L40"/>
    <mergeCell ref="C39:L39"/>
  </mergeCells>
  <phoneticPr fontId="1"/>
  <pageMargins left="0.70866141732283472" right="0.70866141732283472" top="0.74803149606299213" bottom="0.74803149606299213" header="0.31496062992125984" footer="0.31496062992125984"/>
  <pageSetup paperSize="9" scale="78" fitToWidth="0" fitToHeight="0" orientation="portrait" r:id="rId1"/>
  <headerFooter>
    <oddHeader>&amp;R&amp;"ＭＳ Ｐゴシック,標準"（様式１－４）</oddHeader>
  </headerFooter>
  <rowBreaks count="1" manualBreakCount="1">
    <brk id="48" max="21" man="1"/>
  </rowBreak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7752D-2687-4F90-BD89-E93FE222940A}">
  <sheetPr codeName="Sheet11">
    <tabColor theme="8" tint="0.39997558519241921"/>
  </sheetPr>
  <dimension ref="A1:U2320"/>
  <sheetViews>
    <sheetView view="pageBreakPreview" zoomScaleNormal="100" zoomScaleSheetLayoutView="100" workbookViewId="0">
      <selection activeCell="B7" sqref="B7:K8"/>
    </sheetView>
  </sheetViews>
  <sheetFormatPr defaultColWidth="8.125" defaultRowHeight="16.5"/>
  <cols>
    <col min="1" max="1" width="0.875" style="294" customWidth="1"/>
    <col min="2" max="2" width="4.625" style="199" customWidth="1"/>
    <col min="3" max="3" width="3.625" style="199" customWidth="1"/>
    <col min="4" max="5" width="8.125" style="199" customWidth="1"/>
    <col min="6" max="6" width="9.125" style="199" customWidth="1"/>
    <col min="7" max="7" width="8.125" style="199" customWidth="1"/>
    <col min="8" max="8" width="6.875" style="199" customWidth="1"/>
    <col min="9" max="10" width="4.5" style="199" customWidth="1"/>
    <col min="11" max="12" width="8.125" style="199" customWidth="1"/>
    <col min="13" max="13" width="6.5" style="199" customWidth="1"/>
    <col min="14" max="14" width="9.125" style="199" customWidth="1"/>
    <col min="15" max="15" width="11.5" style="199" customWidth="1"/>
    <col min="16" max="16" width="0.875" style="294" customWidth="1"/>
    <col min="17" max="17" width="4.5" style="294" customWidth="1"/>
    <col min="18" max="19" width="8.125" style="200"/>
    <col min="20" max="20" width="15.5" style="200" customWidth="1"/>
    <col min="21" max="21" width="8.125" style="200"/>
    <col min="22" max="16384" width="8.125" style="294"/>
  </cols>
  <sheetData>
    <row r="1" spans="2:21" ht="15.6" customHeight="1">
      <c r="B1" s="122" t="s">
        <v>332</v>
      </c>
      <c r="C1" s="198"/>
      <c r="D1" s="294"/>
      <c r="E1" s="198"/>
      <c r="F1" s="198"/>
      <c r="G1" s="198"/>
      <c r="H1" s="198"/>
      <c r="I1" s="198"/>
      <c r="J1" s="198"/>
      <c r="K1" s="198"/>
      <c r="L1" s="198"/>
      <c r="M1" s="198"/>
      <c r="N1" s="198"/>
      <c r="O1" s="198"/>
      <c r="R1" s="294"/>
      <c r="S1" s="294"/>
      <c r="T1" s="294"/>
      <c r="U1" s="294"/>
    </row>
    <row r="2" spans="2:21" ht="15.6" customHeight="1">
      <c r="B2" s="198" t="s">
        <v>383</v>
      </c>
      <c r="C2" s="198"/>
      <c r="D2" s="198"/>
      <c r="E2" s="198"/>
      <c r="F2" s="198"/>
      <c r="G2" s="198"/>
      <c r="H2" s="198"/>
      <c r="I2" s="198"/>
      <c r="J2" s="198"/>
      <c r="K2" s="198"/>
      <c r="L2" s="198"/>
      <c r="M2" s="198"/>
      <c r="N2" s="198"/>
      <c r="O2" s="198"/>
      <c r="R2" s="294"/>
      <c r="S2" s="294"/>
      <c r="T2" s="294"/>
      <c r="U2" s="294"/>
    </row>
    <row r="3" spans="2:21" ht="15.6" customHeight="1" thickBot="1">
      <c r="B3" s="1044" t="s">
        <v>335</v>
      </c>
      <c r="C3" s="1044"/>
      <c r="D3" s="1044"/>
      <c r="E3" s="1044"/>
      <c r="F3" s="1044"/>
      <c r="G3" s="1044"/>
      <c r="H3" s="1044"/>
      <c r="I3" s="1044"/>
      <c r="J3" s="1044"/>
      <c r="K3" s="1044"/>
      <c r="L3" s="1044"/>
      <c r="M3" s="1044"/>
      <c r="N3" s="1044"/>
      <c r="O3" s="1044"/>
      <c r="R3" s="294"/>
      <c r="S3" s="294"/>
      <c r="T3" s="294"/>
      <c r="U3" s="294"/>
    </row>
    <row r="4" spans="2:21" ht="15" customHeight="1">
      <c r="B4" s="1036" t="s">
        <v>36</v>
      </c>
      <c r="C4" s="1063"/>
      <c r="D4" s="1051" t="s">
        <v>469</v>
      </c>
      <c r="E4" s="1052"/>
      <c r="F4" s="1036" t="s">
        <v>447</v>
      </c>
      <c r="G4" s="1037"/>
      <c r="H4" s="1038"/>
      <c r="I4" s="1038"/>
      <c r="J4" s="1038"/>
      <c r="K4" s="1038"/>
      <c r="L4" s="1038"/>
      <c r="M4" s="1038"/>
      <c r="N4" s="1038"/>
      <c r="O4" s="1039"/>
      <c r="Q4" s="520"/>
      <c r="R4" s="294"/>
      <c r="S4" s="294"/>
      <c r="T4" s="294"/>
      <c r="U4" s="294"/>
    </row>
    <row r="5" spans="2:21" ht="15" customHeight="1" thickBot="1">
      <c r="B5" s="1040"/>
      <c r="C5" s="1064"/>
      <c r="D5" s="1053"/>
      <c r="E5" s="1054"/>
      <c r="F5" s="1040"/>
      <c r="G5" s="1041"/>
      <c r="H5" s="1042"/>
      <c r="I5" s="1042"/>
      <c r="J5" s="1042"/>
      <c r="K5" s="1042"/>
      <c r="L5" s="1042"/>
      <c r="M5" s="1042"/>
      <c r="N5" s="1042"/>
      <c r="O5" s="1043"/>
      <c r="Q5" s="519"/>
      <c r="R5" s="294"/>
      <c r="S5" s="294"/>
      <c r="T5" s="294"/>
      <c r="U5" s="294"/>
    </row>
    <row r="6" spans="2:21" ht="16.5" customHeight="1">
      <c r="B6" s="295" t="s">
        <v>111</v>
      </c>
      <c r="C6" s="296"/>
      <c r="D6" s="296"/>
      <c r="E6" s="297"/>
      <c r="F6" s="296"/>
      <c r="G6" s="296"/>
      <c r="H6" s="296"/>
      <c r="I6" s="296"/>
      <c r="J6" s="296"/>
      <c r="K6" s="296"/>
      <c r="L6" s="296"/>
      <c r="M6" s="296"/>
      <c r="N6" s="296"/>
      <c r="O6" s="521"/>
      <c r="R6" s="294"/>
      <c r="S6" s="294"/>
      <c r="T6" s="294"/>
      <c r="U6" s="294"/>
    </row>
    <row r="7" spans="2:21" ht="18.75" customHeight="1">
      <c r="B7" s="1055"/>
      <c r="C7" s="1056"/>
      <c r="D7" s="1056"/>
      <c r="E7" s="1056"/>
      <c r="F7" s="1056"/>
      <c r="G7" s="1056"/>
      <c r="H7" s="1056"/>
      <c r="I7" s="1056"/>
      <c r="J7" s="1056"/>
      <c r="K7" s="1056"/>
      <c r="L7" s="300" t="s">
        <v>39</v>
      </c>
      <c r="M7" s="1059"/>
      <c r="N7" s="1059"/>
      <c r="O7" s="1060"/>
      <c r="Q7" s="496" t="str">
        <f>IF(M7="", "←選択してください。", "")</f>
        <v>←選択してください。</v>
      </c>
      <c r="R7" s="294"/>
      <c r="S7" s="294"/>
      <c r="T7" s="294"/>
      <c r="U7" s="294"/>
    </row>
    <row r="8" spans="2:21" ht="17.25" customHeight="1">
      <c r="B8" s="1057"/>
      <c r="C8" s="1058"/>
      <c r="D8" s="1058"/>
      <c r="E8" s="1058"/>
      <c r="F8" s="1058"/>
      <c r="G8" s="1058"/>
      <c r="H8" s="1058"/>
      <c r="I8" s="1058"/>
      <c r="J8" s="1058"/>
      <c r="K8" s="1058"/>
      <c r="L8" s="302" t="s">
        <v>40</v>
      </c>
      <c r="M8" s="1061"/>
      <c r="N8" s="1061"/>
      <c r="O8" s="1062"/>
      <c r="Q8" s="496" t="str">
        <f>IF(M8="", "←選択してください。", "")</f>
        <v>←選択してください。</v>
      </c>
      <c r="R8" s="294"/>
      <c r="S8" s="294"/>
      <c r="T8" s="294"/>
      <c r="U8" s="294"/>
    </row>
    <row r="9" spans="2:21" ht="4.5" customHeight="1">
      <c r="B9" s="303"/>
      <c r="C9" s="303"/>
      <c r="D9" s="303"/>
      <c r="E9" s="303"/>
      <c r="F9" s="303"/>
      <c r="G9" s="303"/>
      <c r="H9" s="303"/>
      <c r="I9" s="303"/>
      <c r="J9" s="303"/>
      <c r="K9" s="303"/>
      <c r="L9" s="303"/>
      <c r="M9" s="303"/>
      <c r="N9" s="303"/>
      <c r="O9" s="517"/>
      <c r="R9" s="294"/>
      <c r="S9" s="294"/>
      <c r="T9" s="294"/>
      <c r="U9" s="294"/>
    </row>
    <row r="10" spans="2:21" ht="24" customHeight="1">
      <c r="B10" s="987" t="s">
        <v>112</v>
      </c>
      <c r="C10" s="1097"/>
      <c r="D10" s="1098" t="s">
        <v>41</v>
      </c>
      <c r="E10" s="1099"/>
      <c r="F10" s="1100"/>
      <c r="G10" s="1100"/>
      <c r="H10" s="1101"/>
      <c r="I10" s="999" t="s">
        <v>42</v>
      </c>
      <c r="J10" s="1065"/>
      <c r="K10" s="1066"/>
      <c r="L10" s="305" t="str">
        <f>IF(OR($H12=0,$K12=0),"",$F10/($H12*$K12))</f>
        <v/>
      </c>
      <c r="M10" s="999" t="s">
        <v>43</v>
      </c>
      <c r="N10" s="1066"/>
      <c r="O10" s="492" t="str">
        <f>IF($O108+$O111=0,"",($G101-$G100)/($O108+$O111))</f>
        <v/>
      </c>
      <c r="Q10" s="301" t="str">
        <f>IF(OR(F4="人材養成事業",F4= "普及啓発事業"), "←斜線部は記入する必要はありません。", "")</f>
        <v/>
      </c>
      <c r="R10" s="294"/>
      <c r="S10" s="294"/>
      <c r="T10" s="294"/>
      <c r="U10" s="294"/>
    </row>
    <row r="11" spans="2:21" s="122" customFormat="1" ht="21.75" customHeight="1">
      <c r="B11" s="1067" t="s">
        <v>44</v>
      </c>
      <c r="C11" s="1068"/>
      <c r="D11" s="1071" t="s">
        <v>45</v>
      </c>
      <c r="E11" s="1072"/>
      <c r="F11" s="1073" t="s">
        <v>46</v>
      </c>
      <c r="G11" s="1073"/>
      <c r="H11" s="1074" t="s">
        <v>47</v>
      </c>
      <c r="I11" s="1074"/>
      <c r="J11" s="1074"/>
      <c r="K11" s="306" t="s">
        <v>48</v>
      </c>
      <c r="L11" s="1080" t="s">
        <v>49</v>
      </c>
      <c r="M11" s="1080"/>
      <c r="N11" s="1080"/>
      <c r="O11" s="1081"/>
    </row>
    <row r="12" spans="2:21" s="122" customFormat="1" ht="21.75" customHeight="1">
      <c r="B12" s="1069"/>
      <c r="C12" s="1070"/>
      <c r="D12" s="1082"/>
      <c r="E12" s="1083"/>
      <c r="F12" s="1084"/>
      <c r="G12" s="1085"/>
      <c r="H12" s="1086"/>
      <c r="I12" s="1086"/>
      <c r="J12" s="1086"/>
      <c r="K12" s="73"/>
      <c r="L12" s="1087"/>
      <c r="M12" s="1087"/>
      <c r="N12" s="1087"/>
      <c r="O12" s="1088"/>
      <c r="Q12" s="307"/>
    </row>
    <row r="13" spans="2:21" ht="9.75" customHeight="1">
      <c r="B13" s="122"/>
      <c r="C13" s="122"/>
      <c r="D13" s="303"/>
      <c r="E13" s="303"/>
      <c r="F13" s="303"/>
      <c r="G13" s="303"/>
      <c r="H13" s="303"/>
      <c r="I13" s="303"/>
      <c r="J13" s="303"/>
      <c r="K13" s="303"/>
      <c r="L13" s="303"/>
      <c r="M13" s="303"/>
      <c r="N13" s="303"/>
      <c r="O13" s="303"/>
      <c r="Q13" s="301"/>
      <c r="R13" s="294"/>
      <c r="S13" s="294"/>
      <c r="T13" s="294"/>
      <c r="U13" s="294"/>
    </row>
    <row r="14" spans="2:21" s="97" customFormat="1" ht="18" customHeight="1">
      <c r="B14" s="1067" t="s">
        <v>277</v>
      </c>
      <c r="C14" s="1075"/>
      <c r="D14" s="1032" t="s">
        <v>737</v>
      </c>
      <c r="E14" s="975"/>
      <c r="F14" s="975"/>
      <c r="G14" s="975"/>
      <c r="H14" s="975"/>
      <c r="I14" s="975"/>
      <c r="J14" s="975"/>
      <c r="K14" s="975"/>
      <c r="L14" s="975"/>
      <c r="M14" s="975"/>
      <c r="N14" s="975"/>
      <c r="O14" s="976"/>
      <c r="Q14" s="495" t="s">
        <v>109</v>
      </c>
    </row>
    <row r="15" spans="2:21" s="97" customFormat="1" ht="19.350000000000001" customHeight="1">
      <c r="B15" s="1076"/>
      <c r="C15" s="1077"/>
      <c r="D15" s="1033"/>
      <c r="E15" s="1034"/>
      <c r="F15" s="1034"/>
      <c r="G15" s="1034"/>
      <c r="H15" s="1034"/>
      <c r="I15" s="1034"/>
      <c r="J15" s="1034"/>
      <c r="K15" s="1034"/>
      <c r="L15" s="1034"/>
      <c r="M15" s="1034"/>
      <c r="N15" s="1034"/>
      <c r="O15" s="1035"/>
    </row>
    <row r="16" spans="2:21" s="97" customFormat="1" ht="19.350000000000001" customHeight="1">
      <c r="B16" s="1076"/>
      <c r="C16" s="1077"/>
      <c r="D16" s="1026"/>
      <c r="E16" s="1027"/>
      <c r="F16" s="1027"/>
      <c r="G16" s="1027"/>
      <c r="H16" s="1027"/>
      <c r="I16" s="1027"/>
      <c r="J16" s="1027"/>
      <c r="K16" s="1027"/>
      <c r="L16" s="1027"/>
      <c r="M16" s="1027"/>
      <c r="N16" s="1027"/>
      <c r="O16" s="1028"/>
    </row>
    <row r="17" spans="2:15" s="97" customFormat="1" ht="19.350000000000001" customHeight="1">
      <c r="B17" s="1076"/>
      <c r="C17" s="1077"/>
      <c r="D17" s="1026"/>
      <c r="E17" s="1027"/>
      <c r="F17" s="1027"/>
      <c r="G17" s="1027"/>
      <c r="H17" s="1027"/>
      <c r="I17" s="1027"/>
      <c r="J17" s="1027"/>
      <c r="K17" s="1027"/>
      <c r="L17" s="1027"/>
      <c r="M17" s="1027"/>
      <c r="N17" s="1027"/>
      <c r="O17" s="1028"/>
    </row>
    <row r="18" spans="2:15" s="97" customFormat="1" ht="19.350000000000001" customHeight="1">
      <c r="B18" s="1076"/>
      <c r="C18" s="1077"/>
      <c r="D18" s="1026"/>
      <c r="E18" s="1027"/>
      <c r="F18" s="1027"/>
      <c r="G18" s="1027"/>
      <c r="H18" s="1027"/>
      <c r="I18" s="1027"/>
      <c r="J18" s="1027"/>
      <c r="K18" s="1027"/>
      <c r="L18" s="1027"/>
      <c r="M18" s="1027"/>
      <c r="N18" s="1027"/>
      <c r="O18" s="1028"/>
    </row>
    <row r="19" spans="2:15" s="97" customFormat="1" ht="19.350000000000001" customHeight="1">
      <c r="B19" s="1076"/>
      <c r="C19" s="1077"/>
      <c r="D19" s="1026"/>
      <c r="E19" s="1027"/>
      <c r="F19" s="1027"/>
      <c r="G19" s="1027"/>
      <c r="H19" s="1027"/>
      <c r="I19" s="1027"/>
      <c r="J19" s="1027"/>
      <c r="K19" s="1027"/>
      <c r="L19" s="1027"/>
      <c r="M19" s="1027"/>
      <c r="N19" s="1027"/>
      <c r="O19" s="1028"/>
    </row>
    <row r="20" spans="2:15" s="97" customFormat="1" ht="19.350000000000001" customHeight="1">
      <c r="B20" s="1076"/>
      <c r="C20" s="1077"/>
      <c r="D20" s="1026"/>
      <c r="E20" s="1027"/>
      <c r="F20" s="1027"/>
      <c r="G20" s="1027"/>
      <c r="H20" s="1027"/>
      <c r="I20" s="1027"/>
      <c r="J20" s="1027"/>
      <c r="K20" s="1027"/>
      <c r="L20" s="1027"/>
      <c r="M20" s="1027"/>
      <c r="N20" s="1027"/>
      <c r="O20" s="1028"/>
    </row>
    <row r="21" spans="2:15" s="97" customFormat="1" ht="19.350000000000001" customHeight="1">
      <c r="B21" s="1076"/>
      <c r="C21" s="1077"/>
      <c r="D21" s="1026"/>
      <c r="E21" s="1027"/>
      <c r="F21" s="1027"/>
      <c r="G21" s="1027"/>
      <c r="H21" s="1027"/>
      <c r="I21" s="1027"/>
      <c r="J21" s="1027"/>
      <c r="K21" s="1027"/>
      <c r="L21" s="1027"/>
      <c r="M21" s="1027"/>
      <c r="N21" s="1027"/>
      <c r="O21" s="1028"/>
    </row>
    <row r="22" spans="2:15" s="97" customFormat="1" ht="19.350000000000001" customHeight="1">
      <c r="B22" s="1076"/>
      <c r="C22" s="1077"/>
      <c r="D22" s="1026"/>
      <c r="E22" s="1027"/>
      <c r="F22" s="1027"/>
      <c r="G22" s="1027"/>
      <c r="H22" s="1027"/>
      <c r="I22" s="1027"/>
      <c r="J22" s="1027"/>
      <c r="K22" s="1027"/>
      <c r="L22" s="1027"/>
      <c r="M22" s="1027"/>
      <c r="N22" s="1027"/>
      <c r="O22" s="1028"/>
    </row>
    <row r="23" spans="2:15" s="97" customFormat="1" ht="19.350000000000001" customHeight="1">
      <c r="B23" s="1076"/>
      <c r="C23" s="1077"/>
      <c r="D23" s="1026"/>
      <c r="E23" s="1027"/>
      <c r="F23" s="1027"/>
      <c r="G23" s="1027"/>
      <c r="H23" s="1027"/>
      <c r="I23" s="1027"/>
      <c r="J23" s="1027"/>
      <c r="K23" s="1027"/>
      <c r="L23" s="1027"/>
      <c r="M23" s="1027"/>
      <c r="N23" s="1027"/>
      <c r="O23" s="1028"/>
    </row>
    <row r="24" spans="2:15" s="97" customFormat="1" ht="19.350000000000001" customHeight="1">
      <c r="B24" s="1078"/>
      <c r="C24" s="1079"/>
      <c r="D24" s="1029"/>
      <c r="E24" s="1030"/>
      <c r="F24" s="1030"/>
      <c r="G24" s="1030"/>
      <c r="H24" s="1030"/>
      <c r="I24" s="1030"/>
      <c r="J24" s="1030"/>
      <c r="K24" s="1030"/>
      <c r="L24" s="1030"/>
      <c r="M24" s="1030"/>
      <c r="N24" s="1030"/>
      <c r="O24" s="1031"/>
    </row>
    <row r="25" spans="2:15" s="97" customFormat="1" ht="18" customHeight="1">
      <c r="B25" s="1067" t="s">
        <v>114</v>
      </c>
      <c r="C25" s="1092"/>
      <c r="D25" s="1089" t="s">
        <v>523</v>
      </c>
      <c r="E25" s="1090"/>
      <c r="F25" s="1090"/>
      <c r="G25" s="1090"/>
      <c r="H25" s="1090"/>
      <c r="I25" s="1090"/>
      <c r="J25" s="1090"/>
      <c r="K25" s="1090"/>
      <c r="L25" s="1090"/>
      <c r="M25" s="1090"/>
      <c r="N25" s="1090"/>
      <c r="O25" s="1091"/>
    </row>
    <row r="26" spans="2:15" s="97" customFormat="1" ht="18" customHeight="1">
      <c r="B26" s="1093"/>
      <c r="C26" s="1094"/>
      <c r="D26" s="1045"/>
      <c r="E26" s="1046"/>
      <c r="F26" s="1046"/>
      <c r="G26" s="1046"/>
      <c r="H26" s="1046"/>
      <c r="I26" s="1046"/>
      <c r="J26" s="1046"/>
      <c r="K26" s="1046"/>
      <c r="L26" s="1046"/>
      <c r="M26" s="1046"/>
      <c r="N26" s="1046"/>
      <c r="O26" s="1047"/>
    </row>
    <row r="27" spans="2:15" s="97" customFormat="1" ht="18" customHeight="1">
      <c r="B27" s="1093"/>
      <c r="C27" s="1094"/>
      <c r="D27" s="1026"/>
      <c r="E27" s="1027"/>
      <c r="F27" s="1027"/>
      <c r="G27" s="1027"/>
      <c r="H27" s="1027"/>
      <c r="I27" s="1027"/>
      <c r="J27" s="1027"/>
      <c r="K27" s="1027"/>
      <c r="L27" s="1027"/>
      <c r="M27" s="1027"/>
      <c r="N27" s="1027"/>
      <c r="O27" s="1028"/>
    </row>
    <row r="28" spans="2:15" s="97" customFormat="1" ht="18" customHeight="1">
      <c r="B28" s="1093"/>
      <c r="C28" s="1094"/>
      <c r="D28" s="1026"/>
      <c r="E28" s="1027"/>
      <c r="F28" s="1027"/>
      <c r="G28" s="1027"/>
      <c r="H28" s="1027"/>
      <c r="I28" s="1027"/>
      <c r="J28" s="1027"/>
      <c r="K28" s="1027"/>
      <c r="L28" s="1027"/>
      <c r="M28" s="1027"/>
      <c r="N28" s="1027"/>
      <c r="O28" s="1028"/>
    </row>
    <row r="29" spans="2:15" s="97" customFormat="1" ht="18" customHeight="1">
      <c r="B29" s="1093"/>
      <c r="C29" s="1094"/>
      <c r="D29" s="1026"/>
      <c r="E29" s="1027"/>
      <c r="F29" s="1027"/>
      <c r="G29" s="1027"/>
      <c r="H29" s="1027"/>
      <c r="I29" s="1027"/>
      <c r="J29" s="1027"/>
      <c r="K29" s="1027"/>
      <c r="L29" s="1027"/>
      <c r="M29" s="1027"/>
      <c r="N29" s="1027"/>
      <c r="O29" s="1028"/>
    </row>
    <row r="30" spans="2:15" s="97" customFormat="1" ht="18" customHeight="1">
      <c r="B30" s="1093"/>
      <c r="C30" s="1094"/>
      <c r="D30" s="1026"/>
      <c r="E30" s="1027"/>
      <c r="F30" s="1027"/>
      <c r="G30" s="1027"/>
      <c r="H30" s="1027"/>
      <c r="I30" s="1027"/>
      <c r="J30" s="1027"/>
      <c r="K30" s="1027"/>
      <c r="L30" s="1027"/>
      <c r="M30" s="1027"/>
      <c r="N30" s="1027"/>
      <c r="O30" s="1028"/>
    </row>
    <row r="31" spans="2:15" s="97" customFormat="1" ht="18" customHeight="1">
      <c r="B31" s="1093"/>
      <c r="C31" s="1094"/>
      <c r="D31" s="1048"/>
      <c r="E31" s="1049"/>
      <c r="F31" s="1049"/>
      <c r="G31" s="1049"/>
      <c r="H31" s="1049"/>
      <c r="I31" s="1049"/>
      <c r="J31" s="1049"/>
      <c r="K31" s="1049"/>
      <c r="L31" s="1049"/>
      <c r="M31" s="1049"/>
      <c r="N31" s="1049"/>
      <c r="O31" s="1050"/>
    </row>
    <row r="32" spans="2:15" s="97" customFormat="1" ht="18" customHeight="1">
      <c r="B32" s="1093"/>
      <c r="C32" s="1094"/>
      <c r="D32" s="1116" t="s">
        <v>334</v>
      </c>
      <c r="E32" s="1117"/>
      <c r="F32" s="1117"/>
      <c r="G32" s="1117"/>
      <c r="H32" s="1117"/>
      <c r="I32" s="1117"/>
      <c r="J32" s="1117"/>
      <c r="K32" s="1117"/>
      <c r="L32" s="1117"/>
      <c r="M32" s="1117"/>
      <c r="N32" s="1117"/>
      <c r="O32" s="1118"/>
    </row>
    <row r="33" spans="2:15" s="97" customFormat="1" ht="18" customHeight="1">
      <c r="B33" s="1093"/>
      <c r="C33" s="1094"/>
      <c r="D33" s="1045"/>
      <c r="E33" s="1119"/>
      <c r="F33" s="1119"/>
      <c r="G33" s="1119"/>
      <c r="H33" s="1119"/>
      <c r="I33" s="1119"/>
      <c r="J33" s="1119"/>
      <c r="K33" s="1119"/>
      <c r="L33" s="1119"/>
      <c r="M33" s="1119"/>
      <c r="N33" s="1119"/>
      <c r="O33" s="1120"/>
    </row>
    <row r="34" spans="2:15" s="97" customFormat="1" ht="18" customHeight="1">
      <c r="B34" s="1093"/>
      <c r="C34" s="1094"/>
      <c r="D34" s="1121"/>
      <c r="E34" s="1122"/>
      <c r="F34" s="1122"/>
      <c r="G34" s="1122"/>
      <c r="H34" s="1122"/>
      <c r="I34" s="1122"/>
      <c r="J34" s="1122"/>
      <c r="K34" s="1122"/>
      <c r="L34" s="1122"/>
      <c r="M34" s="1122"/>
      <c r="N34" s="1122"/>
      <c r="O34" s="1123"/>
    </row>
    <row r="35" spans="2:15" s="97" customFormat="1" ht="18" customHeight="1">
      <c r="B35" s="1093"/>
      <c r="C35" s="1094"/>
      <c r="D35" s="1121"/>
      <c r="E35" s="1122"/>
      <c r="F35" s="1122"/>
      <c r="G35" s="1122"/>
      <c r="H35" s="1122"/>
      <c r="I35" s="1122"/>
      <c r="J35" s="1122"/>
      <c r="K35" s="1122"/>
      <c r="L35" s="1122"/>
      <c r="M35" s="1122"/>
      <c r="N35" s="1122"/>
      <c r="O35" s="1123"/>
    </row>
    <row r="36" spans="2:15" s="97" customFormat="1" ht="18" customHeight="1">
      <c r="B36" s="1093"/>
      <c r="C36" s="1094"/>
      <c r="D36" s="1121"/>
      <c r="E36" s="1122"/>
      <c r="F36" s="1122"/>
      <c r="G36" s="1122"/>
      <c r="H36" s="1122"/>
      <c r="I36" s="1122"/>
      <c r="J36" s="1122"/>
      <c r="K36" s="1122"/>
      <c r="L36" s="1122"/>
      <c r="M36" s="1122"/>
      <c r="N36" s="1122"/>
      <c r="O36" s="1123"/>
    </row>
    <row r="37" spans="2:15" s="97" customFormat="1" ht="18" customHeight="1">
      <c r="B37" s="1093"/>
      <c r="C37" s="1094"/>
      <c r="D37" s="1121"/>
      <c r="E37" s="1122"/>
      <c r="F37" s="1122"/>
      <c r="G37" s="1122"/>
      <c r="H37" s="1122"/>
      <c r="I37" s="1122"/>
      <c r="J37" s="1122"/>
      <c r="K37" s="1122"/>
      <c r="L37" s="1122"/>
      <c r="M37" s="1122"/>
      <c r="N37" s="1122"/>
      <c r="O37" s="1123"/>
    </row>
    <row r="38" spans="2:15" s="97" customFormat="1" ht="18" customHeight="1">
      <c r="B38" s="1093"/>
      <c r="C38" s="1094"/>
      <c r="D38" s="1121"/>
      <c r="E38" s="1122"/>
      <c r="F38" s="1122"/>
      <c r="G38" s="1122"/>
      <c r="H38" s="1122"/>
      <c r="I38" s="1122"/>
      <c r="J38" s="1122"/>
      <c r="K38" s="1122"/>
      <c r="L38" s="1122"/>
      <c r="M38" s="1122"/>
      <c r="N38" s="1122"/>
      <c r="O38" s="1123"/>
    </row>
    <row r="39" spans="2:15" s="97" customFormat="1" ht="18" customHeight="1">
      <c r="B39" s="1095"/>
      <c r="C39" s="1096"/>
      <c r="D39" s="1124"/>
      <c r="E39" s="1125"/>
      <c r="F39" s="1125"/>
      <c r="G39" s="1125"/>
      <c r="H39" s="1125"/>
      <c r="I39" s="1125"/>
      <c r="J39" s="1125"/>
      <c r="K39" s="1125"/>
      <c r="L39" s="1125"/>
      <c r="M39" s="1125"/>
      <c r="N39" s="1125"/>
      <c r="O39" s="1126"/>
    </row>
    <row r="40" spans="2:15" s="97" customFormat="1" ht="30.75" customHeight="1">
      <c r="B40" s="1067" t="s">
        <v>110</v>
      </c>
      <c r="C40" s="1092"/>
      <c r="D40" s="1102" t="s">
        <v>733</v>
      </c>
      <c r="E40" s="1090"/>
      <c r="F40" s="1090"/>
      <c r="G40" s="1090"/>
      <c r="H40" s="1090"/>
      <c r="I40" s="1090"/>
      <c r="J40" s="1090"/>
      <c r="K40" s="1090"/>
      <c r="L40" s="1090"/>
      <c r="M40" s="1090"/>
      <c r="N40" s="1090"/>
      <c r="O40" s="1091"/>
    </row>
    <row r="41" spans="2:15" s="97" customFormat="1" ht="18" customHeight="1">
      <c r="B41" s="1093"/>
      <c r="C41" s="1094"/>
      <c r="D41" s="1045"/>
      <c r="E41" s="1108"/>
      <c r="F41" s="1108"/>
      <c r="G41" s="1108"/>
      <c r="H41" s="1108"/>
      <c r="I41" s="1108"/>
      <c r="J41" s="1108"/>
      <c r="K41" s="1108"/>
      <c r="L41" s="1108"/>
      <c r="M41" s="1108"/>
      <c r="N41" s="1108"/>
      <c r="O41" s="1109"/>
    </row>
    <row r="42" spans="2:15" s="97" customFormat="1" ht="18" customHeight="1">
      <c r="B42" s="1093"/>
      <c r="C42" s="1094"/>
      <c r="D42" s="1110"/>
      <c r="E42" s="1111"/>
      <c r="F42" s="1111"/>
      <c r="G42" s="1111"/>
      <c r="H42" s="1111"/>
      <c r="I42" s="1111"/>
      <c r="J42" s="1111"/>
      <c r="K42" s="1111"/>
      <c r="L42" s="1111"/>
      <c r="M42" s="1111"/>
      <c r="N42" s="1111"/>
      <c r="O42" s="1112"/>
    </row>
    <row r="43" spans="2:15" s="97" customFormat="1" ht="18" customHeight="1">
      <c r="B43" s="1093"/>
      <c r="C43" s="1094"/>
      <c r="D43" s="1113"/>
      <c r="E43" s="1114"/>
      <c r="F43" s="1114"/>
      <c r="G43" s="1114"/>
      <c r="H43" s="1114"/>
      <c r="I43" s="1114"/>
      <c r="J43" s="1114"/>
      <c r="K43" s="1114"/>
      <c r="L43" s="1114"/>
      <c r="M43" s="1114"/>
      <c r="N43" s="1114"/>
      <c r="O43" s="1115"/>
    </row>
    <row r="44" spans="2:15" s="97" customFormat="1" ht="17.100000000000001" customHeight="1">
      <c r="B44" s="1093"/>
      <c r="C44" s="1094"/>
      <c r="D44" s="1133" t="s">
        <v>278</v>
      </c>
      <c r="E44" s="1133"/>
      <c r="F44" s="1133"/>
      <c r="G44" s="1133"/>
      <c r="H44" s="1133"/>
      <c r="I44" s="1133"/>
      <c r="J44" s="1133"/>
      <c r="K44" s="1133"/>
      <c r="L44" s="1133"/>
      <c r="M44" s="1133"/>
      <c r="N44" s="1133"/>
      <c r="O44" s="1134"/>
    </row>
    <row r="45" spans="2:15" s="97" customFormat="1" ht="17.100000000000001" customHeight="1">
      <c r="B45" s="1093"/>
      <c r="C45" s="1094"/>
      <c r="D45" s="1135"/>
      <c r="E45" s="1108"/>
      <c r="F45" s="1108"/>
      <c r="G45" s="1108"/>
      <c r="H45" s="1108"/>
      <c r="I45" s="1108"/>
      <c r="J45" s="1108"/>
      <c r="K45" s="1108"/>
      <c r="L45" s="1108"/>
      <c r="M45" s="1108"/>
      <c r="N45" s="1108"/>
      <c r="O45" s="1109"/>
    </row>
    <row r="46" spans="2:15" s="97" customFormat="1" ht="17.100000000000001" customHeight="1">
      <c r="B46" s="1093"/>
      <c r="C46" s="1094"/>
      <c r="D46" s="1110"/>
      <c r="E46" s="1111"/>
      <c r="F46" s="1111"/>
      <c r="G46" s="1111"/>
      <c r="H46" s="1111"/>
      <c r="I46" s="1111"/>
      <c r="J46" s="1111"/>
      <c r="K46" s="1111"/>
      <c r="L46" s="1111"/>
      <c r="M46" s="1111"/>
      <c r="N46" s="1111"/>
      <c r="O46" s="1112"/>
    </row>
    <row r="47" spans="2:15" s="97" customFormat="1" ht="17.100000000000001" customHeight="1">
      <c r="B47" s="1093"/>
      <c r="C47" s="1094"/>
      <c r="D47" s="1113"/>
      <c r="E47" s="1114"/>
      <c r="F47" s="1114"/>
      <c r="G47" s="1114"/>
      <c r="H47" s="1114"/>
      <c r="I47" s="1114"/>
      <c r="J47" s="1114"/>
      <c r="K47" s="1114"/>
      <c r="L47" s="1114"/>
      <c r="M47" s="1114"/>
      <c r="N47" s="1114"/>
      <c r="O47" s="1115"/>
    </row>
    <row r="48" spans="2:15" s="97" customFormat="1" ht="17.100000000000001" customHeight="1">
      <c r="B48" s="1093"/>
      <c r="C48" s="1094"/>
      <c r="D48" s="1133" t="s">
        <v>371</v>
      </c>
      <c r="E48" s="1133"/>
      <c r="F48" s="1133"/>
      <c r="G48" s="1133"/>
      <c r="H48" s="1133"/>
      <c r="I48" s="1133"/>
      <c r="J48" s="1133"/>
      <c r="K48" s="1133"/>
      <c r="L48" s="1133"/>
      <c r="M48" s="1133"/>
      <c r="N48" s="1133"/>
      <c r="O48" s="1134"/>
    </row>
    <row r="49" spans="1:21" s="97" customFormat="1" ht="17.100000000000001" customHeight="1">
      <c r="B49" s="1093"/>
      <c r="C49" s="1094"/>
      <c r="D49" s="1135"/>
      <c r="E49" s="1136"/>
      <c r="F49" s="1136"/>
      <c r="G49" s="1136"/>
      <c r="H49" s="1136"/>
      <c r="I49" s="1136"/>
      <c r="J49" s="1136"/>
      <c r="K49" s="1136"/>
      <c r="L49" s="1136"/>
      <c r="M49" s="1136"/>
      <c r="N49" s="1136"/>
      <c r="O49" s="1137"/>
    </row>
    <row r="50" spans="1:21" s="97" customFormat="1" ht="17.100000000000001" customHeight="1">
      <c r="B50" s="1093"/>
      <c r="C50" s="1094"/>
      <c r="D50" s="1138"/>
      <c r="E50" s="827"/>
      <c r="F50" s="827"/>
      <c r="G50" s="827"/>
      <c r="H50" s="827"/>
      <c r="I50" s="827"/>
      <c r="J50" s="827"/>
      <c r="K50" s="827"/>
      <c r="L50" s="827"/>
      <c r="M50" s="827"/>
      <c r="N50" s="827"/>
      <c r="O50" s="1139"/>
    </row>
    <row r="51" spans="1:21" s="97" customFormat="1" ht="17.100000000000001" customHeight="1">
      <c r="B51" s="1093"/>
      <c r="C51" s="1094"/>
      <c r="D51" s="1140"/>
      <c r="E51" s="1141"/>
      <c r="F51" s="1141"/>
      <c r="G51" s="1141"/>
      <c r="H51" s="1141"/>
      <c r="I51" s="1141"/>
      <c r="J51" s="1141"/>
      <c r="K51" s="1141"/>
      <c r="L51" s="1141"/>
      <c r="M51" s="1141"/>
      <c r="N51" s="1141"/>
      <c r="O51" s="1142"/>
    </row>
    <row r="52" spans="1:21" s="97" customFormat="1" ht="45" customHeight="1">
      <c r="B52" s="1093"/>
      <c r="C52" s="1094"/>
      <c r="D52" s="1021" t="s">
        <v>734</v>
      </c>
      <c r="E52" s="1022"/>
      <c r="F52" s="1022"/>
      <c r="G52" s="1022"/>
      <c r="H52" s="1022"/>
      <c r="I52" s="1022"/>
      <c r="J52" s="1022"/>
      <c r="K52" s="1022"/>
      <c r="L52" s="1023"/>
      <c r="M52" s="1024" t="s">
        <v>713</v>
      </c>
      <c r="N52" s="1025"/>
      <c r="O52" s="706" t="s">
        <v>714</v>
      </c>
      <c r="Q52" s="495" t="s">
        <v>721</v>
      </c>
    </row>
    <row r="53" spans="1:21" s="97" customFormat="1" ht="17.100000000000001" customHeight="1">
      <c r="B53" s="1093"/>
      <c r="C53" s="1094"/>
      <c r="D53" s="1045"/>
      <c r="E53" s="1103"/>
      <c r="F53" s="1103"/>
      <c r="G53" s="1103"/>
      <c r="H53" s="1103"/>
      <c r="I53" s="1103"/>
      <c r="J53" s="1103"/>
      <c r="K53" s="1103"/>
      <c r="L53" s="1103"/>
      <c r="M53" s="1103"/>
      <c r="N53" s="1103"/>
      <c r="O53" s="1104"/>
    </row>
    <row r="54" spans="1:21" ht="18" customHeight="1">
      <c r="B54" s="1093"/>
      <c r="C54" s="1094"/>
      <c r="D54" s="1105"/>
      <c r="E54" s="1106"/>
      <c r="F54" s="1106"/>
      <c r="G54" s="1106"/>
      <c r="H54" s="1106"/>
      <c r="I54" s="1106"/>
      <c r="J54" s="1106"/>
      <c r="K54" s="1106"/>
      <c r="L54" s="1106"/>
      <c r="M54" s="1106"/>
      <c r="N54" s="1106"/>
      <c r="O54" s="1107"/>
      <c r="R54" s="294"/>
      <c r="S54" s="294"/>
      <c r="T54" s="294"/>
      <c r="U54" s="294"/>
    </row>
    <row r="55" spans="1:21" ht="18" customHeight="1">
      <c r="B55" s="1093"/>
      <c r="C55" s="1094"/>
      <c r="D55" s="1147" t="s">
        <v>279</v>
      </c>
      <c r="E55" s="1133"/>
      <c r="F55" s="1133"/>
      <c r="G55" s="1133"/>
      <c r="H55" s="1133"/>
      <c r="I55" s="1133"/>
      <c r="J55" s="1133"/>
      <c r="K55" s="1133"/>
      <c r="L55" s="1133"/>
      <c r="M55" s="1133"/>
      <c r="N55" s="1133"/>
      <c r="O55" s="1134"/>
      <c r="R55" s="294"/>
      <c r="S55" s="294"/>
      <c r="T55" s="294"/>
      <c r="U55" s="294"/>
    </row>
    <row r="56" spans="1:21" ht="18" customHeight="1">
      <c r="B56" s="1093"/>
      <c r="C56" s="1094"/>
      <c r="D56" s="1127"/>
      <c r="E56" s="1128"/>
      <c r="F56" s="1128"/>
      <c r="G56" s="1128"/>
      <c r="H56" s="1128"/>
      <c r="I56" s="1128"/>
      <c r="J56" s="1128"/>
      <c r="K56" s="1128"/>
      <c r="L56" s="1128"/>
      <c r="M56" s="1128"/>
      <c r="N56" s="1128"/>
      <c r="O56" s="1129"/>
      <c r="R56" s="294"/>
      <c r="S56" s="294"/>
      <c r="T56" s="294"/>
      <c r="U56" s="294"/>
    </row>
    <row r="57" spans="1:21" s="308" customFormat="1" ht="18" customHeight="1">
      <c r="B57" s="1095"/>
      <c r="C57" s="1096"/>
      <c r="D57" s="1130"/>
      <c r="E57" s="1131"/>
      <c r="F57" s="1131"/>
      <c r="G57" s="1131"/>
      <c r="H57" s="1131"/>
      <c r="I57" s="1131"/>
      <c r="J57" s="1131"/>
      <c r="K57" s="1131"/>
      <c r="L57" s="1131"/>
      <c r="M57" s="1131"/>
      <c r="N57" s="1131"/>
      <c r="O57" s="1132"/>
    </row>
    <row r="58" spans="1:21" s="122" customFormat="1" ht="4.5" customHeight="1">
      <c r="B58" s="309"/>
      <c r="C58" s="309"/>
      <c r="D58" s="310"/>
      <c r="E58" s="310"/>
      <c r="F58" s="310"/>
      <c r="G58" s="310"/>
      <c r="H58" s="310"/>
      <c r="I58" s="310"/>
      <c r="J58" s="310"/>
      <c r="K58" s="310"/>
      <c r="L58" s="310"/>
      <c r="M58" s="310"/>
      <c r="N58" s="310"/>
      <c r="O58" s="310"/>
    </row>
    <row r="59" spans="1:21" s="122" customFormat="1" ht="18.75" customHeight="1">
      <c r="B59" s="463" t="s">
        <v>333</v>
      </c>
      <c r="C59" s="309"/>
      <c r="D59" s="310"/>
      <c r="E59" s="310"/>
      <c r="F59" s="310"/>
      <c r="G59" s="310"/>
      <c r="H59" s="310"/>
      <c r="I59" s="310"/>
      <c r="J59" s="310"/>
      <c r="K59" s="310"/>
      <c r="L59" s="310"/>
      <c r="M59" s="310"/>
      <c r="N59" s="310"/>
      <c r="O59" s="310"/>
    </row>
    <row r="60" spans="1:21" s="122" customFormat="1" ht="14.25" customHeight="1" thickBot="1">
      <c r="B60" s="463" t="s">
        <v>331</v>
      </c>
      <c r="C60" s="309"/>
      <c r="D60" s="310"/>
      <c r="E60" s="310"/>
      <c r="F60" s="310"/>
      <c r="G60" s="310"/>
      <c r="H60" s="310"/>
      <c r="I60" s="310"/>
      <c r="J60" s="310"/>
      <c r="K60" s="310"/>
      <c r="L60" s="310"/>
      <c r="M60" s="310"/>
      <c r="N60" s="310"/>
      <c r="O60" s="310"/>
    </row>
    <row r="61" spans="1:21" s="122" customFormat="1" ht="18" customHeight="1" thickBot="1">
      <c r="B61" s="1143" t="s">
        <v>36</v>
      </c>
      <c r="C61" s="1017"/>
      <c r="D61" s="1018"/>
      <c r="E61" s="311" t="s">
        <v>496</v>
      </c>
      <c r="F61" s="312"/>
      <c r="G61" s="312"/>
      <c r="H61" s="312"/>
      <c r="I61" s="312"/>
      <c r="J61" s="312"/>
      <c r="K61" s="312"/>
      <c r="L61" s="212"/>
      <c r="M61" s="212"/>
      <c r="N61" s="212"/>
      <c r="O61" s="212"/>
    </row>
    <row r="62" spans="1:21" s="122" customFormat="1" ht="12">
      <c r="A62" s="313"/>
      <c r="B62" s="314" t="s">
        <v>50</v>
      </c>
      <c r="C62" s="314"/>
      <c r="D62" s="315"/>
      <c r="E62" s="316"/>
      <c r="F62" s="316"/>
      <c r="G62" s="317" t="s">
        <v>51</v>
      </c>
      <c r="H62" s="315"/>
      <c r="I62" s="314" t="s">
        <v>52</v>
      </c>
      <c r="J62" s="314"/>
      <c r="K62" s="313"/>
      <c r="L62" s="318"/>
      <c r="M62" s="319"/>
      <c r="N62" s="313"/>
      <c r="O62" s="317" t="s">
        <v>51</v>
      </c>
    </row>
    <row r="63" spans="1:21" s="122" customFormat="1" ht="12">
      <c r="A63" s="320"/>
      <c r="B63" s="321" t="s">
        <v>53</v>
      </c>
      <c r="C63" s="322"/>
      <c r="D63" s="322"/>
      <c r="E63" s="323"/>
      <c r="F63" s="323" t="s">
        <v>54</v>
      </c>
      <c r="G63" s="324" t="s">
        <v>55</v>
      </c>
      <c r="H63" s="325"/>
      <c r="I63" s="321" t="s">
        <v>53</v>
      </c>
      <c r="J63" s="322"/>
      <c r="K63" s="322"/>
      <c r="L63" s="322"/>
      <c r="M63" s="323"/>
      <c r="N63" s="323" t="s">
        <v>54</v>
      </c>
      <c r="O63" s="324" t="s">
        <v>55</v>
      </c>
    </row>
    <row r="64" spans="1:21" s="122" customFormat="1" ht="18" customHeight="1">
      <c r="A64" s="313"/>
      <c r="B64" s="78" t="s">
        <v>395</v>
      </c>
      <c r="C64" s="79"/>
      <c r="D64" s="79"/>
      <c r="E64" s="80"/>
      <c r="F64" s="81"/>
      <c r="G64" s="82"/>
      <c r="H64" s="83"/>
      <c r="I64" s="78" t="s">
        <v>397</v>
      </c>
      <c r="J64" s="79"/>
      <c r="K64" s="79"/>
      <c r="L64" s="79"/>
      <c r="M64" s="80"/>
      <c r="N64" s="84"/>
      <c r="O64" s="85"/>
      <c r="Q64" s="561" t="s">
        <v>700</v>
      </c>
    </row>
    <row r="65" spans="1:15" s="122" customFormat="1" ht="14.25" customHeight="1">
      <c r="A65" s="313"/>
      <c r="B65" s="86"/>
      <c r="C65" s="87"/>
      <c r="D65" s="88"/>
      <c r="E65" s="89"/>
      <c r="F65" s="90"/>
      <c r="G65" s="91"/>
      <c r="H65" s="83"/>
      <c r="I65" s="92"/>
      <c r="J65" s="93"/>
      <c r="K65" s="88"/>
      <c r="L65" s="88"/>
      <c r="M65" s="89"/>
      <c r="N65" s="90"/>
      <c r="O65" s="94"/>
    </row>
    <row r="66" spans="1:15" s="122" customFormat="1" ht="14.25" customHeight="1">
      <c r="A66" s="313"/>
      <c r="B66" s="95"/>
      <c r="C66" s="96"/>
      <c r="D66" s="97"/>
      <c r="E66" s="98"/>
      <c r="F66" s="90"/>
      <c r="G66" s="99">
        <f>ROUNDDOWN(SUM(F65:F71)/1000,0)</f>
        <v>0</v>
      </c>
      <c r="H66" s="100"/>
      <c r="I66" s="92"/>
      <c r="J66" s="510"/>
      <c r="K66" s="510"/>
      <c r="L66" s="510"/>
      <c r="M66" s="98"/>
      <c r="N66" s="90"/>
      <c r="O66" s="101">
        <f>ROUNDDOWN(SUM(N65:N74)/1000,0)</f>
        <v>0</v>
      </c>
    </row>
    <row r="67" spans="1:15" s="122" customFormat="1" ht="14.1" customHeight="1">
      <c r="A67" s="313"/>
      <c r="B67" s="95"/>
      <c r="C67" s="96"/>
      <c r="D67" s="97"/>
      <c r="E67" s="98"/>
      <c r="F67" s="90"/>
      <c r="G67" s="99"/>
      <c r="H67" s="100"/>
      <c r="I67" s="92"/>
      <c r="J67" s="510"/>
      <c r="K67" s="510"/>
      <c r="L67" s="510"/>
      <c r="M67" s="98"/>
      <c r="N67" s="90"/>
      <c r="O67" s="94"/>
    </row>
    <row r="68" spans="1:15" s="122" customFormat="1" ht="14.25" customHeight="1">
      <c r="A68" s="313"/>
      <c r="B68" s="95"/>
      <c r="C68" s="96"/>
      <c r="D68" s="97"/>
      <c r="E68" s="98"/>
      <c r="F68" s="90"/>
      <c r="G68" s="99"/>
      <c r="H68" s="100"/>
      <c r="I68" s="92"/>
      <c r="J68" s="510"/>
      <c r="K68" s="510"/>
      <c r="L68" s="510"/>
      <c r="M68" s="98"/>
      <c r="N68" s="90"/>
      <c r="O68" s="94"/>
    </row>
    <row r="69" spans="1:15" s="122" customFormat="1" ht="14.25" customHeight="1">
      <c r="A69" s="313"/>
      <c r="B69" s="95"/>
      <c r="C69" s="96"/>
      <c r="D69" s="97"/>
      <c r="E69" s="98"/>
      <c r="F69" s="90"/>
      <c r="G69" s="102"/>
      <c r="H69" s="103"/>
      <c r="I69" s="92"/>
      <c r="J69" s="510"/>
      <c r="K69" s="510"/>
      <c r="L69" s="510"/>
      <c r="M69" s="98"/>
      <c r="N69" s="90"/>
      <c r="O69" s="94"/>
    </row>
    <row r="70" spans="1:15" s="122" customFormat="1" ht="14.25" customHeight="1">
      <c r="A70" s="313"/>
      <c r="B70" s="95"/>
      <c r="C70" s="96"/>
      <c r="D70" s="97"/>
      <c r="E70" s="98"/>
      <c r="F70" s="90"/>
      <c r="G70" s="102"/>
      <c r="H70" s="103"/>
      <c r="I70" s="92"/>
      <c r="J70" s="510"/>
      <c r="K70" s="510"/>
      <c r="L70" s="510"/>
      <c r="M70" s="98"/>
      <c r="N70" s="90"/>
      <c r="O70" s="94"/>
    </row>
    <row r="71" spans="1:15" s="122" customFormat="1" ht="14.25" customHeight="1">
      <c r="A71" s="313"/>
      <c r="B71" s="78" t="s">
        <v>607</v>
      </c>
      <c r="C71" s="79"/>
      <c r="D71" s="79"/>
      <c r="E71" s="80"/>
      <c r="F71" s="81"/>
      <c r="G71" s="82"/>
      <c r="H71" s="105"/>
      <c r="I71" s="92"/>
      <c r="J71" s="510"/>
      <c r="K71" s="510"/>
      <c r="L71" s="510"/>
      <c r="M71" s="98"/>
      <c r="N71" s="90"/>
      <c r="O71" s="94"/>
    </row>
    <row r="72" spans="1:15" s="122" customFormat="1" ht="14.25" customHeight="1">
      <c r="A72" s="313"/>
      <c r="B72" s="95"/>
      <c r="C72" s="96"/>
      <c r="D72" s="97"/>
      <c r="E72" s="98"/>
      <c r="F72" s="90"/>
      <c r="G72" s="91"/>
      <c r="H72" s="105"/>
      <c r="I72" s="92"/>
      <c r="J72" s="510"/>
      <c r="K72" s="510"/>
      <c r="L72" s="510"/>
      <c r="M72" s="98"/>
      <c r="N72" s="90"/>
      <c r="O72" s="94"/>
    </row>
    <row r="73" spans="1:15" s="122" customFormat="1" ht="14.25" customHeight="1">
      <c r="A73" s="313"/>
      <c r="B73" s="95"/>
      <c r="C73" s="96"/>
      <c r="D73" s="97"/>
      <c r="E73" s="98"/>
      <c r="F73" s="90"/>
      <c r="G73" s="99">
        <f>ROUNDDOWN(SUM(F72:F77)/1000,0)</f>
        <v>0</v>
      </c>
      <c r="H73" s="100"/>
      <c r="I73" s="107"/>
      <c r="J73" s="511"/>
      <c r="K73" s="511"/>
      <c r="L73" s="511"/>
      <c r="M73" s="98"/>
      <c r="N73" s="90"/>
      <c r="O73" s="106"/>
    </row>
    <row r="74" spans="1:15" s="122" customFormat="1" ht="14.25" customHeight="1">
      <c r="A74" s="313"/>
      <c r="B74" s="95"/>
      <c r="C74" s="96"/>
      <c r="D74" s="97"/>
      <c r="E74" s="98"/>
      <c r="F74" s="90"/>
      <c r="G74" s="99"/>
      <c r="H74" s="100"/>
      <c r="I74" s="78" t="s">
        <v>398</v>
      </c>
      <c r="J74" s="79"/>
      <c r="K74" s="79"/>
      <c r="L74" s="79"/>
      <c r="M74" s="80"/>
      <c r="N74" s="81"/>
      <c r="O74" s="111"/>
    </row>
    <row r="75" spans="1:15" s="122" customFormat="1" ht="14.25" customHeight="1">
      <c r="A75" s="313"/>
      <c r="B75" s="95"/>
      <c r="C75" s="96"/>
      <c r="D75" s="97"/>
      <c r="E75" s="98"/>
      <c r="F75" s="90"/>
      <c r="G75" s="99"/>
      <c r="H75" s="105"/>
      <c r="I75" s="92"/>
      <c r="J75" s="510"/>
      <c r="K75" s="510"/>
      <c r="L75" s="510"/>
      <c r="M75" s="98"/>
      <c r="N75" s="90"/>
      <c r="O75" s="94"/>
    </row>
    <row r="76" spans="1:15" s="122" customFormat="1" ht="14.25" customHeight="1">
      <c r="A76" s="313"/>
      <c r="B76" s="95"/>
      <c r="C76" s="96"/>
      <c r="D76" s="97"/>
      <c r="E76" s="98"/>
      <c r="F76" s="90"/>
      <c r="G76" s="99"/>
      <c r="H76" s="100"/>
      <c r="I76" s="92"/>
      <c r="J76" s="510"/>
      <c r="K76" s="510"/>
      <c r="L76" s="510"/>
      <c r="M76" s="98"/>
      <c r="N76" s="90"/>
      <c r="O76" s="101">
        <f>ROUNDDOWN(SUM(N75:N83)/1000,0)</f>
        <v>0</v>
      </c>
    </row>
    <row r="77" spans="1:15" s="122" customFormat="1" ht="14.25" customHeight="1">
      <c r="A77" s="313"/>
      <c r="B77" s="78" t="s">
        <v>614</v>
      </c>
      <c r="C77" s="79"/>
      <c r="D77" s="79"/>
      <c r="E77" s="80"/>
      <c r="F77" s="81"/>
      <c r="G77" s="82"/>
      <c r="H77" s="100"/>
      <c r="I77" s="92"/>
      <c r="J77" s="510"/>
      <c r="K77" s="510"/>
      <c r="L77" s="510"/>
      <c r="M77" s="98"/>
      <c r="N77" s="90"/>
      <c r="O77" s="94"/>
    </row>
    <row r="78" spans="1:15" s="122" customFormat="1" ht="14.25" customHeight="1">
      <c r="A78" s="313"/>
      <c r="B78" s="95"/>
      <c r="C78" s="96"/>
      <c r="D78" s="97"/>
      <c r="E78" s="98"/>
      <c r="F78" s="90"/>
      <c r="G78" s="91"/>
      <c r="H78" s="105"/>
      <c r="I78" s="92"/>
      <c r="J78" s="510"/>
      <c r="K78" s="510"/>
      <c r="L78" s="510"/>
      <c r="M78" s="98"/>
      <c r="N78" s="90"/>
      <c r="O78" s="94"/>
    </row>
    <row r="79" spans="1:15" s="122" customFormat="1" ht="14.25" customHeight="1">
      <c r="A79" s="313"/>
      <c r="B79" s="95"/>
      <c r="C79" s="96"/>
      <c r="D79" s="97"/>
      <c r="E79" s="98"/>
      <c r="F79" s="90"/>
      <c r="G79" s="99">
        <f>ROUNDDOWN(SUM(F78:F81)/1000,0)</f>
        <v>0</v>
      </c>
      <c r="H79" s="105"/>
      <c r="I79" s="92"/>
      <c r="J79" s="510"/>
      <c r="K79" s="510"/>
      <c r="L79" s="510"/>
      <c r="M79" s="98"/>
      <c r="N79" s="90"/>
      <c r="O79" s="94"/>
    </row>
    <row r="80" spans="1:15" s="122" customFormat="1" ht="14.25" customHeight="1">
      <c r="A80" s="313"/>
      <c r="B80" s="95"/>
      <c r="C80" s="96"/>
      <c r="D80" s="97"/>
      <c r="E80" s="98"/>
      <c r="F80" s="90"/>
      <c r="G80" s="99"/>
      <c r="H80" s="100"/>
      <c r="I80" s="92"/>
      <c r="J80" s="510"/>
      <c r="K80" s="510"/>
      <c r="L80" s="510"/>
      <c r="M80" s="98"/>
      <c r="N80" s="90"/>
      <c r="O80" s="94"/>
    </row>
    <row r="81" spans="1:15" s="122" customFormat="1" ht="14.25" customHeight="1">
      <c r="A81" s="313"/>
      <c r="B81" s="78" t="s">
        <v>615</v>
      </c>
      <c r="C81" s="79"/>
      <c r="D81" s="79"/>
      <c r="E81" s="80"/>
      <c r="F81" s="81"/>
      <c r="G81" s="82"/>
      <c r="H81" s="100"/>
      <c r="I81" s="92"/>
      <c r="J81" s="510"/>
      <c r="K81" s="510"/>
      <c r="L81" s="510"/>
      <c r="M81" s="98"/>
      <c r="N81" s="90"/>
      <c r="O81" s="94"/>
    </row>
    <row r="82" spans="1:15" s="122" customFormat="1" ht="14.25" customHeight="1">
      <c r="A82" s="313"/>
      <c r="B82" s="95"/>
      <c r="C82" s="96"/>
      <c r="D82" s="97"/>
      <c r="E82" s="98"/>
      <c r="F82" s="90"/>
      <c r="G82" s="91"/>
      <c r="H82" s="105"/>
      <c r="I82" s="92"/>
      <c r="J82" s="510"/>
      <c r="K82" s="510"/>
      <c r="L82" s="510"/>
      <c r="M82" s="98"/>
      <c r="N82" s="90"/>
      <c r="O82" s="106"/>
    </row>
    <row r="83" spans="1:15" s="122" customFormat="1" ht="14.25" customHeight="1">
      <c r="A83" s="313"/>
      <c r="B83" s="95"/>
      <c r="C83" s="96"/>
      <c r="D83" s="97"/>
      <c r="E83" s="98"/>
      <c r="F83" s="90"/>
      <c r="G83" s="99">
        <f>ROUNDDOWN(SUM(F82:F87)/1000,0)</f>
        <v>0</v>
      </c>
      <c r="H83" s="105"/>
      <c r="I83" s="185" t="s">
        <v>399</v>
      </c>
      <c r="J83" s="167"/>
      <c r="K83" s="109"/>
      <c r="L83" s="109"/>
      <c r="M83" s="110"/>
      <c r="N83" s="84"/>
      <c r="O83" s="111"/>
    </row>
    <row r="84" spans="1:15" s="122" customFormat="1" ht="14.25" customHeight="1">
      <c r="A84" s="313"/>
      <c r="B84" s="95"/>
      <c r="C84" s="96"/>
      <c r="D84" s="97"/>
      <c r="E84" s="98"/>
      <c r="F84" s="90"/>
      <c r="G84" s="99"/>
      <c r="H84" s="105"/>
      <c r="I84" s="92"/>
      <c r="J84" s="510"/>
      <c r="K84" s="510"/>
      <c r="L84" s="510"/>
      <c r="M84" s="98"/>
      <c r="N84" s="90"/>
      <c r="O84" s="94"/>
    </row>
    <row r="85" spans="1:15" s="122" customFormat="1" ht="14.25" customHeight="1">
      <c r="A85" s="313"/>
      <c r="B85" s="95"/>
      <c r="C85" s="96"/>
      <c r="D85" s="97"/>
      <c r="E85" s="98"/>
      <c r="F85" s="90"/>
      <c r="G85" s="99"/>
      <c r="H85" s="100"/>
      <c r="I85" s="92"/>
      <c r="J85" s="510"/>
      <c r="K85" s="510"/>
      <c r="L85" s="510"/>
      <c r="M85" s="98"/>
      <c r="N85" s="90"/>
      <c r="O85" s="101">
        <f>ROUNDDOWN(SUM(N84:N90)/1000,0)</f>
        <v>0</v>
      </c>
    </row>
    <row r="86" spans="1:15" s="122" customFormat="1" ht="14.25" customHeight="1">
      <c r="A86" s="313"/>
      <c r="B86" s="78" t="s">
        <v>396</v>
      </c>
      <c r="C86" s="79"/>
      <c r="D86" s="79"/>
      <c r="E86" s="80"/>
      <c r="F86" s="81"/>
      <c r="G86" s="82"/>
      <c r="H86" s="100"/>
      <c r="I86" s="92"/>
      <c r="J86" s="510"/>
      <c r="K86" s="510"/>
      <c r="L86" s="510"/>
      <c r="M86" s="98"/>
      <c r="N86" s="90"/>
      <c r="O86" s="94"/>
    </row>
    <row r="87" spans="1:15" s="122" customFormat="1" ht="14.25" customHeight="1">
      <c r="A87" s="313"/>
      <c r="B87" s="95"/>
      <c r="C87" s="96"/>
      <c r="D87" s="97"/>
      <c r="E87" s="98"/>
      <c r="F87" s="90"/>
      <c r="G87" s="91"/>
      <c r="H87" s="100"/>
      <c r="I87" s="92"/>
      <c r="J87" s="510"/>
      <c r="K87" s="510"/>
      <c r="L87" s="510"/>
      <c r="M87" s="98"/>
      <c r="N87" s="90"/>
      <c r="O87" s="94"/>
    </row>
    <row r="88" spans="1:15" s="122" customFormat="1" ht="14.25" customHeight="1">
      <c r="A88" s="313"/>
      <c r="B88" s="95"/>
      <c r="C88" s="96"/>
      <c r="D88" s="97"/>
      <c r="E88" s="98"/>
      <c r="F88" s="90"/>
      <c r="G88" s="91">
        <f>ROUNDDOWN(SUM(F87:F94)/1000,0)</f>
        <v>0</v>
      </c>
      <c r="H88" s="100"/>
      <c r="I88" s="92"/>
      <c r="J88" s="510"/>
      <c r="K88" s="510"/>
      <c r="L88" s="510"/>
      <c r="M88" s="98"/>
      <c r="N88" s="90"/>
      <c r="O88" s="94"/>
    </row>
    <row r="89" spans="1:15" s="122" customFormat="1" ht="14.25" customHeight="1">
      <c r="A89" s="313"/>
      <c r="B89" s="95"/>
      <c r="C89" s="96"/>
      <c r="D89" s="97"/>
      <c r="E89" s="98"/>
      <c r="F89" s="90"/>
      <c r="G89" s="91"/>
      <c r="H89" s="100"/>
      <c r="I89" s="92"/>
      <c r="J89" s="510"/>
      <c r="K89" s="510"/>
      <c r="L89" s="510"/>
      <c r="M89" s="98"/>
      <c r="N89" s="90"/>
      <c r="O89" s="94"/>
    </row>
    <row r="90" spans="1:15" s="122" customFormat="1" ht="14.25" customHeight="1">
      <c r="A90" s="313"/>
      <c r="B90" s="95"/>
      <c r="C90" s="96"/>
      <c r="D90" s="97"/>
      <c r="E90" s="98"/>
      <c r="F90" s="90"/>
      <c r="G90" s="91"/>
      <c r="H90" s="105"/>
      <c r="I90" s="185" t="s">
        <v>400</v>
      </c>
      <c r="J90" s="108"/>
      <c r="K90" s="109"/>
      <c r="L90" s="109"/>
      <c r="M90" s="110"/>
      <c r="N90" s="84"/>
      <c r="O90" s="168"/>
    </row>
    <row r="91" spans="1:15" s="122" customFormat="1" ht="14.25" customHeight="1">
      <c r="A91" s="313"/>
      <c r="B91" s="95"/>
      <c r="C91" s="96"/>
      <c r="D91" s="97"/>
      <c r="E91" s="98"/>
      <c r="F91" s="90"/>
      <c r="G91" s="91"/>
      <c r="H91" s="105"/>
      <c r="I91" s="92"/>
      <c r="J91" s="510"/>
      <c r="K91" s="510"/>
      <c r="L91" s="510"/>
      <c r="M91" s="98"/>
      <c r="N91" s="90"/>
      <c r="O91" s="169"/>
    </row>
    <row r="92" spans="1:15" s="122" customFormat="1" ht="14.25" customHeight="1">
      <c r="A92" s="313"/>
      <c r="B92" s="95"/>
      <c r="C92" s="96"/>
      <c r="D92" s="97"/>
      <c r="E92" s="98"/>
      <c r="F92" s="90"/>
      <c r="G92" s="91"/>
      <c r="H92" s="105"/>
      <c r="I92" s="92"/>
      <c r="J92" s="510"/>
      <c r="K92" s="510"/>
      <c r="L92" s="510"/>
      <c r="M92" s="98"/>
      <c r="N92" s="90"/>
      <c r="O92" s="101">
        <f>ROUNDDOWN(SUM(N91:N97)/1000,0)</f>
        <v>0</v>
      </c>
    </row>
    <row r="93" spans="1:15" s="122" customFormat="1" ht="14.25" customHeight="1">
      <c r="A93" s="313"/>
      <c r="B93" s="95"/>
      <c r="C93" s="96"/>
      <c r="D93" s="97"/>
      <c r="E93" s="98"/>
      <c r="F93" s="90"/>
      <c r="G93" s="91"/>
      <c r="H93" s="105"/>
      <c r="I93" s="92"/>
      <c r="J93" s="510"/>
      <c r="K93" s="510"/>
      <c r="L93" s="510"/>
      <c r="M93" s="98"/>
      <c r="N93" s="90"/>
      <c r="O93" s="94"/>
    </row>
    <row r="94" spans="1:15" s="122" customFormat="1" ht="14.25" customHeight="1">
      <c r="A94" s="313"/>
      <c r="B94" s="78" t="s">
        <v>56</v>
      </c>
      <c r="C94" s="79"/>
      <c r="D94" s="79"/>
      <c r="E94" s="80"/>
      <c r="F94" s="81"/>
      <c r="G94" s="82"/>
      <c r="H94" s="105"/>
      <c r="I94" s="92"/>
      <c r="J94" s="510"/>
      <c r="K94" s="510"/>
      <c r="L94" s="510"/>
      <c r="M94" s="98"/>
      <c r="N94" s="90"/>
      <c r="O94" s="94"/>
    </row>
    <row r="95" spans="1:15" s="122" customFormat="1" ht="14.25" customHeight="1">
      <c r="A95" s="313"/>
      <c r="B95" s="95"/>
      <c r="C95" s="96"/>
      <c r="D95" s="97"/>
      <c r="E95" s="98"/>
      <c r="F95" s="90"/>
      <c r="G95" s="91"/>
      <c r="H95" s="100"/>
      <c r="I95" s="92"/>
      <c r="J95" s="510"/>
      <c r="K95" s="510"/>
      <c r="L95" s="510"/>
      <c r="M95" s="98"/>
      <c r="N95" s="90"/>
      <c r="O95" s="94"/>
    </row>
    <row r="96" spans="1:15" s="122" customFormat="1" ht="14.25" customHeight="1">
      <c r="A96" s="313"/>
      <c r="B96" s="95"/>
      <c r="C96" s="96"/>
      <c r="D96" s="97"/>
      <c r="E96" s="98"/>
      <c r="F96" s="90"/>
      <c r="G96" s="99">
        <f>ROUNDDOWN(SUM(F95:F100)/1000,0)</f>
        <v>0</v>
      </c>
      <c r="H96" s="105"/>
      <c r="I96" s="92"/>
      <c r="J96" s="510"/>
      <c r="K96" s="510"/>
      <c r="L96" s="510"/>
      <c r="M96" s="98"/>
      <c r="N96" s="90"/>
      <c r="O96" s="106"/>
    </row>
    <row r="97" spans="1:17" s="122" customFormat="1" ht="14.25" customHeight="1">
      <c r="A97" s="313"/>
      <c r="B97" s="95"/>
      <c r="C97" s="96"/>
      <c r="D97" s="97"/>
      <c r="E97" s="98"/>
      <c r="F97" s="90"/>
      <c r="G97" s="91"/>
      <c r="H97" s="105"/>
      <c r="I97" s="185" t="s">
        <v>401</v>
      </c>
      <c r="J97" s="108"/>
      <c r="K97" s="109"/>
      <c r="L97" s="109"/>
      <c r="M97" s="110"/>
      <c r="N97" s="707"/>
      <c r="O97" s="112"/>
    </row>
    <row r="98" spans="1:17" s="122" customFormat="1" ht="14.25" customHeight="1">
      <c r="A98" s="313"/>
      <c r="B98" s="95"/>
      <c r="C98" s="96"/>
      <c r="D98" s="97"/>
      <c r="E98" s="98"/>
      <c r="F98" s="90"/>
      <c r="G98" s="99"/>
      <c r="H98" s="105"/>
      <c r="I98" s="92"/>
      <c r="J98" s="510"/>
      <c r="K98" s="510"/>
      <c r="L98" s="510"/>
      <c r="M98" s="98"/>
      <c r="N98" s="90"/>
      <c r="O98" s="94"/>
    </row>
    <row r="99" spans="1:17" s="122" customFormat="1" ht="14.25" customHeight="1">
      <c r="A99" s="313"/>
      <c r="B99" s="95"/>
      <c r="C99" s="96"/>
      <c r="D99" s="97"/>
      <c r="E99" s="98"/>
      <c r="F99" s="90"/>
      <c r="G99" s="99"/>
      <c r="H99" s="100"/>
      <c r="I99" s="92"/>
      <c r="J99" s="510"/>
      <c r="K99" s="510"/>
      <c r="L99" s="510"/>
      <c r="M99" s="98"/>
      <c r="N99" s="90"/>
      <c r="O99" s="101">
        <f>ROUNDDOWN(SUM(N98:N103)/1000,0)</f>
        <v>0</v>
      </c>
    </row>
    <row r="100" spans="1:17" s="122" customFormat="1" ht="14.1" customHeight="1" thickBot="1">
      <c r="A100" s="313"/>
      <c r="B100" s="113" t="s">
        <v>608</v>
      </c>
      <c r="C100" s="114"/>
      <c r="D100" s="114"/>
      <c r="E100" s="115"/>
      <c r="F100" s="116"/>
      <c r="G100" s="117">
        <f>G101-G66-G73-G79-G83-G88-G96</f>
        <v>0</v>
      </c>
      <c r="H100" s="105"/>
      <c r="I100" s="92"/>
      <c r="J100" s="510"/>
      <c r="K100" s="510"/>
      <c r="L100" s="510"/>
      <c r="M100" s="98"/>
      <c r="N100" s="90"/>
      <c r="O100" s="94"/>
    </row>
    <row r="101" spans="1:17" s="122" customFormat="1" ht="14.25" customHeight="1" thickTop="1">
      <c r="A101" s="313"/>
      <c r="B101" s="702" t="s">
        <v>57</v>
      </c>
      <c r="C101" s="703"/>
      <c r="D101" s="703"/>
      <c r="E101" s="703"/>
      <c r="F101" s="704"/>
      <c r="G101" s="118">
        <f>O110</f>
        <v>0</v>
      </c>
      <c r="H101" s="100"/>
      <c r="I101" s="92"/>
      <c r="J101" s="510"/>
      <c r="K101" s="510"/>
      <c r="L101" s="510"/>
      <c r="M101" s="98"/>
      <c r="N101" s="90"/>
      <c r="O101" s="94"/>
    </row>
    <row r="102" spans="1:17" s="122" customFormat="1" ht="20.100000000000001" customHeight="1">
      <c r="A102" s="313"/>
      <c r="B102" s="119" t="s">
        <v>58</v>
      </c>
      <c r="C102" s="120"/>
      <c r="D102" s="120"/>
      <c r="E102" s="120"/>
      <c r="F102" s="120"/>
      <c r="G102" s="121"/>
      <c r="H102" s="100"/>
      <c r="I102" s="107"/>
      <c r="J102" s="511"/>
      <c r="K102" s="511"/>
      <c r="L102" s="511"/>
      <c r="M102" s="104"/>
      <c r="N102" s="645"/>
      <c r="O102" s="106"/>
    </row>
    <row r="103" spans="1:17" s="122" customFormat="1" ht="14.25" customHeight="1">
      <c r="A103" s="313"/>
      <c r="B103" s="122" t="s">
        <v>59</v>
      </c>
      <c r="C103" s="120"/>
      <c r="D103" s="120"/>
      <c r="E103" s="120"/>
      <c r="F103" s="120"/>
      <c r="G103" s="123" t="s">
        <v>60</v>
      </c>
      <c r="H103" s="121"/>
      <c r="I103" s="185" t="s">
        <v>717</v>
      </c>
      <c r="J103" s="708"/>
      <c r="K103" s="510"/>
      <c r="L103" s="510"/>
      <c r="M103" s="110"/>
      <c r="N103" s="84"/>
      <c r="O103" s="111"/>
    </row>
    <row r="104" spans="1:17" s="122" customFormat="1" ht="14.25" customHeight="1">
      <c r="A104" s="313"/>
      <c r="B104" s="987" t="s">
        <v>61</v>
      </c>
      <c r="C104" s="1019"/>
      <c r="D104" s="1019"/>
      <c r="E104" s="1019"/>
      <c r="F104" s="1020"/>
      <c r="G104" s="125" t="s">
        <v>62</v>
      </c>
      <c r="H104" s="124"/>
      <c r="I104" s="92"/>
      <c r="J104" s="510"/>
      <c r="K104" s="709"/>
      <c r="L104" s="709"/>
      <c r="M104" s="98"/>
      <c r="N104" s="90"/>
      <c r="O104" s="94"/>
      <c r="Q104" s="648" t="s">
        <v>735</v>
      </c>
    </row>
    <row r="105" spans="1:17" s="122" customFormat="1" ht="14.25" customHeight="1">
      <c r="A105" s="313"/>
      <c r="B105" s="1144" t="s">
        <v>403</v>
      </c>
      <c r="C105" s="1019"/>
      <c r="D105" s="1019"/>
      <c r="E105" s="1019"/>
      <c r="F105" s="1020"/>
      <c r="G105" s="126"/>
      <c r="H105" s="124"/>
      <c r="I105" s="92"/>
      <c r="J105" s="510"/>
      <c r="K105" s="510"/>
      <c r="L105" s="510"/>
      <c r="M105" s="98"/>
      <c r="N105" s="90"/>
      <c r="O105" s="101">
        <f>ROUNDDOWN(SUM(N104:N108)/1000,0)</f>
        <v>0</v>
      </c>
    </row>
    <row r="106" spans="1:17" s="122" customFormat="1" ht="20.100000000000001" customHeight="1">
      <c r="A106" s="313"/>
      <c r="B106" s="1144" t="s">
        <v>404</v>
      </c>
      <c r="C106" s="1145"/>
      <c r="D106" s="1145"/>
      <c r="E106" s="1145"/>
      <c r="F106" s="1146"/>
      <c r="G106" s="126"/>
      <c r="H106" s="127"/>
      <c r="I106" s="92"/>
      <c r="J106" s="510"/>
      <c r="K106" s="510"/>
      <c r="L106" s="510"/>
      <c r="M106" s="98"/>
      <c r="N106" s="90"/>
      <c r="O106" s="94"/>
    </row>
    <row r="107" spans="1:17" s="122" customFormat="1" ht="21.95" customHeight="1" thickBot="1">
      <c r="A107" s="313"/>
      <c r="B107" s="1144" t="s">
        <v>104</v>
      </c>
      <c r="C107" s="1145"/>
      <c r="D107" s="1145"/>
      <c r="E107" s="1145"/>
      <c r="F107" s="1146"/>
      <c r="G107" s="126"/>
      <c r="H107" s="105"/>
      <c r="I107" s="92"/>
      <c r="J107" s="510"/>
      <c r="K107" s="510"/>
      <c r="L107" s="510"/>
      <c r="M107" s="98"/>
      <c r="N107" s="90"/>
      <c r="O107" s="128"/>
    </row>
    <row r="108" spans="1:17" s="122" customFormat="1" ht="35.450000000000003" customHeight="1" thickTop="1">
      <c r="A108" s="313"/>
      <c r="B108" s="1144" t="s">
        <v>108</v>
      </c>
      <c r="C108" s="1145"/>
      <c r="D108" s="1145"/>
      <c r="E108" s="1145"/>
      <c r="F108" s="1146"/>
      <c r="G108" s="126"/>
      <c r="H108" s="105"/>
      <c r="I108" s="1166" t="s">
        <v>402</v>
      </c>
      <c r="J108" s="1167"/>
      <c r="K108" s="1167"/>
      <c r="L108" s="1167"/>
      <c r="M108" s="1167"/>
      <c r="N108" s="1168"/>
      <c r="O108" s="129">
        <f>SUM(O66,O76,O85,O92,O99,O105)</f>
        <v>0</v>
      </c>
    </row>
    <row r="109" spans="1:17" s="122" customFormat="1" ht="35.450000000000003" customHeight="1">
      <c r="A109" s="313"/>
      <c r="B109" s="1144" t="s">
        <v>774</v>
      </c>
      <c r="C109" s="1145"/>
      <c r="D109" s="1145"/>
      <c r="E109" s="1145"/>
      <c r="F109" s="1146"/>
      <c r="G109" s="126"/>
      <c r="H109" s="121"/>
      <c r="I109" s="1169" t="s">
        <v>276</v>
      </c>
      <c r="J109" s="1170"/>
      <c r="K109" s="1170"/>
      <c r="L109" s="1170"/>
      <c r="M109" s="1170"/>
      <c r="N109" s="1171"/>
      <c r="O109" s="136">
        <f>IF(共通入力シート!$B$18="課税事業者",ROUNDDOWN((O108-G111)*10/110,0),0)</f>
        <v>0</v>
      </c>
    </row>
    <row r="110" spans="1:17" s="122" customFormat="1" ht="26.1" customHeight="1" thickBot="1">
      <c r="A110" s="313"/>
      <c r="B110" s="1153" t="s">
        <v>775</v>
      </c>
      <c r="C110" s="1154"/>
      <c r="D110" s="1154"/>
      <c r="E110" s="1154"/>
      <c r="F110" s="1155"/>
      <c r="G110" s="126"/>
      <c r="H110" s="121"/>
      <c r="I110" s="1159" t="s">
        <v>609</v>
      </c>
      <c r="J110" s="1160"/>
      <c r="K110" s="1160"/>
      <c r="L110" s="1160"/>
      <c r="M110" s="1160"/>
      <c r="N110" s="1161"/>
      <c r="O110" s="131">
        <f>O108-O109</f>
        <v>0</v>
      </c>
    </row>
    <row r="111" spans="1:17" s="122" customFormat="1" ht="25.35" customHeight="1" thickTop="1">
      <c r="A111" s="313"/>
      <c r="B111" s="1156" t="s">
        <v>63</v>
      </c>
      <c r="C111" s="1157"/>
      <c r="D111" s="1157"/>
      <c r="E111" s="1157"/>
      <c r="F111" s="1158"/>
      <c r="G111" s="130">
        <f>SUM(G105:G110)</f>
        <v>0</v>
      </c>
      <c r="H111" s="326"/>
      <c r="I111" s="1159" t="s">
        <v>610</v>
      </c>
      <c r="J111" s="1160"/>
      <c r="K111" s="1160"/>
      <c r="L111" s="1160"/>
      <c r="M111" s="1160"/>
      <c r="N111" s="1161"/>
      <c r="O111" s="134"/>
    </row>
    <row r="112" spans="1:17" s="122" customFormat="1" ht="26.25" customHeight="1">
      <c r="A112" s="313"/>
      <c r="B112" s="122" t="s">
        <v>64</v>
      </c>
      <c r="C112" s="327"/>
      <c r="D112" s="327"/>
      <c r="E112" s="327"/>
      <c r="F112" s="327"/>
      <c r="G112" s="133"/>
      <c r="H112" s="326"/>
      <c r="O112" s="135"/>
    </row>
    <row r="113" spans="1:21" s="122" customFormat="1" ht="10.5" customHeight="1" thickBot="1">
      <c r="A113" s="313"/>
      <c r="C113" s="327"/>
      <c r="D113" s="327"/>
      <c r="E113" s="327"/>
      <c r="F113" s="327"/>
      <c r="G113" s="133"/>
      <c r="H113" s="326"/>
      <c r="I113" s="328"/>
    </row>
    <row r="114" spans="1:21" s="122" customFormat="1" ht="25.35" customHeight="1" thickBot="1">
      <c r="A114" s="313"/>
      <c r="B114" s="1143" t="s">
        <v>65</v>
      </c>
      <c r="C114" s="1018"/>
      <c r="D114" s="1162" t="str">
        <f>IF(共通入力シート!$B$2="","",共通入力シート!$B$2)</f>
        <v/>
      </c>
      <c r="E114" s="1162"/>
      <c r="F114" s="1162"/>
      <c r="G114" s="1163"/>
      <c r="H114" s="1164" t="str">
        <f>IF(共通入力シート!$B$18="※選択してください。","★「共通入力シート」の消費税等仕入控除税額の取扱を選択してください。","")</f>
        <v/>
      </c>
      <c r="I114" s="1165"/>
      <c r="J114" s="1165"/>
      <c r="K114" s="1165"/>
      <c r="L114" s="1165"/>
      <c r="M114" s="1165"/>
      <c r="N114" s="1165"/>
      <c r="O114" s="1165"/>
    </row>
    <row r="115" spans="1:21" s="122" customFormat="1" ht="77.099999999999994" customHeight="1" thickBot="1">
      <c r="A115" s="313"/>
      <c r="B115" s="1148" t="s">
        <v>776</v>
      </c>
      <c r="C115" s="1149"/>
      <c r="D115" s="1150" t="str">
        <f>IF(O110=0,"",MAX(0,MIN(INT(O110/2),G100)))</f>
        <v/>
      </c>
      <c r="E115" s="1150"/>
      <c r="F115" s="1150"/>
      <c r="G115" s="329" t="s">
        <v>27</v>
      </c>
      <c r="H115" s="1151" t="s">
        <v>736</v>
      </c>
      <c r="I115" s="1152"/>
      <c r="J115" s="1152"/>
      <c r="K115" s="1152"/>
      <c r="L115" s="1152"/>
      <c r="M115" s="1152"/>
      <c r="N115" s="1152"/>
      <c r="O115" s="1152"/>
    </row>
    <row r="116" spans="1:21" ht="4.5" customHeight="1"/>
    <row r="117" spans="1:21" ht="15.6" customHeight="1">
      <c r="B117" s="122" t="s">
        <v>332</v>
      </c>
      <c r="C117" s="198"/>
      <c r="D117" s="294"/>
      <c r="E117" s="198"/>
      <c r="F117" s="198"/>
      <c r="G117" s="198"/>
      <c r="H117" s="198"/>
      <c r="I117" s="198"/>
      <c r="J117" s="198"/>
      <c r="K117" s="198"/>
      <c r="L117" s="198"/>
      <c r="M117" s="198"/>
      <c r="N117" s="198"/>
      <c r="O117" s="198"/>
      <c r="R117" s="294"/>
      <c r="S117" s="294"/>
      <c r="T117" s="294"/>
      <c r="U117" s="294"/>
    </row>
    <row r="118" spans="1:21" ht="15.6" customHeight="1">
      <c r="B118" s="198" t="s">
        <v>383</v>
      </c>
      <c r="C118" s="198"/>
      <c r="D118" s="198"/>
      <c r="E118" s="198"/>
      <c r="F118" s="198"/>
      <c r="G118" s="198"/>
      <c r="H118" s="198"/>
      <c r="I118" s="198"/>
      <c r="J118" s="198"/>
      <c r="K118" s="198"/>
      <c r="L118" s="198"/>
      <c r="M118" s="198"/>
      <c r="N118" s="198"/>
      <c r="O118" s="198"/>
      <c r="R118" s="294"/>
      <c r="S118" s="294"/>
      <c r="T118" s="294"/>
      <c r="U118" s="294"/>
    </row>
    <row r="119" spans="1:21" ht="15.6" customHeight="1" thickBot="1">
      <c r="B119" s="1044" t="s">
        <v>335</v>
      </c>
      <c r="C119" s="1044"/>
      <c r="D119" s="1044"/>
      <c r="E119" s="1044"/>
      <c r="F119" s="1044"/>
      <c r="G119" s="1044"/>
      <c r="H119" s="1044"/>
      <c r="I119" s="1044"/>
      <c r="J119" s="1044"/>
      <c r="K119" s="1044"/>
      <c r="L119" s="1044"/>
      <c r="M119" s="1044"/>
      <c r="N119" s="1044"/>
      <c r="O119" s="1044"/>
      <c r="R119" s="294"/>
      <c r="S119" s="294"/>
      <c r="T119" s="294"/>
      <c r="U119" s="294"/>
    </row>
    <row r="120" spans="1:21" ht="15" customHeight="1">
      <c r="B120" s="1036" t="s">
        <v>36</v>
      </c>
      <c r="C120" s="1063"/>
      <c r="D120" s="1051" t="s">
        <v>497</v>
      </c>
      <c r="E120" s="1052"/>
      <c r="F120" s="1036" t="s">
        <v>447</v>
      </c>
      <c r="G120" s="1037"/>
      <c r="H120" s="1038"/>
      <c r="I120" s="1038"/>
      <c r="J120" s="1038"/>
      <c r="K120" s="1038"/>
      <c r="L120" s="1038"/>
      <c r="M120" s="1038"/>
      <c r="N120" s="1038"/>
      <c r="O120" s="1039"/>
      <c r="Q120" s="520"/>
      <c r="R120" s="294"/>
      <c r="S120" s="294"/>
      <c r="T120" s="294"/>
      <c r="U120" s="294"/>
    </row>
    <row r="121" spans="1:21" ht="15" customHeight="1" thickBot="1">
      <c r="B121" s="1040"/>
      <c r="C121" s="1064"/>
      <c r="D121" s="1053"/>
      <c r="E121" s="1054"/>
      <c r="F121" s="1040"/>
      <c r="G121" s="1041"/>
      <c r="H121" s="1042"/>
      <c r="I121" s="1042"/>
      <c r="J121" s="1042"/>
      <c r="K121" s="1042"/>
      <c r="L121" s="1042"/>
      <c r="M121" s="1042"/>
      <c r="N121" s="1042"/>
      <c r="O121" s="1043"/>
      <c r="Q121" s="519"/>
      <c r="R121" s="294"/>
      <c r="S121" s="294"/>
      <c r="T121" s="294"/>
      <c r="U121" s="294"/>
    </row>
    <row r="122" spans="1:21" ht="16.5" customHeight="1">
      <c r="B122" s="295" t="s">
        <v>111</v>
      </c>
      <c r="C122" s="296"/>
      <c r="D122" s="296"/>
      <c r="E122" s="297"/>
      <c r="F122" s="296"/>
      <c r="G122" s="296"/>
      <c r="H122" s="296"/>
      <c r="I122" s="296"/>
      <c r="J122" s="296"/>
      <c r="K122" s="296"/>
      <c r="L122" s="296"/>
      <c r="M122" s="296"/>
      <c r="N122" s="296"/>
      <c r="O122" s="521"/>
      <c r="R122" s="294"/>
      <c r="S122" s="294"/>
      <c r="T122" s="294"/>
      <c r="U122" s="294"/>
    </row>
    <row r="123" spans="1:21" ht="18.75" customHeight="1">
      <c r="B123" s="1055"/>
      <c r="C123" s="1056"/>
      <c r="D123" s="1056"/>
      <c r="E123" s="1056"/>
      <c r="F123" s="1056"/>
      <c r="G123" s="1056"/>
      <c r="H123" s="1056"/>
      <c r="I123" s="1056"/>
      <c r="J123" s="1056"/>
      <c r="K123" s="1056"/>
      <c r="L123" s="300" t="s">
        <v>39</v>
      </c>
      <c r="M123" s="1059"/>
      <c r="N123" s="1059"/>
      <c r="O123" s="1060"/>
      <c r="Q123" s="496" t="str">
        <f>IF(M123="", "←選択してください。", "")</f>
        <v>←選択してください。</v>
      </c>
      <c r="R123" s="294"/>
      <c r="S123" s="294"/>
      <c r="T123" s="294"/>
      <c r="U123" s="294"/>
    </row>
    <row r="124" spans="1:21" ht="17.25" customHeight="1">
      <c r="B124" s="1057"/>
      <c r="C124" s="1058"/>
      <c r="D124" s="1058"/>
      <c r="E124" s="1058"/>
      <c r="F124" s="1058"/>
      <c r="G124" s="1058"/>
      <c r="H124" s="1058"/>
      <c r="I124" s="1058"/>
      <c r="J124" s="1058"/>
      <c r="K124" s="1058"/>
      <c r="L124" s="302" t="s">
        <v>40</v>
      </c>
      <c r="M124" s="1061"/>
      <c r="N124" s="1061"/>
      <c r="O124" s="1062"/>
      <c r="Q124" s="496" t="str">
        <f>IF(M124="", "←選択してください。", "")</f>
        <v>←選択してください。</v>
      </c>
      <c r="R124" s="294"/>
      <c r="S124" s="294"/>
      <c r="T124" s="294"/>
      <c r="U124" s="294"/>
    </row>
    <row r="125" spans="1:21" ht="4.5" customHeight="1">
      <c r="B125" s="303"/>
      <c r="C125" s="303"/>
      <c r="D125" s="303"/>
      <c r="E125" s="303"/>
      <c r="F125" s="303"/>
      <c r="G125" s="303"/>
      <c r="H125" s="303"/>
      <c r="I125" s="303"/>
      <c r="J125" s="303"/>
      <c r="K125" s="303"/>
      <c r="L125" s="303"/>
      <c r="M125" s="303"/>
      <c r="N125" s="303"/>
      <c r="O125" s="517"/>
      <c r="R125" s="294"/>
      <c r="S125" s="294"/>
      <c r="T125" s="294"/>
      <c r="U125" s="294"/>
    </row>
    <row r="126" spans="1:21" ht="24" customHeight="1">
      <c r="B126" s="987" t="s">
        <v>112</v>
      </c>
      <c r="C126" s="1097"/>
      <c r="D126" s="1098" t="s">
        <v>41</v>
      </c>
      <c r="E126" s="1099"/>
      <c r="F126" s="1100"/>
      <c r="G126" s="1100"/>
      <c r="H126" s="1101"/>
      <c r="I126" s="999" t="s">
        <v>42</v>
      </c>
      <c r="J126" s="1065"/>
      <c r="K126" s="1066"/>
      <c r="L126" s="305" t="str">
        <f>IF(OR($H128=0,$K128=0),"",$F126/($H128*$K128))</f>
        <v/>
      </c>
      <c r="M126" s="999" t="s">
        <v>43</v>
      </c>
      <c r="N126" s="1066"/>
      <c r="O126" s="492" t="str">
        <f>IF($O224+$O227=0,"",($G217-$G216)/($O224+$O227))</f>
        <v/>
      </c>
      <c r="Q126" s="301" t="str">
        <f>IF(OR(F120="人材養成事業",F120= "普及啓発事業"), "←斜線部は記入する必要はありません。", "")</f>
        <v/>
      </c>
      <c r="R126" s="294"/>
      <c r="S126" s="294"/>
      <c r="T126" s="294"/>
      <c r="U126" s="294"/>
    </row>
    <row r="127" spans="1:21" s="122" customFormat="1" ht="21.75" customHeight="1">
      <c r="B127" s="1067" t="s">
        <v>44</v>
      </c>
      <c r="C127" s="1068"/>
      <c r="D127" s="1071" t="s">
        <v>45</v>
      </c>
      <c r="E127" s="1072"/>
      <c r="F127" s="1073" t="s">
        <v>46</v>
      </c>
      <c r="G127" s="1073"/>
      <c r="H127" s="1074" t="s">
        <v>47</v>
      </c>
      <c r="I127" s="1074"/>
      <c r="J127" s="1074"/>
      <c r="K127" s="306" t="s">
        <v>48</v>
      </c>
      <c r="L127" s="1080" t="s">
        <v>49</v>
      </c>
      <c r="M127" s="1080"/>
      <c r="N127" s="1080"/>
      <c r="O127" s="1081"/>
    </row>
    <row r="128" spans="1:21" s="122" customFormat="1" ht="21.75" customHeight="1">
      <c r="B128" s="1069"/>
      <c r="C128" s="1070"/>
      <c r="D128" s="1082"/>
      <c r="E128" s="1083"/>
      <c r="F128" s="1084"/>
      <c r="G128" s="1085"/>
      <c r="H128" s="1086"/>
      <c r="I128" s="1086"/>
      <c r="J128" s="1086"/>
      <c r="K128" s="73"/>
      <c r="L128" s="1087"/>
      <c r="M128" s="1087"/>
      <c r="N128" s="1087"/>
      <c r="O128" s="1088"/>
      <c r="Q128" s="307"/>
    </row>
    <row r="129" spans="2:21" ht="9.75" customHeight="1">
      <c r="B129" s="122"/>
      <c r="C129" s="122"/>
      <c r="D129" s="303"/>
      <c r="E129" s="303"/>
      <c r="F129" s="303"/>
      <c r="G129" s="303"/>
      <c r="H129" s="303"/>
      <c r="I129" s="303"/>
      <c r="J129" s="303"/>
      <c r="K129" s="303"/>
      <c r="L129" s="303"/>
      <c r="M129" s="303"/>
      <c r="N129" s="303"/>
      <c r="O129" s="303"/>
      <c r="Q129" s="301"/>
      <c r="R129" s="294"/>
      <c r="S129" s="294"/>
      <c r="T129" s="294"/>
      <c r="U129" s="294"/>
    </row>
    <row r="130" spans="2:21" s="97" customFormat="1" ht="18" customHeight="1">
      <c r="B130" s="1067" t="s">
        <v>277</v>
      </c>
      <c r="C130" s="1075"/>
      <c r="D130" s="1032" t="s">
        <v>737</v>
      </c>
      <c r="E130" s="975"/>
      <c r="F130" s="975"/>
      <c r="G130" s="975"/>
      <c r="H130" s="975"/>
      <c r="I130" s="975"/>
      <c r="J130" s="975"/>
      <c r="K130" s="975"/>
      <c r="L130" s="975"/>
      <c r="M130" s="975"/>
      <c r="N130" s="975"/>
      <c r="O130" s="976"/>
      <c r="Q130" s="495" t="s">
        <v>109</v>
      </c>
    </row>
    <row r="131" spans="2:21" s="97" customFormat="1" ht="19.350000000000001" customHeight="1">
      <c r="B131" s="1076"/>
      <c r="C131" s="1077"/>
      <c r="D131" s="1033"/>
      <c r="E131" s="1034"/>
      <c r="F131" s="1034"/>
      <c r="G131" s="1034"/>
      <c r="H131" s="1034"/>
      <c r="I131" s="1034"/>
      <c r="J131" s="1034"/>
      <c r="K131" s="1034"/>
      <c r="L131" s="1034"/>
      <c r="M131" s="1034"/>
      <c r="N131" s="1034"/>
      <c r="O131" s="1035"/>
    </row>
    <row r="132" spans="2:21" s="97" customFormat="1" ht="19.350000000000001" customHeight="1">
      <c r="B132" s="1076"/>
      <c r="C132" s="1077"/>
      <c r="D132" s="1026"/>
      <c r="E132" s="1027"/>
      <c r="F132" s="1027"/>
      <c r="G132" s="1027"/>
      <c r="H132" s="1027"/>
      <c r="I132" s="1027"/>
      <c r="J132" s="1027"/>
      <c r="K132" s="1027"/>
      <c r="L132" s="1027"/>
      <c r="M132" s="1027"/>
      <c r="N132" s="1027"/>
      <c r="O132" s="1028"/>
    </row>
    <row r="133" spans="2:21" s="97" customFormat="1" ht="19.350000000000001" customHeight="1">
      <c r="B133" s="1076"/>
      <c r="C133" s="1077"/>
      <c r="D133" s="1026"/>
      <c r="E133" s="1027"/>
      <c r="F133" s="1027"/>
      <c r="G133" s="1027"/>
      <c r="H133" s="1027"/>
      <c r="I133" s="1027"/>
      <c r="J133" s="1027"/>
      <c r="K133" s="1027"/>
      <c r="L133" s="1027"/>
      <c r="M133" s="1027"/>
      <c r="N133" s="1027"/>
      <c r="O133" s="1028"/>
    </row>
    <row r="134" spans="2:21" s="97" customFormat="1" ht="19.350000000000001" customHeight="1">
      <c r="B134" s="1076"/>
      <c r="C134" s="1077"/>
      <c r="D134" s="1026"/>
      <c r="E134" s="1027"/>
      <c r="F134" s="1027"/>
      <c r="G134" s="1027"/>
      <c r="H134" s="1027"/>
      <c r="I134" s="1027"/>
      <c r="J134" s="1027"/>
      <c r="K134" s="1027"/>
      <c r="L134" s="1027"/>
      <c r="M134" s="1027"/>
      <c r="N134" s="1027"/>
      <c r="O134" s="1028"/>
    </row>
    <row r="135" spans="2:21" s="97" customFormat="1" ht="19.350000000000001" customHeight="1">
      <c r="B135" s="1076"/>
      <c r="C135" s="1077"/>
      <c r="D135" s="1026"/>
      <c r="E135" s="1027"/>
      <c r="F135" s="1027"/>
      <c r="G135" s="1027"/>
      <c r="H135" s="1027"/>
      <c r="I135" s="1027"/>
      <c r="J135" s="1027"/>
      <c r="K135" s="1027"/>
      <c r="L135" s="1027"/>
      <c r="M135" s="1027"/>
      <c r="N135" s="1027"/>
      <c r="O135" s="1028"/>
    </row>
    <row r="136" spans="2:21" s="97" customFormat="1" ht="19.350000000000001" customHeight="1">
      <c r="B136" s="1076"/>
      <c r="C136" s="1077"/>
      <c r="D136" s="1026"/>
      <c r="E136" s="1027"/>
      <c r="F136" s="1027"/>
      <c r="G136" s="1027"/>
      <c r="H136" s="1027"/>
      <c r="I136" s="1027"/>
      <c r="J136" s="1027"/>
      <c r="K136" s="1027"/>
      <c r="L136" s="1027"/>
      <c r="M136" s="1027"/>
      <c r="N136" s="1027"/>
      <c r="O136" s="1028"/>
    </row>
    <row r="137" spans="2:21" s="97" customFormat="1" ht="19.350000000000001" customHeight="1">
      <c r="B137" s="1076"/>
      <c r="C137" s="1077"/>
      <c r="D137" s="1026"/>
      <c r="E137" s="1027"/>
      <c r="F137" s="1027"/>
      <c r="G137" s="1027"/>
      <c r="H137" s="1027"/>
      <c r="I137" s="1027"/>
      <c r="J137" s="1027"/>
      <c r="K137" s="1027"/>
      <c r="L137" s="1027"/>
      <c r="M137" s="1027"/>
      <c r="N137" s="1027"/>
      <c r="O137" s="1028"/>
    </row>
    <row r="138" spans="2:21" s="97" customFormat="1" ht="19.350000000000001" customHeight="1">
      <c r="B138" s="1076"/>
      <c r="C138" s="1077"/>
      <c r="D138" s="1026"/>
      <c r="E138" s="1027"/>
      <c r="F138" s="1027"/>
      <c r="G138" s="1027"/>
      <c r="H138" s="1027"/>
      <c r="I138" s="1027"/>
      <c r="J138" s="1027"/>
      <c r="K138" s="1027"/>
      <c r="L138" s="1027"/>
      <c r="M138" s="1027"/>
      <c r="N138" s="1027"/>
      <c r="O138" s="1028"/>
    </row>
    <row r="139" spans="2:21" s="97" customFormat="1" ht="19.350000000000001" customHeight="1">
      <c r="B139" s="1076"/>
      <c r="C139" s="1077"/>
      <c r="D139" s="1026"/>
      <c r="E139" s="1027"/>
      <c r="F139" s="1027"/>
      <c r="G139" s="1027"/>
      <c r="H139" s="1027"/>
      <c r="I139" s="1027"/>
      <c r="J139" s="1027"/>
      <c r="K139" s="1027"/>
      <c r="L139" s="1027"/>
      <c r="M139" s="1027"/>
      <c r="N139" s="1027"/>
      <c r="O139" s="1028"/>
    </row>
    <row r="140" spans="2:21" s="97" customFormat="1" ht="19.350000000000001" customHeight="1">
      <c r="B140" s="1078"/>
      <c r="C140" s="1079"/>
      <c r="D140" s="1029"/>
      <c r="E140" s="1030"/>
      <c r="F140" s="1030"/>
      <c r="G140" s="1030"/>
      <c r="H140" s="1030"/>
      <c r="I140" s="1030"/>
      <c r="J140" s="1030"/>
      <c r="K140" s="1030"/>
      <c r="L140" s="1030"/>
      <c r="M140" s="1030"/>
      <c r="N140" s="1030"/>
      <c r="O140" s="1031"/>
    </row>
    <row r="141" spans="2:21" s="97" customFormat="1" ht="18" customHeight="1">
      <c r="B141" s="1067" t="s">
        <v>114</v>
      </c>
      <c r="C141" s="1092"/>
      <c r="D141" s="1089" t="s">
        <v>523</v>
      </c>
      <c r="E141" s="1090"/>
      <c r="F141" s="1090"/>
      <c r="G141" s="1090"/>
      <c r="H141" s="1090"/>
      <c r="I141" s="1090"/>
      <c r="J141" s="1090"/>
      <c r="K141" s="1090"/>
      <c r="L141" s="1090"/>
      <c r="M141" s="1090"/>
      <c r="N141" s="1090"/>
      <c r="O141" s="1091"/>
    </row>
    <row r="142" spans="2:21" s="97" customFormat="1" ht="18" customHeight="1">
      <c r="B142" s="1093"/>
      <c r="C142" s="1094"/>
      <c r="D142" s="1045"/>
      <c r="E142" s="1046"/>
      <c r="F142" s="1046"/>
      <c r="G142" s="1046"/>
      <c r="H142" s="1046"/>
      <c r="I142" s="1046"/>
      <c r="J142" s="1046"/>
      <c r="K142" s="1046"/>
      <c r="L142" s="1046"/>
      <c r="M142" s="1046"/>
      <c r="N142" s="1046"/>
      <c r="O142" s="1047"/>
    </row>
    <row r="143" spans="2:21" s="97" customFormat="1" ht="18" customHeight="1">
      <c r="B143" s="1093"/>
      <c r="C143" s="1094"/>
      <c r="D143" s="1026"/>
      <c r="E143" s="1027"/>
      <c r="F143" s="1027"/>
      <c r="G143" s="1027"/>
      <c r="H143" s="1027"/>
      <c r="I143" s="1027"/>
      <c r="J143" s="1027"/>
      <c r="K143" s="1027"/>
      <c r="L143" s="1027"/>
      <c r="M143" s="1027"/>
      <c r="N143" s="1027"/>
      <c r="O143" s="1028"/>
    </row>
    <row r="144" spans="2:21" s="97" customFormat="1" ht="18" customHeight="1">
      <c r="B144" s="1093"/>
      <c r="C144" s="1094"/>
      <c r="D144" s="1026"/>
      <c r="E144" s="1027"/>
      <c r="F144" s="1027"/>
      <c r="G144" s="1027"/>
      <c r="H144" s="1027"/>
      <c r="I144" s="1027"/>
      <c r="J144" s="1027"/>
      <c r="K144" s="1027"/>
      <c r="L144" s="1027"/>
      <c r="M144" s="1027"/>
      <c r="N144" s="1027"/>
      <c r="O144" s="1028"/>
    </row>
    <row r="145" spans="2:15" s="97" customFormat="1" ht="18" customHeight="1">
      <c r="B145" s="1093"/>
      <c r="C145" s="1094"/>
      <c r="D145" s="1026"/>
      <c r="E145" s="1027"/>
      <c r="F145" s="1027"/>
      <c r="G145" s="1027"/>
      <c r="H145" s="1027"/>
      <c r="I145" s="1027"/>
      <c r="J145" s="1027"/>
      <c r="K145" s="1027"/>
      <c r="L145" s="1027"/>
      <c r="M145" s="1027"/>
      <c r="N145" s="1027"/>
      <c r="O145" s="1028"/>
    </row>
    <row r="146" spans="2:15" s="97" customFormat="1" ht="18" customHeight="1">
      <c r="B146" s="1093"/>
      <c r="C146" s="1094"/>
      <c r="D146" s="1026"/>
      <c r="E146" s="1027"/>
      <c r="F146" s="1027"/>
      <c r="G146" s="1027"/>
      <c r="H146" s="1027"/>
      <c r="I146" s="1027"/>
      <c r="J146" s="1027"/>
      <c r="K146" s="1027"/>
      <c r="L146" s="1027"/>
      <c r="M146" s="1027"/>
      <c r="N146" s="1027"/>
      <c r="O146" s="1028"/>
    </row>
    <row r="147" spans="2:15" s="97" customFormat="1" ht="18" customHeight="1">
      <c r="B147" s="1093"/>
      <c r="C147" s="1094"/>
      <c r="D147" s="1048"/>
      <c r="E147" s="1049"/>
      <c r="F147" s="1049"/>
      <c r="G147" s="1049"/>
      <c r="H147" s="1049"/>
      <c r="I147" s="1049"/>
      <c r="J147" s="1049"/>
      <c r="K147" s="1049"/>
      <c r="L147" s="1049"/>
      <c r="M147" s="1049"/>
      <c r="N147" s="1049"/>
      <c r="O147" s="1050"/>
    </row>
    <row r="148" spans="2:15" s="97" customFormat="1" ht="18" customHeight="1">
      <c r="B148" s="1093"/>
      <c r="C148" s="1094"/>
      <c r="D148" s="1116" t="s">
        <v>334</v>
      </c>
      <c r="E148" s="1117"/>
      <c r="F148" s="1117"/>
      <c r="G148" s="1117"/>
      <c r="H148" s="1117"/>
      <c r="I148" s="1117"/>
      <c r="J148" s="1117"/>
      <c r="K148" s="1117"/>
      <c r="L148" s="1117"/>
      <c r="M148" s="1117"/>
      <c r="N148" s="1117"/>
      <c r="O148" s="1118"/>
    </row>
    <row r="149" spans="2:15" s="97" customFormat="1" ht="18" customHeight="1">
      <c r="B149" s="1093"/>
      <c r="C149" s="1094"/>
      <c r="D149" s="1045"/>
      <c r="E149" s="1119"/>
      <c r="F149" s="1119"/>
      <c r="G149" s="1119"/>
      <c r="H149" s="1119"/>
      <c r="I149" s="1119"/>
      <c r="J149" s="1119"/>
      <c r="K149" s="1119"/>
      <c r="L149" s="1119"/>
      <c r="M149" s="1119"/>
      <c r="N149" s="1119"/>
      <c r="O149" s="1120"/>
    </row>
    <row r="150" spans="2:15" s="97" customFormat="1" ht="18" customHeight="1">
      <c r="B150" s="1093"/>
      <c r="C150" s="1094"/>
      <c r="D150" s="1121"/>
      <c r="E150" s="1122"/>
      <c r="F150" s="1122"/>
      <c r="G150" s="1122"/>
      <c r="H150" s="1122"/>
      <c r="I150" s="1122"/>
      <c r="J150" s="1122"/>
      <c r="K150" s="1122"/>
      <c r="L150" s="1122"/>
      <c r="M150" s="1122"/>
      <c r="N150" s="1122"/>
      <c r="O150" s="1123"/>
    </row>
    <row r="151" spans="2:15" s="97" customFormat="1" ht="18" customHeight="1">
      <c r="B151" s="1093"/>
      <c r="C151" s="1094"/>
      <c r="D151" s="1121"/>
      <c r="E151" s="1122"/>
      <c r="F151" s="1122"/>
      <c r="G151" s="1122"/>
      <c r="H151" s="1122"/>
      <c r="I151" s="1122"/>
      <c r="J151" s="1122"/>
      <c r="K151" s="1122"/>
      <c r="L151" s="1122"/>
      <c r="M151" s="1122"/>
      <c r="N151" s="1122"/>
      <c r="O151" s="1123"/>
    </row>
    <row r="152" spans="2:15" s="97" customFormat="1" ht="18" customHeight="1">
      <c r="B152" s="1093"/>
      <c r="C152" s="1094"/>
      <c r="D152" s="1121"/>
      <c r="E152" s="1122"/>
      <c r="F152" s="1122"/>
      <c r="G152" s="1122"/>
      <c r="H152" s="1122"/>
      <c r="I152" s="1122"/>
      <c r="J152" s="1122"/>
      <c r="K152" s="1122"/>
      <c r="L152" s="1122"/>
      <c r="M152" s="1122"/>
      <c r="N152" s="1122"/>
      <c r="O152" s="1123"/>
    </row>
    <row r="153" spans="2:15" s="97" customFormat="1" ht="18" customHeight="1">
      <c r="B153" s="1093"/>
      <c r="C153" s="1094"/>
      <c r="D153" s="1121"/>
      <c r="E153" s="1122"/>
      <c r="F153" s="1122"/>
      <c r="G153" s="1122"/>
      <c r="H153" s="1122"/>
      <c r="I153" s="1122"/>
      <c r="J153" s="1122"/>
      <c r="K153" s="1122"/>
      <c r="L153" s="1122"/>
      <c r="M153" s="1122"/>
      <c r="N153" s="1122"/>
      <c r="O153" s="1123"/>
    </row>
    <row r="154" spans="2:15" s="97" customFormat="1" ht="18" customHeight="1">
      <c r="B154" s="1093"/>
      <c r="C154" s="1094"/>
      <c r="D154" s="1121"/>
      <c r="E154" s="1122"/>
      <c r="F154" s="1122"/>
      <c r="G154" s="1122"/>
      <c r="H154" s="1122"/>
      <c r="I154" s="1122"/>
      <c r="J154" s="1122"/>
      <c r="K154" s="1122"/>
      <c r="L154" s="1122"/>
      <c r="M154" s="1122"/>
      <c r="N154" s="1122"/>
      <c r="O154" s="1123"/>
    </row>
    <row r="155" spans="2:15" s="97" customFormat="1" ht="18" customHeight="1">
      <c r="B155" s="1095"/>
      <c r="C155" s="1096"/>
      <c r="D155" s="1124"/>
      <c r="E155" s="1125"/>
      <c r="F155" s="1125"/>
      <c r="G155" s="1125"/>
      <c r="H155" s="1125"/>
      <c r="I155" s="1125"/>
      <c r="J155" s="1125"/>
      <c r="K155" s="1125"/>
      <c r="L155" s="1125"/>
      <c r="M155" s="1125"/>
      <c r="N155" s="1125"/>
      <c r="O155" s="1126"/>
    </row>
    <row r="156" spans="2:15" s="97" customFormat="1" ht="30.75" customHeight="1">
      <c r="B156" s="1067" t="s">
        <v>110</v>
      </c>
      <c r="C156" s="1092"/>
      <c r="D156" s="1102" t="s">
        <v>733</v>
      </c>
      <c r="E156" s="1090"/>
      <c r="F156" s="1090"/>
      <c r="G156" s="1090"/>
      <c r="H156" s="1090"/>
      <c r="I156" s="1090"/>
      <c r="J156" s="1090"/>
      <c r="K156" s="1090"/>
      <c r="L156" s="1090"/>
      <c r="M156" s="1090"/>
      <c r="N156" s="1090"/>
      <c r="O156" s="1091"/>
    </row>
    <row r="157" spans="2:15" s="97" customFormat="1" ht="18" customHeight="1">
      <c r="B157" s="1093"/>
      <c r="C157" s="1094"/>
      <c r="D157" s="1045"/>
      <c r="E157" s="1108"/>
      <c r="F157" s="1108"/>
      <c r="G157" s="1108"/>
      <c r="H157" s="1108"/>
      <c r="I157" s="1108"/>
      <c r="J157" s="1108"/>
      <c r="K157" s="1108"/>
      <c r="L157" s="1108"/>
      <c r="M157" s="1108"/>
      <c r="N157" s="1108"/>
      <c r="O157" s="1109"/>
    </row>
    <row r="158" spans="2:15" s="97" customFormat="1" ht="18" customHeight="1">
      <c r="B158" s="1093"/>
      <c r="C158" s="1094"/>
      <c r="D158" s="1110"/>
      <c r="E158" s="1111"/>
      <c r="F158" s="1111"/>
      <c r="G158" s="1111"/>
      <c r="H158" s="1111"/>
      <c r="I158" s="1111"/>
      <c r="J158" s="1111"/>
      <c r="K158" s="1111"/>
      <c r="L158" s="1111"/>
      <c r="M158" s="1111"/>
      <c r="N158" s="1111"/>
      <c r="O158" s="1112"/>
    </row>
    <row r="159" spans="2:15" s="97" customFormat="1" ht="18" customHeight="1">
      <c r="B159" s="1093"/>
      <c r="C159" s="1094"/>
      <c r="D159" s="1113"/>
      <c r="E159" s="1114"/>
      <c r="F159" s="1114"/>
      <c r="G159" s="1114"/>
      <c r="H159" s="1114"/>
      <c r="I159" s="1114"/>
      <c r="J159" s="1114"/>
      <c r="K159" s="1114"/>
      <c r="L159" s="1114"/>
      <c r="M159" s="1114"/>
      <c r="N159" s="1114"/>
      <c r="O159" s="1115"/>
    </row>
    <row r="160" spans="2:15" s="97" customFormat="1" ht="17.100000000000001" customHeight="1">
      <c r="B160" s="1093"/>
      <c r="C160" s="1094"/>
      <c r="D160" s="1133" t="s">
        <v>278</v>
      </c>
      <c r="E160" s="1133"/>
      <c r="F160" s="1133"/>
      <c r="G160" s="1133"/>
      <c r="H160" s="1133"/>
      <c r="I160" s="1133"/>
      <c r="J160" s="1133"/>
      <c r="K160" s="1133"/>
      <c r="L160" s="1133"/>
      <c r="M160" s="1133"/>
      <c r="N160" s="1133"/>
      <c r="O160" s="1134"/>
    </row>
    <row r="161" spans="2:21" s="97" customFormat="1" ht="17.100000000000001" customHeight="1">
      <c r="B161" s="1093"/>
      <c r="C161" s="1094"/>
      <c r="D161" s="1135"/>
      <c r="E161" s="1108"/>
      <c r="F161" s="1108"/>
      <c r="G161" s="1108"/>
      <c r="H161" s="1108"/>
      <c r="I161" s="1108"/>
      <c r="J161" s="1108"/>
      <c r="K161" s="1108"/>
      <c r="L161" s="1108"/>
      <c r="M161" s="1108"/>
      <c r="N161" s="1108"/>
      <c r="O161" s="1109"/>
    </row>
    <row r="162" spans="2:21" s="97" customFormat="1" ht="17.100000000000001" customHeight="1">
      <c r="B162" s="1093"/>
      <c r="C162" s="1094"/>
      <c r="D162" s="1110"/>
      <c r="E162" s="1111"/>
      <c r="F162" s="1111"/>
      <c r="G162" s="1111"/>
      <c r="H162" s="1111"/>
      <c r="I162" s="1111"/>
      <c r="J162" s="1111"/>
      <c r="K162" s="1111"/>
      <c r="L162" s="1111"/>
      <c r="M162" s="1111"/>
      <c r="N162" s="1111"/>
      <c r="O162" s="1112"/>
    </row>
    <row r="163" spans="2:21" s="97" customFormat="1" ht="17.100000000000001" customHeight="1">
      <c r="B163" s="1093"/>
      <c r="C163" s="1094"/>
      <c r="D163" s="1113"/>
      <c r="E163" s="1114"/>
      <c r="F163" s="1114"/>
      <c r="G163" s="1114"/>
      <c r="H163" s="1114"/>
      <c r="I163" s="1114"/>
      <c r="J163" s="1114"/>
      <c r="K163" s="1114"/>
      <c r="L163" s="1114"/>
      <c r="M163" s="1114"/>
      <c r="N163" s="1114"/>
      <c r="O163" s="1115"/>
    </row>
    <row r="164" spans="2:21" s="97" customFormat="1" ht="17.100000000000001" customHeight="1">
      <c r="B164" s="1093"/>
      <c r="C164" s="1094"/>
      <c r="D164" s="1133" t="s">
        <v>371</v>
      </c>
      <c r="E164" s="1133"/>
      <c r="F164" s="1133"/>
      <c r="G164" s="1133"/>
      <c r="H164" s="1133"/>
      <c r="I164" s="1133"/>
      <c r="J164" s="1133"/>
      <c r="K164" s="1133"/>
      <c r="L164" s="1133"/>
      <c r="M164" s="1133"/>
      <c r="N164" s="1133"/>
      <c r="O164" s="1134"/>
    </row>
    <row r="165" spans="2:21" s="97" customFormat="1" ht="17.100000000000001" customHeight="1">
      <c r="B165" s="1093"/>
      <c r="C165" s="1094"/>
      <c r="D165" s="1135"/>
      <c r="E165" s="1136"/>
      <c r="F165" s="1136"/>
      <c r="G165" s="1136"/>
      <c r="H165" s="1136"/>
      <c r="I165" s="1136"/>
      <c r="J165" s="1136"/>
      <c r="K165" s="1136"/>
      <c r="L165" s="1136"/>
      <c r="M165" s="1136"/>
      <c r="N165" s="1136"/>
      <c r="O165" s="1137"/>
    </row>
    <row r="166" spans="2:21" s="97" customFormat="1" ht="17.100000000000001" customHeight="1">
      <c r="B166" s="1093"/>
      <c r="C166" s="1094"/>
      <c r="D166" s="1138"/>
      <c r="E166" s="827"/>
      <c r="F166" s="827"/>
      <c r="G166" s="827"/>
      <c r="H166" s="827"/>
      <c r="I166" s="827"/>
      <c r="J166" s="827"/>
      <c r="K166" s="827"/>
      <c r="L166" s="827"/>
      <c r="M166" s="827"/>
      <c r="N166" s="827"/>
      <c r="O166" s="1139"/>
    </row>
    <row r="167" spans="2:21" s="97" customFormat="1" ht="17.100000000000001" customHeight="1">
      <c r="B167" s="1093"/>
      <c r="C167" s="1094"/>
      <c r="D167" s="1140"/>
      <c r="E167" s="1141"/>
      <c r="F167" s="1141"/>
      <c r="G167" s="1141"/>
      <c r="H167" s="1141"/>
      <c r="I167" s="1141"/>
      <c r="J167" s="1141"/>
      <c r="K167" s="1141"/>
      <c r="L167" s="1141"/>
      <c r="M167" s="1141"/>
      <c r="N167" s="1141"/>
      <c r="O167" s="1142"/>
    </row>
    <row r="168" spans="2:21" s="97" customFormat="1" ht="45" customHeight="1">
      <c r="B168" s="1093"/>
      <c r="C168" s="1094"/>
      <c r="D168" s="1021" t="s">
        <v>734</v>
      </c>
      <c r="E168" s="1022"/>
      <c r="F168" s="1022"/>
      <c r="G168" s="1022"/>
      <c r="H168" s="1022"/>
      <c r="I168" s="1022"/>
      <c r="J168" s="1022"/>
      <c r="K168" s="1022"/>
      <c r="L168" s="1023"/>
      <c r="M168" s="1024" t="s">
        <v>713</v>
      </c>
      <c r="N168" s="1025"/>
      <c r="O168" s="706" t="s">
        <v>714</v>
      </c>
      <c r="Q168" s="495" t="s">
        <v>721</v>
      </c>
    </row>
    <row r="169" spans="2:21" s="97" customFormat="1" ht="17.100000000000001" customHeight="1">
      <c r="B169" s="1093"/>
      <c r="C169" s="1094"/>
      <c r="D169" s="1045"/>
      <c r="E169" s="1103"/>
      <c r="F169" s="1103"/>
      <c r="G169" s="1103"/>
      <c r="H169" s="1103"/>
      <c r="I169" s="1103"/>
      <c r="J169" s="1103"/>
      <c r="K169" s="1103"/>
      <c r="L169" s="1103"/>
      <c r="M169" s="1103"/>
      <c r="N169" s="1103"/>
      <c r="O169" s="1104"/>
    </row>
    <row r="170" spans="2:21" ht="18" customHeight="1">
      <c r="B170" s="1093"/>
      <c r="C170" s="1094"/>
      <c r="D170" s="1105"/>
      <c r="E170" s="1106"/>
      <c r="F170" s="1106"/>
      <c r="G170" s="1106"/>
      <c r="H170" s="1106"/>
      <c r="I170" s="1106"/>
      <c r="J170" s="1106"/>
      <c r="K170" s="1106"/>
      <c r="L170" s="1106"/>
      <c r="M170" s="1106"/>
      <c r="N170" s="1106"/>
      <c r="O170" s="1107"/>
      <c r="R170" s="294"/>
      <c r="S170" s="294"/>
      <c r="T170" s="294"/>
      <c r="U170" s="294"/>
    </row>
    <row r="171" spans="2:21" ht="18" customHeight="1">
      <c r="B171" s="1093"/>
      <c r="C171" s="1094"/>
      <c r="D171" s="1147" t="s">
        <v>279</v>
      </c>
      <c r="E171" s="1133"/>
      <c r="F171" s="1133"/>
      <c r="G171" s="1133"/>
      <c r="H171" s="1133"/>
      <c r="I171" s="1133"/>
      <c r="J171" s="1133"/>
      <c r="K171" s="1133"/>
      <c r="L171" s="1133"/>
      <c r="M171" s="1133"/>
      <c r="N171" s="1133"/>
      <c r="O171" s="1134"/>
      <c r="R171" s="294"/>
      <c r="S171" s="294"/>
      <c r="T171" s="294"/>
      <c r="U171" s="294"/>
    </row>
    <row r="172" spans="2:21" ht="18" customHeight="1">
      <c r="B172" s="1093"/>
      <c r="C172" s="1094"/>
      <c r="D172" s="1127"/>
      <c r="E172" s="1128"/>
      <c r="F172" s="1128"/>
      <c r="G172" s="1128"/>
      <c r="H172" s="1128"/>
      <c r="I172" s="1128"/>
      <c r="J172" s="1128"/>
      <c r="K172" s="1128"/>
      <c r="L172" s="1128"/>
      <c r="M172" s="1128"/>
      <c r="N172" s="1128"/>
      <c r="O172" s="1129"/>
      <c r="R172" s="294"/>
      <c r="S172" s="294"/>
      <c r="T172" s="294"/>
      <c r="U172" s="294"/>
    </row>
    <row r="173" spans="2:21" s="308" customFormat="1" ht="18" customHeight="1">
      <c r="B173" s="1095"/>
      <c r="C173" s="1096"/>
      <c r="D173" s="1130"/>
      <c r="E173" s="1131"/>
      <c r="F173" s="1131"/>
      <c r="G173" s="1131"/>
      <c r="H173" s="1131"/>
      <c r="I173" s="1131"/>
      <c r="J173" s="1131"/>
      <c r="K173" s="1131"/>
      <c r="L173" s="1131"/>
      <c r="M173" s="1131"/>
      <c r="N173" s="1131"/>
      <c r="O173" s="1132"/>
    </row>
    <row r="174" spans="2:21" s="122" customFormat="1" ht="4.5" customHeight="1">
      <c r="B174" s="309"/>
      <c r="C174" s="309"/>
      <c r="D174" s="310"/>
      <c r="E174" s="310"/>
      <c r="F174" s="310"/>
      <c r="G174" s="310"/>
      <c r="H174" s="310"/>
      <c r="I174" s="310"/>
      <c r="J174" s="310"/>
      <c r="K174" s="310"/>
      <c r="L174" s="310"/>
      <c r="M174" s="310"/>
      <c r="N174" s="310"/>
      <c r="O174" s="310"/>
    </row>
    <row r="175" spans="2:21" s="122" customFormat="1" ht="18.75" customHeight="1">
      <c r="B175" s="463" t="s">
        <v>333</v>
      </c>
      <c r="C175" s="309"/>
      <c r="D175" s="310"/>
      <c r="E175" s="310"/>
      <c r="F175" s="310"/>
      <c r="G175" s="310"/>
      <c r="H175" s="310"/>
      <c r="I175" s="310"/>
      <c r="J175" s="310"/>
      <c r="K175" s="310"/>
      <c r="L175" s="310"/>
      <c r="M175" s="310"/>
      <c r="N175" s="310"/>
      <c r="O175" s="310"/>
    </row>
    <row r="176" spans="2:21" s="122" customFormat="1" ht="14.25" customHeight="1" thickBot="1">
      <c r="B176" s="463" t="s">
        <v>331</v>
      </c>
      <c r="C176" s="309"/>
      <c r="D176" s="310"/>
      <c r="E176" s="310"/>
      <c r="F176" s="310"/>
      <c r="G176" s="310"/>
      <c r="H176" s="310"/>
      <c r="I176" s="310"/>
      <c r="J176" s="310"/>
      <c r="K176" s="310"/>
      <c r="L176" s="310"/>
      <c r="M176" s="310"/>
      <c r="N176" s="310"/>
      <c r="O176" s="310"/>
    </row>
    <row r="177" spans="1:17" s="122" customFormat="1" ht="18" customHeight="1" thickBot="1">
      <c r="B177" s="1143" t="s">
        <v>36</v>
      </c>
      <c r="C177" s="1017"/>
      <c r="D177" s="1018"/>
      <c r="E177" s="311" t="s">
        <v>497</v>
      </c>
      <c r="F177" s="312"/>
      <c r="G177" s="312"/>
      <c r="H177" s="312"/>
      <c r="I177" s="312"/>
      <c r="J177" s="312"/>
      <c r="K177" s="312"/>
      <c r="L177" s="212"/>
      <c r="M177" s="212"/>
      <c r="N177" s="212"/>
      <c r="O177" s="212"/>
    </row>
    <row r="178" spans="1:17" s="122" customFormat="1" ht="12">
      <c r="A178" s="313"/>
      <c r="B178" s="314" t="s">
        <v>50</v>
      </c>
      <c r="C178" s="314"/>
      <c r="D178" s="315"/>
      <c r="E178" s="316"/>
      <c r="F178" s="316"/>
      <c r="G178" s="317" t="s">
        <v>51</v>
      </c>
      <c r="H178" s="315"/>
      <c r="I178" s="314" t="s">
        <v>52</v>
      </c>
      <c r="J178" s="314"/>
      <c r="K178" s="313"/>
      <c r="L178" s="318"/>
      <c r="M178" s="319"/>
      <c r="N178" s="313"/>
      <c r="O178" s="317" t="s">
        <v>51</v>
      </c>
    </row>
    <row r="179" spans="1:17" s="122" customFormat="1" ht="12">
      <c r="A179" s="320"/>
      <c r="B179" s="321" t="s">
        <v>53</v>
      </c>
      <c r="C179" s="322"/>
      <c r="D179" s="322"/>
      <c r="E179" s="323"/>
      <c r="F179" s="323" t="s">
        <v>54</v>
      </c>
      <c r="G179" s="324" t="s">
        <v>55</v>
      </c>
      <c r="H179" s="325"/>
      <c r="I179" s="321" t="s">
        <v>53</v>
      </c>
      <c r="J179" s="322"/>
      <c r="K179" s="322"/>
      <c r="L179" s="322"/>
      <c r="M179" s="323"/>
      <c r="N179" s="323" t="s">
        <v>54</v>
      </c>
      <c r="O179" s="324" t="s">
        <v>55</v>
      </c>
    </row>
    <row r="180" spans="1:17" s="122" customFormat="1" ht="18" customHeight="1">
      <c r="A180" s="313"/>
      <c r="B180" s="78" t="s">
        <v>395</v>
      </c>
      <c r="C180" s="79"/>
      <c r="D180" s="79"/>
      <c r="E180" s="80"/>
      <c r="F180" s="81"/>
      <c r="G180" s="82"/>
      <c r="H180" s="83"/>
      <c r="I180" s="78" t="s">
        <v>397</v>
      </c>
      <c r="J180" s="79"/>
      <c r="K180" s="79"/>
      <c r="L180" s="79"/>
      <c r="M180" s="80"/>
      <c r="N180" s="84"/>
      <c r="O180" s="85"/>
      <c r="Q180" s="561" t="s">
        <v>700</v>
      </c>
    </row>
    <row r="181" spans="1:17" s="122" customFormat="1" ht="14.25" customHeight="1">
      <c r="A181" s="313"/>
      <c r="B181" s="86"/>
      <c r="C181" s="87"/>
      <c r="D181" s="88"/>
      <c r="E181" s="89"/>
      <c r="F181" s="90"/>
      <c r="G181" s="91"/>
      <c r="H181" s="83"/>
      <c r="I181" s="92"/>
      <c r="J181" s="93"/>
      <c r="K181" s="88"/>
      <c r="L181" s="88"/>
      <c r="M181" s="89"/>
      <c r="N181" s="90"/>
      <c r="O181" s="94"/>
    </row>
    <row r="182" spans="1:17" s="122" customFormat="1" ht="14.25" customHeight="1">
      <c r="A182" s="313"/>
      <c r="B182" s="95"/>
      <c r="C182" s="96"/>
      <c r="D182" s="97"/>
      <c r="E182" s="98"/>
      <c r="F182" s="90"/>
      <c r="G182" s="99">
        <f>ROUNDDOWN(SUM(F181:F187)/1000,0)</f>
        <v>0</v>
      </c>
      <c r="H182" s="100"/>
      <c r="I182" s="92"/>
      <c r="J182" s="510"/>
      <c r="K182" s="510"/>
      <c r="L182" s="510"/>
      <c r="M182" s="98"/>
      <c r="N182" s="90"/>
      <c r="O182" s="101">
        <f>ROUNDDOWN(SUM(N181:N190)/1000,0)</f>
        <v>0</v>
      </c>
    </row>
    <row r="183" spans="1:17" s="122" customFormat="1" ht="14.1" customHeight="1">
      <c r="A183" s="313"/>
      <c r="B183" s="95"/>
      <c r="C183" s="96"/>
      <c r="D183" s="97"/>
      <c r="E183" s="98"/>
      <c r="F183" s="90"/>
      <c r="G183" s="99"/>
      <c r="H183" s="100"/>
      <c r="I183" s="92"/>
      <c r="J183" s="510"/>
      <c r="K183" s="510"/>
      <c r="L183" s="510"/>
      <c r="M183" s="98"/>
      <c r="N183" s="90"/>
      <c r="O183" s="94"/>
    </row>
    <row r="184" spans="1:17" s="122" customFormat="1" ht="14.25" customHeight="1">
      <c r="A184" s="313"/>
      <c r="B184" s="95"/>
      <c r="C184" s="96"/>
      <c r="D184" s="97"/>
      <c r="E184" s="98"/>
      <c r="F184" s="90"/>
      <c r="G184" s="99"/>
      <c r="H184" s="100"/>
      <c r="I184" s="92"/>
      <c r="J184" s="510"/>
      <c r="K184" s="510"/>
      <c r="L184" s="510"/>
      <c r="M184" s="98"/>
      <c r="N184" s="90"/>
      <c r="O184" s="94"/>
    </row>
    <row r="185" spans="1:17" s="122" customFormat="1" ht="14.25" customHeight="1">
      <c r="A185" s="313"/>
      <c r="B185" s="95"/>
      <c r="C185" s="96"/>
      <c r="D185" s="97"/>
      <c r="E185" s="98"/>
      <c r="F185" s="90"/>
      <c r="G185" s="102"/>
      <c r="H185" s="103"/>
      <c r="I185" s="92"/>
      <c r="J185" s="510"/>
      <c r="K185" s="510"/>
      <c r="L185" s="510"/>
      <c r="M185" s="98"/>
      <c r="N185" s="90"/>
      <c r="O185" s="94"/>
    </row>
    <row r="186" spans="1:17" s="122" customFormat="1" ht="14.25" customHeight="1">
      <c r="A186" s="313"/>
      <c r="B186" s="95"/>
      <c r="C186" s="96"/>
      <c r="D186" s="97"/>
      <c r="E186" s="98"/>
      <c r="F186" s="90"/>
      <c r="G186" s="102"/>
      <c r="H186" s="103"/>
      <c r="I186" s="92"/>
      <c r="J186" s="510"/>
      <c r="K186" s="510"/>
      <c r="L186" s="510"/>
      <c r="M186" s="98"/>
      <c r="N186" s="90"/>
      <c r="O186" s="94"/>
    </row>
    <row r="187" spans="1:17" s="122" customFormat="1" ht="14.25" customHeight="1">
      <c r="A187" s="313"/>
      <c r="B187" s="78" t="s">
        <v>607</v>
      </c>
      <c r="C187" s="79"/>
      <c r="D187" s="79"/>
      <c r="E187" s="80"/>
      <c r="F187" s="81"/>
      <c r="G187" s="82"/>
      <c r="H187" s="105"/>
      <c r="I187" s="92"/>
      <c r="J187" s="510"/>
      <c r="K187" s="510"/>
      <c r="L187" s="510"/>
      <c r="M187" s="98"/>
      <c r="N187" s="90"/>
      <c r="O187" s="94"/>
    </row>
    <row r="188" spans="1:17" s="122" customFormat="1" ht="14.25" customHeight="1">
      <c r="A188" s="313"/>
      <c r="B188" s="95"/>
      <c r="C188" s="96"/>
      <c r="D188" s="97"/>
      <c r="E188" s="98"/>
      <c r="F188" s="90"/>
      <c r="G188" s="91"/>
      <c r="H188" s="105"/>
      <c r="I188" s="92"/>
      <c r="J188" s="510"/>
      <c r="K188" s="510"/>
      <c r="L188" s="510"/>
      <c r="M188" s="98"/>
      <c r="N188" s="90"/>
      <c r="O188" s="94"/>
    </row>
    <row r="189" spans="1:17" s="122" customFormat="1" ht="14.25" customHeight="1">
      <c r="A189" s="313"/>
      <c r="B189" s="95"/>
      <c r="C189" s="96"/>
      <c r="D189" s="97"/>
      <c r="E189" s="98"/>
      <c r="F189" s="90"/>
      <c r="G189" s="99">
        <f>ROUNDDOWN(SUM(F188:F193)/1000,0)</f>
        <v>0</v>
      </c>
      <c r="H189" s="100"/>
      <c r="I189" s="107"/>
      <c r="J189" s="511"/>
      <c r="K189" s="511"/>
      <c r="L189" s="511"/>
      <c r="M189" s="98"/>
      <c r="N189" s="90"/>
      <c r="O189" s="106"/>
    </row>
    <row r="190" spans="1:17" s="122" customFormat="1" ht="14.25" customHeight="1">
      <c r="A190" s="313"/>
      <c r="B190" s="95"/>
      <c r="C190" s="96"/>
      <c r="D190" s="97"/>
      <c r="E190" s="98"/>
      <c r="F190" s="90"/>
      <c r="G190" s="99"/>
      <c r="H190" s="100"/>
      <c r="I190" s="78" t="s">
        <v>398</v>
      </c>
      <c r="J190" s="79"/>
      <c r="K190" s="79"/>
      <c r="L190" s="79"/>
      <c r="M190" s="80"/>
      <c r="N190" s="81"/>
      <c r="O190" s="111"/>
    </row>
    <row r="191" spans="1:17" s="122" customFormat="1" ht="14.25" customHeight="1">
      <c r="A191" s="313"/>
      <c r="B191" s="95"/>
      <c r="C191" s="96"/>
      <c r="D191" s="97"/>
      <c r="E191" s="98"/>
      <c r="F191" s="90"/>
      <c r="G191" s="99"/>
      <c r="H191" s="105"/>
      <c r="I191" s="92"/>
      <c r="J191" s="510"/>
      <c r="K191" s="510"/>
      <c r="L191" s="510"/>
      <c r="M191" s="98"/>
      <c r="N191" s="90"/>
      <c r="O191" s="94"/>
    </row>
    <row r="192" spans="1:17" s="122" customFormat="1" ht="14.25" customHeight="1">
      <c r="A192" s="313"/>
      <c r="B192" s="95"/>
      <c r="C192" s="96"/>
      <c r="D192" s="97"/>
      <c r="E192" s="98"/>
      <c r="F192" s="90"/>
      <c r="G192" s="99"/>
      <c r="H192" s="100"/>
      <c r="I192" s="92"/>
      <c r="J192" s="510"/>
      <c r="K192" s="510"/>
      <c r="L192" s="510"/>
      <c r="M192" s="98"/>
      <c r="N192" s="90"/>
      <c r="O192" s="101">
        <f>ROUNDDOWN(SUM(N191:N199)/1000,0)</f>
        <v>0</v>
      </c>
    </row>
    <row r="193" spans="1:15" s="122" customFormat="1" ht="14.25" customHeight="1">
      <c r="A193" s="313"/>
      <c r="B193" s="78" t="s">
        <v>614</v>
      </c>
      <c r="C193" s="79"/>
      <c r="D193" s="79"/>
      <c r="E193" s="80"/>
      <c r="F193" s="81"/>
      <c r="G193" s="82"/>
      <c r="H193" s="100"/>
      <c r="I193" s="92"/>
      <c r="J193" s="510"/>
      <c r="K193" s="510"/>
      <c r="L193" s="510"/>
      <c r="M193" s="98"/>
      <c r="N193" s="90"/>
      <c r="O193" s="94"/>
    </row>
    <row r="194" spans="1:15" s="122" customFormat="1" ht="14.25" customHeight="1">
      <c r="A194" s="313"/>
      <c r="B194" s="95"/>
      <c r="C194" s="96"/>
      <c r="D194" s="97"/>
      <c r="E194" s="98"/>
      <c r="F194" s="90"/>
      <c r="G194" s="91"/>
      <c r="H194" s="105"/>
      <c r="I194" s="92"/>
      <c r="J194" s="510"/>
      <c r="K194" s="510"/>
      <c r="L194" s="510"/>
      <c r="M194" s="98"/>
      <c r="N194" s="90"/>
      <c r="O194" s="94"/>
    </row>
    <row r="195" spans="1:15" s="122" customFormat="1" ht="14.25" customHeight="1">
      <c r="A195" s="313"/>
      <c r="B195" s="95"/>
      <c r="C195" s="96"/>
      <c r="D195" s="97"/>
      <c r="E195" s="98"/>
      <c r="F195" s="90"/>
      <c r="G195" s="99">
        <f>ROUNDDOWN(SUM(F194:F197)/1000,0)</f>
        <v>0</v>
      </c>
      <c r="H195" s="105"/>
      <c r="I195" s="92"/>
      <c r="J195" s="510"/>
      <c r="K195" s="510"/>
      <c r="L195" s="510"/>
      <c r="M195" s="98"/>
      <c r="N195" s="90"/>
      <c r="O195" s="94"/>
    </row>
    <row r="196" spans="1:15" s="122" customFormat="1" ht="14.25" customHeight="1">
      <c r="A196" s="313"/>
      <c r="B196" s="95"/>
      <c r="C196" s="96"/>
      <c r="D196" s="97"/>
      <c r="E196" s="98"/>
      <c r="F196" s="90"/>
      <c r="G196" s="99"/>
      <c r="H196" s="100"/>
      <c r="I196" s="92"/>
      <c r="J196" s="510"/>
      <c r="K196" s="510"/>
      <c r="L196" s="510"/>
      <c r="M196" s="98"/>
      <c r="N196" s="90"/>
      <c r="O196" s="94"/>
    </row>
    <row r="197" spans="1:15" s="122" customFormat="1" ht="14.25" customHeight="1">
      <c r="A197" s="313"/>
      <c r="B197" s="78" t="s">
        <v>615</v>
      </c>
      <c r="C197" s="79"/>
      <c r="D197" s="79"/>
      <c r="E197" s="80"/>
      <c r="F197" s="81"/>
      <c r="G197" s="82"/>
      <c r="H197" s="100"/>
      <c r="I197" s="92"/>
      <c r="J197" s="510"/>
      <c r="K197" s="510"/>
      <c r="L197" s="510"/>
      <c r="M197" s="98"/>
      <c r="N197" s="90"/>
      <c r="O197" s="94"/>
    </row>
    <row r="198" spans="1:15" s="122" customFormat="1" ht="14.25" customHeight="1">
      <c r="A198" s="313"/>
      <c r="B198" s="95"/>
      <c r="C198" s="96"/>
      <c r="D198" s="97"/>
      <c r="E198" s="98"/>
      <c r="F198" s="90"/>
      <c r="G198" s="91"/>
      <c r="H198" s="105"/>
      <c r="I198" s="92"/>
      <c r="J198" s="510"/>
      <c r="K198" s="510"/>
      <c r="L198" s="510"/>
      <c r="M198" s="98"/>
      <c r="N198" s="90"/>
      <c r="O198" s="106"/>
    </row>
    <row r="199" spans="1:15" s="122" customFormat="1" ht="14.25" customHeight="1">
      <c r="A199" s="313"/>
      <c r="B199" s="95"/>
      <c r="C199" s="96"/>
      <c r="D199" s="97"/>
      <c r="E199" s="98"/>
      <c r="F199" s="90"/>
      <c r="G199" s="99">
        <f>ROUNDDOWN(SUM(F198:F203)/1000,0)</f>
        <v>0</v>
      </c>
      <c r="H199" s="105"/>
      <c r="I199" s="185" t="s">
        <v>399</v>
      </c>
      <c r="J199" s="167"/>
      <c r="K199" s="109"/>
      <c r="L199" s="109"/>
      <c r="M199" s="110"/>
      <c r="N199" s="84"/>
      <c r="O199" s="111"/>
    </row>
    <row r="200" spans="1:15" s="122" customFormat="1" ht="14.25" customHeight="1">
      <c r="A200" s="313"/>
      <c r="B200" s="95"/>
      <c r="C200" s="96"/>
      <c r="D200" s="97"/>
      <c r="E200" s="98"/>
      <c r="F200" s="90"/>
      <c r="G200" s="99"/>
      <c r="H200" s="105"/>
      <c r="I200" s="92"/>
      <c r="J200" s="510"/>
      <c r="K200" s="510"/>
      <c r="L200" s="510"/>
      <c r="M200" s="98"/>
      <c r="N200" s="90"/>
      <c r="O200" s="94"/>
    </row>
    <row r="201" spans="1:15" s="122" customFormat="1" ht="14.25" customHeight="1">
      <c r="A201" s="313"/>
      <c r="B201" s="95"/>
      <c r="C201" s="96"/>
      <c r="D201" s="97"/>
      <c r="E201" s="98"/>
      <c r="F201" s="90"/>
      <c r="G201" s="99"/>
      <c r="H201" s="100"/>
      <c r="I201" s="92"/>
      <c r="J201" s="510"/>
      <c r="K201" s="510"/>
      <c r="L201" s="510"/>
      <c r="M201" s="98"/>
      <c r="N201" s="90"/>
      <c r="O201" s="101">
        <f>ROUNDDOWN(SUM(N200:N206)/1000,0)</f>
        <v>0</v>
      </c>
    </row>
    <row r="202" spans="1:15" s="122" customFormat="1" ht="14.25" customHeight="1">
      <c r="A202" s="313"/>
      <c r="B202" s="78" t="s">
        <v>396</v>
      </c>
      <c r="C202" s="79"/>
      <c r="D202" s="79"/>
      <c r="E202" s="80"/>
      <c r="F202" s="81"/>
      <c r="G202" s="82"/>
      <c r="H202" s="100"/>
      <c r="I202" s="92"/>
      <c r="J202" s="510"/>
      <c r="K202" s="510"/>
      <c r="L202" s="510"/>
      <c r="M202" s="98"/>
      <c r="N202" s="90"/>
      <c r="O202" s="94"/>
    </row>
    <row r="203" spans="1:15" s="122" customFormat="1" ht="14.25" customHeight="1">
      <c r="A203" s="313"/>
      <c r="B203" s="95"/>
      <c r="C203" s="96"/>
      <c r="D203" s="97"/>
      <c r="E203" s="98"/>
      <c r="F203" s="90"/>
      <c r="G203" s="91"/>
      <c r="H203" s="100"/>
      <c r="I203" s="92"/>
      <c r="J203" s="510"/>
      <c r="K203" s="510"/>
      <c r="L203" s="510"/>
      <c r="M203" s="98"/>
      <c r="N203" s="90"/>
      <c r="O203" s="94"/>
    </row>
    <row r="204" spans="1:15" s="122" customFormat="1" ht="14.25" customHeight="1">
      <c r="A204" s="313"/>
      <c r="B204" s="95"/>
      <c r="C204" s="96"/>
      <c r="D204" s="97"/>
      <c r="E204" s="98"/>
      <c r="F204" s="90"/>
      <c r="G204" s="91">
        <f>ROUNDDOWN(SUM(F203:F210)/1000,0)</f>
        <v>0</v>
      </c>
      <c r="H204" s="100"/>
      <c r="I204" s="92"/>
      <c r="J204" s="510"/>
      <c r="K204" s="510"/>
      <c r="L204" s="510"/>
      <c r="M204" s="98"/>
      <c r="N204" s="90"/>
      <c r="O204" s="94"/>
    </row>
    <row r="205" spans="1:15" s="122" customFormat="1" ht="14.25" customHeight="1">
      <c r="A205" s="313"/>
      <c r="B205" s="95"/>
      <c r="C205" s="96"/>
      <c r="D205" s="97"/>
      <c r="E205" s="98"/>
      <c r="F205" s="90"/>
      <c r="G205" s="91"/>
      <c r="H205" s="100"/>
      <c r="I205" s="92"/>
      <c r="J205" s="510"/>
      <c r="K205" s="510"/>
      <c r="L205" s="510"/>
      <c r="M205" s="98"/>
      <c r="N205" s="90"/>
      <c r="O205" s="94"/>
    </row>
    <row r="206" spans="1:15" s="122" customFormat="1" ht="14.25" customHeight="1">
      <c r="A206" s="313"/>
      <c r="B206" s="95"/>
      <c r="C206" s="96"/>
      <c r="D206" s="97"/>
      <c r="E206" s="98"/>
      <c r="F206" s="90"/>
      <c r="G206" s="91"/>
      <c r="H206" s="105"/>
      <c r="I206" s="185" t="s">
        <v>400</v>
      </c>
      <c r="J206" s="108"/>
      <c r="K206" s="109"/>
      <c r="L206" s="109"/>
      <c r="M206" s="110"/>
      <c r="N206" s="84"/>
      <c r="O206" s="168"/>
    </row>
    <row r="207" spans="1:15" s="122" customFormat="1" ht="14.25" customHeight="1">
      <c r="A207" s="313"/>
      <c r="B207" s="95"/>
      <c r="C207" s="96"/>
      <c r="D207" s="97"/>
      <c r="E207" s="98"/>
      <c r="F207" s="90"/>
      <c r="G207" s="91"/>
      <c r="H207" s="105"/>
      <c r="I207" s="92"/>
      <c r="J207" s="510"/>
      <c r="K207" s="510"/>
      <c r="L207" s="510"/>
      <c r="M207" s="98"/>
      <c r="N207" s="90"/>
      <c r="O207" s="169"/>
    </row>
    <row r="208" spans="1:15" s="122" customFormat="1" ht="14.25" customHeight="1">
      <c r="A208" s="313"/>
      <c r="B208" s="95"/>
      <c r="C208" s="96"/>
      <c r="D208" s="97"/>
      <c r="E208" s="98"/>
      <c r="F208" s="90"/>
      <c r="G208" s="91"/>
      <c r="H208" s="105"/>
      <c r="I208" s="92"/>
      <c r="J208" s="510"/>
      <c r="K208" s="510"/>
      <c r="L208" s="510"/>
      <c r="M208" s="98"/>
      <c r="N208" s="90"/>
      <c r="O208" s="101">
        <f>ROUNDDOWN(SUM(N207:N213)/1000,0)</f>
        <v>0</v>
      </c>
    </row>
    <row r="209" spans="1:17" s="122" customFormat="1" ht="14.25" customHeight="1">
      <c r="A209" s="313"/>
      <c r="B209" s="95"/>
      <c r="C209" s="96"/>
      <c r="D209" s="97"/>
      <c r="E209" s="98"/>
      <c r="F209" s="90"/>
      <c r="G209" s="91"/>
      <c r="H209" s="105"/>
      <c r="I209" s="92"/>
      <c r="J209" s="510"/>
      <c r="K209" s="510"/>
      <c r="L209" s="510"/>
      <c r="M209" s="98"/>
      <c r="N209" s="90"/>
      <c r="O209" s="94"/>
    </row>
    <row r="210" spans="1:17" s="122" customFormat="1" ht="14.25" customHeight="1">
      <c r="A210" s="313"/>
      <c r="B210" s="78" t="s">
        <v>56</v>
      </c>
      <c r="C210" s="79"/>
      <c r="D210" s="79"/>
      <c r="E210" s="80"/>
      <c r="F210" s="81"/>
      <c r="G210" s="82"/>
      <c r="H210" s="105"/>
      <c r="I210" s="92"/>
      <c r="J210" s="510"/>
      <c r="K210" s="510"/>
      <c r="L210" s="510"/>
      <c r="M210" s="98"/>
      <c r="N210" s="90"/>
      <c r="O210" s="94"/>
    </row>
    <row r="211" spans="1:17" s="122" customFormat="1" ht="14.25" customHeight="1">
      <c r="A211" s="313"/>
      <c r="B211" s="95"/>
      <c r="C211" s="96"/>
      <c r="D211" s="97"/>
      <c r="E211" s="98"/>
      <c r="F211" s="90"/>
      <c r="G211" s="91"/>
      <c r="H211" s="100"/>
      <c r="I211" s="92"/>
      <c r="J211" s="510"/>
      <c r="K211" s="510"/>
      <c r="L211" s="510"/>
      <c r="M211" s="98"/>
      <c r="N211" s="90"/>
      <c r="O211" s="94"/>
    </row>
    <row r="212" spans="1:17" s="122" customFormat="1" ht="14.25" customHeight="1">
      <c r="A212" s="313"/>
      <c r="B212" s="95"/>
      <c r="C212" s="96"/>
      <c r="D212" s="97"/>
      <c r="E212" s="98"/>
      <c r="F212" s="90"/>
      <c r="G212" s="99">
        <f>ROUNDDOWN(SUM(F211:F216)/1000,0)</f>
        <v>0</v>
      </c>
      <c r="H212" s="105"/>
      <c r="I212" s="92"/>
      <c r="J212" s="510"/>
      <c r="K212" s="510"/>
      <c r="L212" s="510"/>
      <c r="M212" s="98"/>
      <c r="N212" s="90"/>
      <c r="O212" s="106"/>
    </row>
    <row r="213" spans="1:17" s="122" customFormat="1" ht="14.25" customHeight="1">
      <c r="A213" s="313"/>
      <c r="B213" s="95"/>
      <c r="C213" s="96"/>
      <c r="D213" s="97"/>
      <c r="E213" s="98"/>
      <c r="F213" s="90"/>
      <c r="G213" s="91"/>
      <c r="H213" s="105"/>
      <c r="I213" s="185" t="s">
        <v>401</v>
      </c>
      <c r="J213" s="108"/>
      <c r="K213" s="109"/>
      <c r="L213" s="109"/>
      <c r="M213" s="110"/>
      <c r="N213" s="707"/>
      <c r="O213" s="112"/>
    </row>
    <row r="214" spans="1:17" s="122" customFormat="1" ht="14.25" customHeight="1">
      <c r="A214" s="313"/>
      <c r="B214" s="95"/>
      <c r="C214" s="96"/>
      <c r="D214" s="97"/>
      <c r="E214" s="98"/>
      <c r="F214" s="90"/>
      <c r="G214" s="99"/>
      <c r="H214" s="105"/>
      <c r="I214" s="92"/>
      <c r="J214" s="510"/>
      <c r="K214" s="510"/>
      <c r="L214" s="510"/>
      <c r="M214" s="98"/>
      <c r="N214" s="90"/>
      <c r="O214" s="94"/>
    </row>
    <row r="215" spans="1:17" s="122" customFormat="1" ht="14.25" customHeight="1">
      <c r="A215" s="313"/>
      <c r="B215" s="95"/>
      <c r="C215" s="96"/>
      <c r="D215" s="97"/>
      <c r="E215" s="98"/>
      <c r="F215" s="90"/>
      <c r="G215" s="99"/>
      <c r="H215" s="100"/>
      <c r="I215" s="92"/>
      <c r="J215" s="510"/>
      <c r="K215" s="510"/>
      <c r="L215" s="510"/>
      <c r="M215" s="98"/>
      <c r="N215" s="90"/>
      <c r="O215" s="101">
        <f>ROUNDDOWN(SUM(N214:N219)/1000,0)</f>
        <v>0</v>
      </c>
    </row>
    <row r="216" spans="1:17" s="122" customFormat="1" ht="14.1" customHeight="1" thickBot="1">
      <c r="A216" s="313"/>
      <c r="B216" s="113" t="s">
        <v>608</v>
      </c>
      <c r="C216" s="114"/>
      <c r="D216" s="114"/>
      <c r="E216" s="115"/>
      <c r="F216" s="116"/>
      <c r="G216" s="117">
        <f>G217-G182-G189-G195-G199-G204-G212</f>
        <v>0</v>
      </c>
      <c r="H216" s="105"/>
      <c r="I216" s="92"/>
      <c r="J216" s="510"/>
      <c r="K216" s="510"/>
      <c r="L216" s="510"/>
      <c r="M216" s="98"/>
      <c r="N216" s="90"/>
      <c r="O216" s="94"/>
    </row>
    <row r="217" spans="1:17" s="122" customFormat="1" ht="14.25" customHeight="1" thickTop="1">
      <c r="A217" s="313"/>
      <c r="B217" s="702" t="s">
        <v>57</v>
      </c>
      <c r="C217" s="703"/>
      <c r="D217" s="703"/>
      <c r="E217" s="703"/>
      <c r="F217" s="704"/>
      <c r="G217" s="118">
        <f>O226</f>
        <v>0</v>
      </c>
      <c r="H217" s="100"/>
      <c r="I217" s="92"/>
      <c r="J217" s="510"/>
      <c r="K217" s="510"/>
      <c r="L217" s="510"/>
      <c r="M217" s="98"/>
      <c r="N217" s="90"/>
      <c r="O217" s="94"/>
    </row>
    <row r="218" spans="1:17" s="122" customFormat="1" ht="20.100000000000001" customHeight="1">
      <c r="A218" s="313"/>
      <c r="B218" s="119" t="s">
        <v>58</v>
      </c>
      <c r="C218" s="120"/>
      <c r="D218" s="120"/>
      <c r="E218" s="120"/>
      <c r="F218" s="120"/>
      <c r="G218" s="121"/>
      <c r="H218" s="100"/>
      <c r="I218" s="107"/>
      <c r="J218" s="511"/>
      <c r="K218" s="511"/>
      <c r="L218" s="511"/>
      <c r="M218" s="104"/>
      <c r="N218" s="645"/>
      <c r="O218" s="106"/>
    </row>
    <row r="219" spans="1:17" s="122" customFormat="1" ht="14.25" customHeight="1">
      <c r="A219" s="313"/>
      <c r="B219" s="122" t="s">
        <v>59</v>
      </c>
      <c r="C219" s="120"/>
      <c r="D219" s="120"/>
      <c r="E219" s="120"/>
      <c r="F219" s="120"/>
      <c r="G219" s="123" t="s">
        <v>60</v>
      </c>
      <c r="H219" s="121"/>
      <c r="I219" s="185" t="s">
        <v>717</v>
      </c>
      <c r="J219" s="708"/>
      <c r="K219" s="510"/>
      <c r="L219" s="510"/>
      <c r="M219" s="110"/>
      <c r="N219" s="84"/>
      <c r="O219" s="111"/>
    </row>
    <row r="220" spans="1:17" s="122" customFormat="1" ht="14.25" customHeight="1">
      <c r="A220" s="313"/>
      <c r="B220" s="987" t="s">
        <v>61</v>
      </c>
      <c r="C220" s="1019"/>
      <c r="D220" s="1019"/>
      <c r="E220" s="1019"/>
      <c r="F220" s="1020"/>
      <c r="G220" s="125" t="s">
        <v>62</v>
      </c>
      <c r="H220" s="124"/>
      <c r="I220" s="92"/>
      <c r="J220" s="510"/>
      <c r="K220" s="709"/>
      <c r="L220" s="709"/>
      <c r="M220" s="98"/>
      <c r="N220" s="90"/>
      <c r="O220" s="94"/>
      <c r="Q220" s="648" t="s">
        <v>735</v>
      </c>
    </row>
    <row r="221" spans="1:17" s="122" customFormat="1" ht="14.25" customHeight="1">
      <c r="A221" s="313"/>
      <c r="B221" s="1144" t="s">
        <v>403</v>
      </c>
      <c r="C221" s="1019"/>
      <c r="D221" s="1019"/>
      <c r="E221" s="1019"/>
      <c r="F221" s="1020"/>
      <c r="G221" s="126"/>
      <c r="H221" s="124"/>
      <c r="I221" s="92"/>
      <c r="J221" s="510"/>
      <c r="K221" s="510"/>
      <c r="L221" s="510"/>
      <c r="M221" s="98"/>
      <c r="N221" s="90"/>
      <c r="O221" s="101">
        <f>ROUNDDOWN(SUM(N220:N224)/1000,0)</f>
        <v>0</v>
      </c>
    </row>
    <row r="222" spans="1:17" s="122" customFormat="1" ht="20.100000000000001" customHeight="1">
      <c r="A222" s="313"/>
      <c r="B222" s="1144" t="s">
        <v>404</v>
      </c>
      <c r="C222" s="1145"/>
      <c r="D222" s="1145"/>
      <c r="E222" s="1145"/>
      <c r="F222" s="1146"/>
      <c r="G222" s="126"/>
      <c r="H222" s="127"/>
      <c r="I222" s="92"/>
      <c r="J222" s="510"/>
      <c r="K222" s="510"/>
      <c r="L222" s="510"/>
      <c r="M222" s="98"/>
      <c r="N222" s="90"/>
      <c r="O222" s="94"/>
    </row>
    <row r="223" spans="1:17" s="122" customFormat="1" ht="21.95" customHeight="1" thickBot="1">
      <c r="A223" s="313"/>
      <c r="B223" s="1144" t="s">
        <v>104</v>
      </c>
      <c r="C223" s="1145"/>
      <c r="D223" s="1145"/>
      <c r="E223" s="1145"/>
      <c r="F223" s="1146"/>
      <c r="G223" s="126"/>
      <c r="H223" s="105"/>
      <c r="I223" s="92"/>
      <c r="J223" s="510"/>
      <c r="K223" s="510"/>
      <c r="L223" s="510"/>
      <c r="M223" s="98"/>
      <c r="N223" s="90"/>
      <c r="O223" s="128"/>
    </row>
    <row r="224" spans="1:17" s="122" customFormat="1" ht="35.450000000000003" customHeight="1" thickTop="1">
      <c r="A224" s="313"/>
      <c r="B224" s="1144" t="s">
        <v>108</v>
      </c>
      <c r="C224" s="1145"/>
      <c r="D224" s="1145"/>
      <c r="E224" s="1145"/>
      <c r="F224" s="1146"/>
      <c r="G224" s="126"/>
      <c r="H224" s="105"/>
      <c r="I224" s="1166" t="s">
        <v>402</v>
      </c>
      <c r="J224" s="1167"/>
      <c r="K224" s="1167"/>
      <c r="L224" s="1167"/>
      <c r="M224" s="1167"/>
      <c r="N224" s="1168"/>
      <c r="O224" s="129">
        <f>SUM(O182,O192,O201,O208,O215,O221)</f>
        <v>0</v>
      </c>
    </row>
    <row r="225" spans="1:21" s="122" customFormat="1" ht="35.450000000000003" customHeight="1">
      <c r="A225" s="313"/>
      <c r="B225" s="1144" t="s">
        <v>774</v>
      </c>
      <c r="C225" s="1145"/>
      <c r="D225" s="1145"/>
      <c r="E225" s="1145"/>
      <c r="F225" s="1146"/>
      <c r="G225" s="126"/>
      <c r="H225" s="121"/>
      <c r="I225" s="1169" t="s">
        <v>276</v>
      </c>
      <c r="J225" s="1170"/>
      <c r="K225" s="1170"/>
      <c r="L225" s="1170"/>
      <c r="M225" s="1170"/>
      <c r="N225" s="1171"/>
      <c r="O225" s="136">
        <f>IF(共通入力シート!$B$18="課税事業者",ROUNDDOWN((O224-G227)*10/110,0),0)</f>
        <v>0</v>
      </c>
    </row>
    <row r="226" spans="1:21" s="122" customFormat="1" ht="26.1" customHeight="1" thickBot="1">
      <c r="A226" s="313"/>
      <c r="B226" s="1153" t="s">
        <v>775</v>
      </c>
      <c r="C226" s="1154"/>
      <c r="D226" s="1154"/>
      <c r="E226" s="1154"/>
      <c r="F226" s="1155"/>
      <c r="G226" s="126"/>
      <c r="H226" s="121"/>
      <c r="I226" s="1159" t="s">
        <v>609</v>
      </c>
      <c r="J226" s="1160"/>
      <c r="K226" s="1160"/>
      <c r="L226" s="1160"/>
      <c r="M226" s="1160"/>
      <c r="N226" s="1161"/>
      <c r="O226" s="131">
        <f>O224-O225</f>
        <v>0</v>
      </c>
    </row>
    <row r="227" spans="1:21" s="122" customFormat="1" ht="25.35" customHeight="1" thickTop="1">
      <c r="A227" s="313"/>
      <c r="B227" s="1156" t="s">
        <v>63</v>
      </c>
      <c r="C227" s="1157"/>
      <c r="D227" s="1157"/>
      <c r="E227" s="1157"/>
      <c r="F227" s="1158"/>
      <c r="G227" s="130">
        <f>SUM(G221:G226)</f>
        <v>0</v>
      </c>
      <c r="H227" s="326"/>
      <c r="I227" s="1159" t="s">
        <v>610</v>
      </c>
      <c r="J227" s="1160"/>
      <c r="K227" s="1160"/>
      <c r="L227" s="1160"/>
      <c r="M227" s="1160"/>
      <c r="N227" s="1161"/>
      <c r="O227" s="134"/>
    </row>
    <row r="228" spans="1:21" s="122" customFormat="1" ht="26.25" customHeight="1">
      <c r="A228" s="313"/>
      <c r="B228" s="122" t="s">
        <v>64</v>
      </c>
      <c r="C228" s="327"/>
      <c r="D228" s="327"/>
      <c r="E228" s="327"/>
      <c r="F228" s="327"/>
      <c r="G228" s="133"/>
      <c r="H228" s="326"/>
      <c r="O228" s="135"/>
    </row>
    <row r="229" spans="1:21" s="122" customFormat="1" ht="10.5" customHeight="1" thickBot="1">
      <c r="A229" s="313"/>
      <c r="C229" s="327"/>
      <c r="D229" s="327"/>
      <c r="E229" s="327"/>
      <c r="F229" s="327"/>
      <c r="G229" s="133"/>
      <c r="H229" s="326"/>
      <c r="I229" s="328"/>
    </row>
    <row r="230" spans="1:21" s="122" customFormat="1" ht="25.35" customHeight="1" thickBot="1">
      <c r="A230" s="313"/>
      <c r="B230" s="1143" t="s">
        <v>65</v>
      </c>
      <c r="C230" s="1018"/>
      <c r="D230" s="1162" t="str">
        <f>IF(共通入力シート!$B$2="","",共通入力シート!$B$2)</f>
        <v/>
      </c>
      <c r="E230" s="1162"/>
      <c r="F230" s="1162"/>
      <c r="G230" s="1163"/>
      <c r="H230" s="1164" t="str">
        <f>IF(共通入力シート!$B$18="※選択してください。","★「共通入力シート」の消費税等仕入控除税額の取扱を選択してください。","")</f>
        <v/>
      </c>
      <c r="I230" s="1165"/>
      <c r="J230" s="1165"/>
      <c r="K230" s="1165"/>
      <c r="L230" s="1165"/>
      <c r="M230" s="1165"/>
      <c r="N230" s="1165"/>
      <c r="O230" s="1165"/>
    </row>
    <row r="231" spans="1:21" s="122" customFormat="1" ht="77.099999999999994" customHeight="1" thickBot="1">
      <c r="A231" s="313"/>
      <c r="B231" s="1148" t="s">
        <v>776</v>
      </c>
      <c r="C231" s="1149"/>
      <c r="D231" s="1150" t="str">
        <f>IF(O226=0,"",MAX(0,MIN(INT(O226/2),G216)))</f>
        <v/>
      </c>
      <c r="E231" s="1150"/>
      <c r="F231" s="1150"/>
      <c r="G231" s="329" t="s">
        <v>27</v>
      </c>
      <c r="H231" s="1151" t="s">
        <v>736</v>
      </c>
      <c r="I231" s="1152"/>
      <c r="J231" s="1152"/>
      <c r="K231" s="1152"/>
      <c r="L231" s="1152"/>
      <c r="M231" s="1152"/>
      <c r="N231" s="1152"/>
      <c r="O231" s="1152"/>
    </row>
    <row r="232" spans="1:21" ht="4.5" customHeight="1"/>
    <row r="233" spans="1:21" ht="15.6" customHeight="1">
      <c r="B233" s="122" t="s">
        <v>332</v>
      </c>
      <c r="C233" s="198"/>
      <c r="D233" s="294"/>
      <c r="E233" s="198"/>
      <c r="F233" s="198"/>
      <c r="G233" s="198"/>
      <c r="H233" s="198"/>
      <c r="I233" s="198"/>
      <c r="J233" s="198"/>
      <c r="K233" s="198"/>
      <c r="L233" s="198"/>
      <c r="M233" s="198"/>
      <c r="N233" s="198"/>
      <c r="O233" s="198"/>
      <c r="R233" s="294"/>
      <c r="S233" s="294"/>
      <c r="T233" s="294"/>
      <c r="U233" s="294"/>
    </row>
    <row r="234" spans="1:21" ht="15.6" customHeight="1">
      <c r="B234" s="198" t="s">
        <v>383</v>
      </c>
      <c r="C234" s="198"/>
      <c r="D234" s="198"/>
      <c r="E234" s="198"/>
      <c r="F234" s="198"/>
      <c r="G234" s="198"/>
      <c r="H234" s="198"/>
      <c r="I234" s="198"/>
      <c r="J234" s="198"/>
      <c r="K234" s="198"/>
      <c r="L234" s="198"/>
      <c r="M234" s="198"/>
      <c r="N234" s="198"/>
      <c r="O234" s="198"/>
      <c r="R234" s="294"/>
      <c r="S234" s="294"/>
      <c r="T234" s="294"/>
      <c r="U234" s="294"/>
    </row>
    <row r="235" spans="1:21" ht="15.6" customHeight="1" thickBot="1">
      <c r="B235" s="1044" t="s">
        <v>335</v>
      </c>
      <c r="C235" s="1044"/>
      <c r="D235" s="1044"/>
      <c r="E235" s="1044"/>
      <c r="F235" s="1044"/>
      <c r="G235" s="1044"/>
      <c r="H235" s="1044"/>
      <c r="I235" s="1044"/>
      <c r="J235" s="1044"/>
      <c r="K235" s="1044"/>
      <c r="L235" s="1044"/>
      <c r="M235" s="1044"/>
      <c r="N235" s="1044"/>
      <c r="O235" s="1044"/>
      <c r="R235" s="294"/>
      <c r="S235" s="294"/>
      <c r="T235" s="294"/>
      <c r="U235" s="294"/>
    </row>
    <row r="236" spans="1:21" ht="15" customHeight="1">
      <c r="B236" s="1036" t="s">
        <v>36</v>
      </c>
      <c r="C236" s="1063"/>
      <c r="D236" s="1051" t="s">
        <v>498</v>
      </c>
      <c r="E236" s="1052"/>
      <c r="F236" s="1036" t="s">
        <v>447</v>
      </c>
      <c r="G236" s="1037"/>
      <c r="H236" s="1038"/>
      <c r="I236" s="1038"/>
      <c r="J236" s="1038"/>
      <c r="K236" s="1038"/>
      <c r="L236" s="1038"/>
      <c r="M236" s="1038"/>
      <c r="N236" s="1038"/>
      <c r="O236" s="1039"/>
      <c r="Q236" s="520"/>
      <c r="R236" s="294"/>
      <c r="S236" s="294"/>
      <c r="T236" s="294"/>
      <c r="U236" s="294"/>
    </row>
    <row r="237" spans="1:21" ht="15" customHeight="1" thickBot="1">
      <c r="B237" s="1040"/>
      <c r="C237" s="1064"/>
      <c r="D237" s="1053"/>
      <c r="E237" s="1054"/>
      <c r="F237" s="1040"/>
      <c r="G237" s="1041"/>
      <c r="H237" s="1042"/>
      <c r="I237" s="1042"/>
      <c r="J237" s="1042"/>
      <c r="K237" s="1042"/>
      <c r="L237" s="1042"/>
      <c r="M237" s="1042"/>
      <c r="N237" s="1042"/>
      <c r="O237" s="1043"/>
      <c r="Q237" s="519"/>
      <c r="R237" s="294"/>
      <c r="S237" s="294"/>
      <c r="T237" s="294"/>
      <c r="U237" s="294"/>
    </row>
    <row r="238" spans="1:21" ht="16.5" customHeight="1">
      <c r="B238" s="295" t="s">
        <v>111</v>
      </c>
      <c r="C238" s="296"/>
      <c r="D238" s="296"/>
      <c r="E238" s="297"/>
      <c r="F238" s="296"/>
      <c r="G238" s="296"/>
      <c r="H238" s="296"/>
      <c r="I238" s="296"/>
      <c r="J238" s="296"/>
      <c r="K238" s="296"/>
      <c r="L238" s="296"/>
      <c r="M238" s="296"/>
      <c r="N238" s="296"/>
      <c r="O238" s="521"/>
      <c r="R238" s="294"/>
      <c r="S238" s="294"/>
      <c r="T238" s="294"/>
      <c r="U238" s="294"/>
    </row>
    <row r="239" spans="1:21" ht="18.75" customHeight="1">
      <c r="B239" s="1055"/>
      <c r="C239" s="1056"/>
      <c r="D239" s="1056"/>
      <c r="E239" s="1056"/>
      <c r="F239" s="1056"/>
      <c r="G239" s="1056"/>
      <c r="H239" s="1056"/>
      <c r="I239" s="1056"/>
      <c r="J239" s="1056"/>
      <c r="K239" s="1056"/>
      <c r="L239" s="300" t="s">
        <v>39</v>
      </c>
      <c r="M239" s="1059"/>
      <c r="N239" s="1059"/>
      <c r="O239" s="1060"/>
      <c r="Q239" s="496" t="str">
        <f>IF(M239="", "←選択してください。", "")</f>
        <v>←選択してください。</v>
      </c>
      <c r="R239" s="294"/>
      <c r="S239" s="294"/>
      <c r="T239" s="294"/>
      <c r="U239" s="294"/>
    </row>
    <row r="240" spans="1:21" ht="17.25" customHeight="1">
      <c r="B240" s="1057"/>
      <c r="C240" s="1058"/>
      <c r="D240" s="1058"/>
      <c r="E240" s="1058"/>
      <c r="F240" s="1058"/>
      <c r="G240" s="1058"/>
      <c r="H240" s="1058"/>
      <c r="I240" s="1058"/>
      <c r="J240" s="1058"/>
      <c r="K240" s="1058"/>
      <c r="L240" s="302" t="s">
        <v>40</v>
      </c>
      <c r="M240" s="1061"/>
      <c r="N240" s="1061"/>
      <c r="O240" s="1062"/>
      <c r="Q240" s="496" t="str">
        <f>IF(M240="", "←選択してください。", "")</f>
        <v>←選択してください。</v>
      </c>
      <c r="R240" s="294"/>
      <c r="S240" s="294"/>
      <c r="T240" s="294"/>
      <c r="U240" s="294"/>
    </row>
    <row r="241" spans="2:21" ht="4.5" customHeight="1">
      <c r="B241" s="303"/>
      <c r="C241" s="303"/>
      <c r="D241" s="303"/>
      <c r="E241" s="303"/>
      <c r="F241" s="303"/>
      <c r="G241" s="303"/>
      <c r="H241" s="303"/>
      <c r="I241" s="303"/>
      <c r="J241" s="303"/>
      <c r="K241" s="303"/>
      <c r="L241" s="303"/>
      <c r="M241" s="303"/>
      <c r="N241" s="303"/>
      <c r="O241" s="517"/>
      <c r="R241" s="294"/>
      <c r="S241" s="294"/>
      <c r="T241" s="294"/>
      <c r="U241" s="294"/>
    </row>
    <row r="242" spans="2:21" ht="24" customHeight="1">
      <c r="B242" s="987" t="s">
        <v>112</v>
      </c>
      <c r="C242" s="1097"/>
      <c r="D242" s="1098" t="s">
        <v>41</v>
      </c>
      <c r="E242" s="1099"/>
      <c r="F242" s="1100"/>
      <c r="G242" s="1100"/>
      <c r="H242" s="1101"/>
      <c r="I242" s="999" t="s">
        <v>42</v>
      </c>
      <c r="J242" s="1065"/>
      <c r="K242" s="1066"/>
      <c r="L242" s="305" t="str">
        <f>IF(OR($H244=0,$K244=0),"",$F242/($H244*$K244))</f>
        <v/>
      </c>
      <c r="M242" s="999" t="s">
        <v>43</v>
      </c>
      <c r="N242" s="1066"/>
      <c r="O242" s="492" t="str">
        <f>IF($O340+$O343=0,"",($G333-$G332)/($O340+$O343))</f>
        <v/>
      </c>
      <c r="Q242" s="301" t="str">
        <f>IF(OR(F236="人材養成事業",F236= "普及啓発事業"), "←斜線部は記入する必要はありません。", "")</f>
        <v/>
      </c>
      <c r="R242" s="294"/>
      <c r="S242" s="294"/>
      <c r="T242" s="294"/>
      <c r="U242" s="294"/>
    </row>
    <row r="243" spans="2:21" s="122" customFormat="1" ht="21.75" customHeight="1">
      <c r="B243" s="1067" t="s">
        <v>44</v>
      </c>
      <c r="C243" s="1068"/>
      <c r="D243" s="1071" t="s">
        <v>45</v>
      </c>
      <c r="E243" s="1072"/>
      <c r="F243" s="1073" t="s">
        <v>46</v>
      </c>
      <c r="G243" s="1073"/>
      <c r="H243" s="1074" t="s">
        <v>47</v>
      </c>
      <c r="I243" s="1074"/>
      <c r="J243" s="1074"/>
      <c r="K243" s="306" t="s">
        <v>48</v>
      </c>
      <c r="L243" s="1080" t="s">
        <v>49</v>
      </c>
      <c r="M243" s="1080"/>
      <c r="N243" s="1080"/>
      <c r="O243" s="1081"/>
    </row>
    <row r="244" spans="2:21" s="122" customFormat="1" ht="21.75" customHeight="1">
      <c r="B244" s="1069"/>
      <c r="C244" s="1070"/>
      <c r="D244" s="1082"/>
      <c r="E244" s="1083"/>
      <c r="F244" s="1084"/>
      <c r="G244" s="1085"/>
      <c r="H244" s="1086"/>
      <c r="I244" s="1086"/>
      <c r="J244" s="1086"/>
      <c r="K244" s="73"/>
      <c r="L244" s="1087"/>
      <c r="M244" s="1087"/>
      <c r="N244" s="1087"/>
      <c r="O244" s="1088"/>
      <c r="Q244" s="307"/>
    </row>
    <row r="245" spans="2:21" ht="9.75" customHeight="1">
      <c r="B245" s="122"/>
      <c r="C245" s="122"/>
      <c r="D245" s="303"/>
      <c r="E245" s="303"/>
      <c r="F245" s="303"/>
      <c r="G245" s="303"/>
      <c r="H245" s="303"/>
      <c r="I245" s="303"/>
      <c r="J245" s="303"/>
      <c r="K245" s="303"/>
      <c r="L245" s="303"/>
      <c r="M245" s="303"/>
      <c r="N245" s="303"/>
      <c r="O245" s="303"/>
      <c r="Q245" s="301"/>
      <c r="R245" s="294"/>
      <c r="S245" s="294"/>
      <c r="T245" s="294"/>
      <c r="U245" s="294"/>
    </row>
    <row r="246" spans="2:21" s="97" customFormat="1" ht="18" customHeight="1">
      <c r="B246" s="1067" t="s">
        <v>277</v>
      </c>
      <c r="C246" s="1075"/>
      <c r="D246" s="1032" t="s">
        <v>737</v>
      </c>
      <c r="E246" s="975"/>
      <c r="F246" s="975"/>
      <c r="G246" s="975"/>
      <c r="H246" s="975"/>
      <c r="I246" s="975"/>
      <c r="J246" s="975"/>
      <c r="K246" s="975"/>
      <c r="L246" s="975"/>
      <c r="M246" s="975"/>
      <c r="N246" s="975"/>
      <c r="O246" s="976"/>
      <c r="Q246" s="495" t="s">
        <v>109</v>
      </c>
    </row>
    <row r="247" spans="2:21" s="97" customFormat="1" ht="19.350000000000001" customHeight="1">
      <c r="B247" s="1076"/>
      <c r="C247" s="1077"/>
      <c r="D247" s="1033"/>
      <c r="E247" s="1034"/>
      <c r="F247" s="1034"/>
      <c r="G247" s="1034"/>
      <c r="H247" s="1034"/>
      <c r="I247" s="1034"/>
      <c r="J247" s="1034"/>
      <c r="K247" s="1034"/>
      <c r="L247" s="1034"/>
      <c r="M247" s="1034"/>
      <c r="N247" s="1034"/>
      <c r="O247" s="1035"/>
    </row>
    <row r="248" spans="2:21" s="97" customFormat="1" ht="19.350000000000001" customHeight="1">
      <c r="B248" s="1076"/>
      <c r="C248" s="1077"/>
      <c r="D248" s="1026"/>
      <c r="E248" s="1027"/>
      <c r="F248" s="1027"/>
      <c r="G248" s="1027"/>
      <c r="H248" s="1027"/>
      <c r="I248" s="1027"/>
      <c r="J248" s="1027"/>
      <c r="K248" s="1027"/>
      <c r="L248" s="1027"/>
      <c r="M248" s="1027"/>
      <c r="N248" s="1027"/>
      <c r="O248" s="1028"/>
    </row>
    <row r="249" spans="2:21" s="97" customFormat="1" ht="19.350000000000001" customHeight="1">
      <c r="B249" s="1076"/>
      <c r="C249" s="1077"/>
      <c r="D249" s="1026"/>
      <c r="E249" s="1027"/>
      <c r="F249" s="1027"/>
      <c r="G249" s="1027"/>
      <c r="H249" s="1027"/>
      <c r="I249" s="1027"/>
      <c r="J249" s="1027"/>
      <c r="K249" s="1027"/>
      <c r="L249" s="1027"/>
      <c r="M249" s="1027"/>
      <c r="N249" s="1027"/>
      <c r="O249" s="1028"/>
    </row>
    <row r="250" spans="2:21" s="97" customFormat="1" ht="19.350000000000001" customHeight="1">
      <c r="B250" s="1076"/>
      <c r="C250" s="1077"/>
      <c r="D250" s="1026"/>
      <c r="E250" s="1027"/>
      <c r="F250" s="1027"/>
      <c r="G250" s="1027"/>
      <c r="H250" s="1027"/>
      <c r="I250" s="1027"/>
      <c r="J250" s="1027"/>
      <c r="K250" s="1027"/>
      <c r="L250" s="1027"/>
      <c r="M250" s="1027"/>
      <c r="N250" s="1027"/>
      <c r="O250" s="1028"/>
    </row>
    <row r="251" spans="2:21" s="97" customFormat="1" ht="19.350000000000001" customHeight="1">
      <c r="B251" s="1076"/>
      <c r="C251" s="1077"/>
      <c r="D251" s="1026"/>
      <c r="E251" s="1027"/>
      <c r="F251" s="1027"/>
      <c r="G251" s="1027"/>
      <c r="H251" s="1027"/>
      <c r="I251" s="1027"/>
      <c r="J251" s="1027"/>
      <c r="K251" s="1027"/>
      <c r="L251" s="1027"/>
      <c r="M251" s="1027"/>
      <c r="N251" s="1027"/>
      <c r="O251" s="1028"/>
    </row>
    <row r="252" spans="2:21" s="97" customFormat="1" ht="19.350000000000001" customHeight="1">
      <c r="B252" s="1076"/>
      <c r="C252" s="1077"/>
      <c r="D252" s="1026"/>
      <c r="E252" s="1027"/>
      <c r="F252" s="1027"/>
      <c r="G252" s="1027"/>
      <c r="H252" s="1027"/>
      <c r="I252" s="1027"/>
      <c r="J252" s="1027"/>
      <c r="K252" s="1027"/>
      <c r="L252" s="1027"/>
      <c r="M252" s="1027"/>
      <c r="N252" s="1027"/>
      <c r="O252" s="1028"/>
    </row>
    <row r="253" spans="2:21" s="97" customFormat="1" ht="19.350000000000001" customHeight="1">
      <c r="B253" s="1076"/>
      <c r="C253" s="1077"/>
      <c r="D253" s="1026"/>
      <c r="E253" s="1027"/>
      <c r="F253" s="1027"/>
      <c r="G253" s="1027"/>
      <c r="H253" s="1027"/>
      <c r="I253" s="1027"/>
      <c r="J253" s="1027"/>
      <c r="K253" s="1027"/>
      <c r="L253" s="1027"/>
      <c r="M253" s="1027"/>
      <c r="N253" s="1027"/>
      <c r="O253" s="1028"/>
    </row>
    <row r="254" spans="2:21" s="97" customFormat="1" ht="19.350000000000001" customHeight="1">
      <c r="B254" s="1076"/>
      <c r="C254" s="1077"/>
      <c r="D254" s="1026"/>
      <c r="E254" s="1027"/>
      <c r="F254" s="1027"/>
      <c r="G254" s="1027"/>
      <c r="H254" s="1027"/>
      <c r="I254" s="1027"/>
      <c r="J254" s="1027"/>
      <c r="K254" s="1027"/>
      <c r="L254" s="1027"/>
      <c r="M254" s="1027"/>
      <c r="N254" s="1027"/>
      <c r="O254" s="1028"/>
    </row>
    <row r="255" spans="2:21" s="97" customFormat="1" ht="19.350000000000001" customHeight="1">
      <c r="B255" s="1076"/>
      <c r="C255" s="1077"/>
      <c r="D255" s="1026"/>
      <c r="E255" s="1027"/>
      <c r="F255" s="1027"/>
      <c r="G255" s="1027"/>
      <c r="H255" s="1027"/>
      <c r="I255" s="1027"/>
      <c r="J255" s="1027"/>
      <c r="K255" s="1027"/>
      <c r="L255" s="1027"/>
      <c r="M255" s="1027"/>
      <c r="N255" s="1027"/>
      <c r="O255" s="1028"/>
    </row>
    <row r="256" spans="2:21" s="97" customFormat="1" ht="19.350000000000001" customHeight="1">
      <c r="B256" s="1078"/>
      <c r="C256" s="1079"/>
      <c r="D256" s="1029"/>
      <c r="E256" s="1030"/>
      <c r="F256" s="1030"/>
      <c r="G256" s="1030"/>
      <c r="H256" s="1030"/>
      <c r="I256" s="1030"/>
      <c r="J256" s="1030"/>
      <c r="K256" s="1030"/>
      <c r="L256" s="1030"/>
      <c r="M256" s="1030"/>
      <c r="N256" s="1030"/>
      <c r="O256" s="1031"/>
    </row>
    <row r="257" spans="2:15" s="97" customFormat="1" ht="18" customHeight="1">
      <c r="B257" s="1067" t="s">
        <v>114</v>
      </c>
      <c r="C257" s="1092"/>
      <c r="D257" s="1089" t="s">
        <v>523</v>
      </c>
      <c r="E257" s="1090"/>
      <c r="F257" s="1090"/>
      <c r="G257" s="1090"/>
      <c r="H257" s="1090"/>
      <c r="I257" s="1090"/>
      <c r="J257" s="1090"/>
      <c r="K257" s="1090"/>
      <c r="L257" s="1090"/>
      <c r="M257" s="1090"/>
      <c r="N257" s="1090"/>
      <c r="O257" s="1091"/>
    </row>
    <row r="258" spans="2:15" s="97" customFormat="1" ht="18" customHeight="1">
      <c r="B258" s="1093"/>
      <c r="C258" s="1094"/>
      <c r="D258" s="1045"/>
      <c r="E258" s="1046"/>
      <c r="F258" s="1046"/>
      <c r="G258" s="1046"/>
      <c r="H258" s="1046"/>
      <c r="I258" s="1046"/>
      <c r="J258" s="1046"/>
      <c r="K258" s="1046"/>
      <c r="L258" s="1046"/>
      <c r="M258" s="1046"/>
      <c r="N258" s="1046"/>
      <c r="O258" s="1047"/>
    </row>
    <row r="259" spans="2:15" s="97" customFormat="1" ht="18" customHeight="1">
      <c r="B259" s="1093"/>
      <c r="C259" s="1094"/>
      <c r="D259" s="1026"/>
      <c r="E259" s="1027"/>
      <c r="F259" s="1027"/>
      <c r="G259" s="1027"/>
      <c r="H259" s="1027"/>
      <c r="I259" s="1027"/>
      <c r="J259" s="1027"/>
      <c r="K259" s="1027"/>
      <c r="L259" s="1027"/>
      <c r="M259" s="1027"/>
      <c r="N259" s="1027"/>
      <c r="O259" s="1028"/>
    </row>
    <row r="260" spans="2:15" s="97" customFormat="1" ht="18" customHeight="1">
      <c r="B260" s="1093"/>
      <c r="C260" s="1094"/>
      <c r="D260" s="1026"/>
      <c r="E260" s="1027"/>
      <c r="F260" s="1027"/>
      <c r="G260" s="1027"/>
      <c r="H260" s="1027"/>
      <c r="I260" s="1027"/>
      <c r="J260" s="1027"/>
      <c r="K260" s="1027"/>
      <c r="L260" s="1027"/>
      <c r="M260" s="1027"/>
      <c r="N260" s="1027"/>
      <c r="O260" s="1028"/>
    </row>
    <row r="261" spans="2:15" s="97" customFormat="1" ht="18" customHeight="1">
      <c r="B261" s="1093"/>
      <c r="C261" s="1094"/>
      <c r="D261" s="1026"/>
      <c r="E261" s="1027"/>
      <c r="F261" s="1027"/>
      <c r="G261" s="1027"/>
      <c r="H261" s="1027"/>
      <c r="I261" s="1027"/>
      <c r="J261" s="1027"/>
      <c r="K261" s="1027"/>
      <c r="L261" s="1027"/>
      <c r="M261" s="1027"/>
      <c r="N261" s="1027"/>
      <c r="O261" s="1028"/>
    </row>
    <row r="262" spans="2:15" s="97" customFormat="1" ht="18" customHeight="1">
      <c r="B262" s="1093"/>
      <c r="C262" s="1094"/>
      <c r="D262" s="1026"/>
      <c r="E262" s="1027"/>
      <c r="F262" s="1027"/>
      <c r="G262" s="1027"/>
      <c r="H262" s="1027"/>
      <c r="I262" s="1027"/>
      <c r="J262" s="1027"/>
      <c r="K262" s="1027"/>
      <c r="L262" s="1027"/>
      <c r="M262" s="1027"/>
      <c r="N262" s="1027"/>
      <c r="O262" s="1028"/>
    </row>
    <row r="263" spans="2:15" s="97" customFormat="1" ht="18" customHeight="1">
      <c r="B263" s="1093"/>
      <c r="C263" s="1094"/>
      <c r="D263" s="1048"/>
      <c r="E263" s="1049"/>
      <c r="F263" s="1049"/>
      <c r="G263" s="1049"/>
      <c r="H263" s="1049"/>
      <c r="I263" s="1049"/>
      <c r="J263" s="1049"/>
      <c r="K263" s="1049"/>
      <c r="L263" s="1049"/>
      <c r="M263" s="1049"/>
      <c r="N263" s="1049"/>
      <c r="O263" s="1050"/>
    </row>
    <row r="264" spans="2:15" s="97" customFormat="1" ht="18" customHeight="1">
      <c r="B264" s="1093"/>
      <c r="C264" s="1094"/>
      <c r="D264" s="1116" t="s">
        <v>334</v>
      </c>
      <c r="E264" s="1117"/>
      <c r="F264" s="1117"/>
      <c r="G264" s="1117"/>
      <c r="H264" s="1117"/>
      <c r="I264" s="1117"/>
      <c r="J264" s="1117"/>
      <c r="K264" s="1117"/>
      <c r="L264" s="1117"/>
      <c r="M264" s="1117"/>
      <c r="N264" s="1117"/>
      <c r="O264" s="1118"/>
    </row>
    <row r="265" spans="2:15" s="97" customFormat="1" ht="18" customHeight="1">
      <c r="B265" s="1093"/>
      <c r="C265" s="1094"/>
      <c r="D265" s="1045"/>
      <c r="E265" s="1119"/>
      <c r="F265" s="1119"/>
      <c r="G265" s="1119"/>
      <c r="H265" s="1119"/>
      <c r="I265" s="1119"/>
      <c r="J265" s="1119"/>
      <c r="K265" s="1119"/>
      <c r="L265" s="1119"/>
      <c r="M265" s="1119"/>
      <c r="N265" s="1119"/>
      <c r="O265" s="1120"/>
    </row>
    <row r="266" spans="2:15" s="97" customFormat="1" ht="18" customHeight="1">
      <c r="B266" s="1093"/>
      <c r="C266" s="1094"/>
      <c r="D266" s="1121"/>
      <c r="E266" s="1122"/>
      <c r="F266" s="1122"/>
      <c r="G266" s="1122"/>
      <c r="H266" s="1122"/>
      <c r="I266" s="1122"/>
      <c r="J266" s="1122"/>
      <c r="K266" s="1122"/>
      <c r="L266" s="1122"/>
      <c r="M266" s="1122"/>
      <c r="N266" s="1122"/>
      <c r="O266" s="1123"/>
    </row>
    <row r="267" spans="2:15" s="97" customFormat="1" ht="18" customHeight="1">
      <c r="B267" s="1093"/>
      <c r="C267" s="1094"/>
      <c r="D267" s="1121"/>
      <c r="E267" s="1122"/>
      <c r="F267" s="1122"/>
      <c r="G267" s="1122"/>
      <c r="H267" s="1122"/>
      <c r="I267" s="1122"/>
      <c r="J267" s="1122"/>
      <c r="K267" s="1122"/>
      <c r="L267" s="1122"/>
      <c r="M267" s="1122"/>
      <c r="N267" s="1122"/>
      <c r="O267" s="1123"/>
    </row>
    <row r="268" spans="2:15" s="97" customFormat="1" ht="18" customHeight="1">
      <c r="B268" s="1093"/>
      <c r="C268" s="1094"/>
      <c r="D268" s="1121"/>
      <c r="E268" s="1122"/>
      <c r="F268" s="1122"/>
      <c r="G268" s="1122"/>
      <c r="H268" s="1122"/>
      <c r="I268" s="1122"/>
      <c r="J268" s="1122"/>
      <c r="K268" s="1122"/>
      <c r="L268" s="1122"/>
      <c r="M268" s="1122"/>
      <c r="N268" s="1122"/>
      <c r="O268" s="1123"/>
    </row>
    <row r="269" spans="2:15" s="97" customFormat="1" ht="18" customHeight="1">
      <c r="B269" s="1093"/>
      <c r="C269" s="1094"/>
      <c r="D269" s="1121"/>
      <c r="E269" s="1122"/>
      <c r="F269" s="1122"/>
      <c r="G269" s="1122"/>
      <c r="H269" s="1122"/>
      <c r="I269" s="1122"/>
      <c r="J269" s="1122"/>
      <c r="K269" s="1122"/>
      <c r="L269" s="1122"/>
      <c r="M269" s="1122"/>
      <c r="N269" s="1122"/>
      <c r="O269" s="1123"/>
    </row>
    <row r="270" spans="2:15" s="97" customFormat="1" ht="18" customHeight="1">
      <c r="B270" s="1093"/>
      <c r="C270" s="1094"/>
      <c r="D270" s="1121"/>
      <c r="E270" s="1122"/>
      <c r="F270" s="1122"/>
      <c r="G270" s="1122"/>
      <c r="H270" s="1122"/>
      <c r="I270" s="1122"/>
      <c r="J270" s="1122"/>
      <c r="K270" s="1122"/>
      <c r="L270" s="1122"/>
      <c r="M270" s="1122"/>
      <c r="N270" s="1122"/>
      <c r="O270" s="1123"/>
    </row>
    <row r="271" spans="2:15" s="97" customFormat="1" ht="18" customHeight="1">
      <c r="B271" s="1095"/>
      <c r="C271" s="1096"/>
      <c r="D271" s="1124"/>
      <c r="E271" s="1125"/>
      <c r="F271" s="1125"/>
      <c r="G271" s="1125"/>
      <c r="H271" s="1125"/>
      <c r="I271" s="1125"/>
      <c r="J271" s="1125"/>
      <c r="K271" s="1125"/>
      <c r="L271" s="1125"/>
      <c r="M271" s="1125"/>
      <c r="N271" s="1125"/>
      <c r="O271" s="1126"/>
    </row>
    <row r="272" spans="2:15" s="97" customFormat="1" ht="32.25" customHeight="1">
      <c r="B272" s="1067" t="s">
        <v>110</v>
      </c>
      <c r="C272" s="1092"/>
      <c r="D272" s="1102" t="s">
        <v>733</v>
      </c>
      <c r="E272" s="1090"/>
      <c r="F272" s="1090"/>
      <c r="G272" s="1090"/>
      <c r="H272" s="1090"/>
      <c r="I272" s="1090"/>
      <c r="J272" s="1090"/>
      <c r="K272" s="1090"/>
      <c r="L272" s="1090"/>
      <c r="M272" s="1090"/>
      <c r="N272" s="1090"/>
      <c r="O272" s="1091"/>
    </row>
    <row r="273" spans="2:21" s="97" customFormat="1" ht="18" customHeight="1">
      <c r="B273" s="1093"/>
      <c r="C273" s="1094"/>
      <c r="D273" s="1045"/>
      <c r="E273" s="1108"/>
      <c r="F273" s="1108"/>
      <c r="G273" s="1108"/>
      <c r="H273" s="1108"/>
      <c r="I273" s="1108"/>
      <c r="J273" s="1108"/>
      <c r="K273" s="1108"/>
      <c r="L273" s="1108"/>
      <c r="M273" s="1108"/>
      <c r="N273" s="1108"/>
      <c r="O273" s="1109"/>
    </row>
    <row r="274" spans="2:21" s="97" customFormat="1" ht="18" customHeight="1">
      <c r="B274" s="1093"/>
      <c r="C274" s="1094"/>
      <c r="D274" s="1110"/>
      <c r="E274" s="1111"/>
      <c r="F274" s="1111"/>
      <c r="G274" s="1111"/>
      <c r="H274" s="1111"/>
      <c r="I274" s="1111"/>
      <c r="J274" s="1111"/>
      <c r="K274" s="1111"/>
      <c r="L274" s="1111"/>
      <c r="M274" s="1111"/>
      <c r="N274" s="1111"/>
      <c r="O274" s="1112"/>
    </row>
    <row r="275" spans="2:21" s="97" customFormat="1" ht="18" customHeight="1">
      <c r="B275" s="1093"/>
      <c r="C275" s="1094"/>
      <c r="D275" s="1113"/>
      <c r="E275" s="1114"/>
      <c r="F275" s="1114"/>
      <c r="G275" s="1114"/>
      <c r="H275" s="1114"/>
      <c r="I275" s="1114"/>
      <c r="J275" s="1114"/>
      <c r="K275" s="1114"/>
      <c r="L275" s="1114"/>
      <c r="M275" s="1114"/>
      <c r="N275" s="1114"/>
      <c r="O275" s="1115"/>
    </row>
    <row r="276" spans="2:21" s="97" customFormat="1" ht="17.100000000000001" customHeight="1">
      <c r="B276" s="1093"/>
      <c r="C276" s="1094"/>
      <c r="D276" s="1133" t="s">
        <v>278</v>
      </c>
      <c r="E276" s="1133"/>
      <c r="F276" s="1133"/>
      <c r="G276" s="1133"/>
      <c r="H276" s="1133"/>
      <c r="I276" s="1133"/>
      <c r="J276" s="1133"/>
      <c r="K276" s="1133"/>
      <c r="L276" s="1133"/>
      <c r="M276" s="1133"/>
      <c r="N276" s="1133"/>
      <c r="O276" s="1134"/>
    </row>
    <row r="277" spans="2:21" s="97" customFormat="1" ht="17.100000000000001" customHeight="1">
      <c r="B277" s="1093"/>
      <c r="C277" s="1094"/>
      <c r="D277" s="1135"/>
      <c r="E277" s="1108"/>
      <c r="F277" s="1108"/>
      <c r="G277" s="1108"/>
      <c r="H277" s="1108"/>
      <c r="I277" s="1108"/>
      <c r="J277" s="1108"/>
      <c r="K277" s="1108"/>
      <c r="L277" s="1108"/>
      <c r="M277" s="1108"/>
      <c r="N277" s="1108"/>
      <c r="O277" s="1109"/>
    </row>
    <row r="278" spans="2:21" s="97" customFormat="1" ht="17.100000000000001" customHeight="1">
      <c r="B278" s="1093"/>
      <c r="C278" s="1094"/>
      <c r="D278" s="1110"/>
      <c r="E278" s="1111"/>
      <c r="F278" s="1111"/>
      <c r="G278" s="1111"/>
      <c r="H278" s="1111"/>
      <c r="I278" s="1111"/>
      <c r="J278" s="1111"/>
      <c r="K278" s="1111"/>
      <c r="L278" s="1111"/>
      <c r="M278" s="1111"/>
      <c r="N278" s="1111"/>
      <c r="O278" s="1112"/>
    </row>
    <row r="279" spans="2:21" s="97" customFormat="1" ht="17.100000000000001" customHeight="1">
      <c r="B279" s="1093"/>
      <c r="C279" s="1094"/>
      <c r="D279" s="1113"/>
      <c r="E279" s="1114"/>
      <c r="F279" s="1114"/>
      <c r="G279" s="1114"/>
      <c r="H279" s="1114"/>
      <c r="I279" s="1114"/>
      <c r="J279" s="1114"/>
      <c r="K279" s="1114"/>
      <c r="L279" s="1114"/>
      <c r="M279" s="1114"/>
      <c r="N279" s="1114"/>
      <c r="O279" s="1115"/>
    </row>
    <row r="280" spans="2:21" s="97" customFormat="1" ht="17.100000000000001" customHeight="1">
      <c r="B280" s="1093"/>
      <c r="C280" s="1094"/>
      <c r="D280" s="1133" t="s">
        <v>371</v>
      </c>
      <c r="E280" s="1133"/>
      <c r="F280" s="1133"/>
      <c r="G280" s="1133"/>
      <c r="H280" s="1133"/>
      <c r="I280" s="1133"/>
      <c r="J280" s="1133"/>
      <c r="K280" s="1133"/>
      <c r="L280" s="1133"/>
      <c r="M280" s="1133"/>
      <c r="N280" s="1133"/>
      <c r="O280" s="1134"/>
    </row>
    <row r="281" spans="2:21" s="97" customFormat="1" ht="17.100000000000001" customHeight="1">
      <c r="B281" s="1093"/>
      <c r="C281" s="1094"/>
      <c r="D281" s="1135"/>
      <c r="E281" s="1136"/>
      <c r="F281" s="1136"/>
      <c r="G281" s="1136"/>
      <c r="H281" s="1136"/>
      <c r="I281" s="1136"/>
      <c r="J281" s="1136"/>
      <c r="K281" s="1136"/>
      <c r="L281" s="1136"/>
      <c r="M281" s="1136"/>
      <c r="N281" s="1136"/>
      <c r="O281" s="1137"/>
    </row>
    <row r="282" spans="2:21" s="97" customFormat="1" ht="17.100000000000001" customHeight="1">
      <c r="B282" s="1093"/>
      <c r="C282" s="1094"/>
      <c r="D282" s="1138"/>
      <c r="E282" s="827"/>
      <c r="F282" s="827"/>
      <c r="G282" s="827"/>
      <c r="H282" s="827"/>
      <c r="I282" s="827"/>
      <c r="J282" s="827"/>
      <c r="K282" s="827"/>
      <c r="L282" s="827"/>
      <c r="M282" s="827"/>
      <c r="N282" s="827"/>
      <c r="O282" s="1139"/>
    </row>
    <row r="283" spans="2:21" s="97" customFormat="1" ht="17.100000000000001" customHeight="1">
      <c r="B283" s="1093"/>
      <c r="C283" s="1094"/>
      <c r="D283" s="1140"/>
      <c r="E283" s="1141"/>
      <c r="F283" s="1141"/>
      <c r="G283" s="1141"/>
      <c r="H283" s="1141"/>
      <c r="I283" s="1141"/>
      <c r="J283" s="1141"/>
      <c r="K283" s="1141"/>
      <c r="L283" s="1141"/>
      <c r="M283" s="1141"/>
      <c r="N283" s="1141"/>
      <c r="O283" s="1142"/>
    </row>
    <row r="284" spans="2:21" s="97" customFormat="1" ht="45" customHeight="1">
      <c r="B284" s="1093"/>
      <c r="C284" s="1094"/>
      <c r="D284" s="1021" t="s">
        <v>734</v>
      </c>
      <c r="E284" s="1022"/>
      <c r="F284" s="1022"/>
      <c r="G284" s="1022"/>
      <c r="H284" s="1022"/>
      <c r="I284" s="1022"/>
      <c r="J284" s="1022"/>
      <c r="K284" s="1022"/>
      <c r="L284" s="1023"/>
      <c r="M284" s="1024" t="s">
        <v>713</v>
      </c>
      <c r="N284" s="1025"/>
      <c r="O284" s="706" t="s">
        <v>714</v>
      </c>
      <c r="Q284" s="495" t="s">
        <v>721</v>
      </c>
    </row>
    <row r="285" spans="2:21" s="97" customFormat="1" ht="17.100000000000001" customHeight="1">
      <c r="B285" s="1093"/>
      <c r="C285" s="1094"/>
      <c r="D285" s="1045"/>
      <c r="E285" s="1103"/>
      <c r="F285" s="1103"/>
      <c r="G285" s="1103"/>
      <c r="H285" s="1103"/>
      <c r="I285" s="1103"/>
      <c r="J285" s="1103"/>
      <c r="K285" s="1103"/>
      <c r="L285" s="1103"/>
      <c r="M285" s="1103"/>
      <c r="N285" s="1103"/>
      <c r="O285" s="1104"/>
    </row>
    <row r="286" spans="2:21" ht="18" customHeight="1">
      <c r="B286" s="1093"/>
      <c r="C286" s="1094"/>
      <c r="D286" s="1105"/>
      <c r="E286" s="1106"/>
      <c r="F286" s="1106"/>
      <c r="G286" s="1106"/>
      <c r="H286" s="1106"/>
      <c r="I286" s="1106"/>
      <c r="J286" s="1106"/>
      <c r="K286" s="1106"/>
      <c r="L286" s="1106"/>
      <c r="M286" s="1106"/>
      <c r="N286" s="1106"/>
      <c r="O286" s="1107"/>
      <c r="R286" s="294"/>
      <c r="S286" s="294"/>
      <c r="T286" s="294"/>
      <c r="U286" s="294"/>
    </row>
    <row r="287" spans="2:21" ht="18" customHeight="1">
      <c r="B287" s="1093"/>
      <c r="C287" s="1094"/>
      <c r="D287" s="1147" t="s">
        <v>279</v>
      </c>
      <c r="E287" s="1133"/>
      <c r="F287" s="1133"/>
      <c r="G287" s="1133"/>
      <c r="H287" s="1133"/>
      <c r="I287" s="1133"/>
      <c r="J287" s="1133"/>
      <c r="K287" s="1133"/>
      <c r="L287" s="1133"/>
      <c r="M287" s="1133"/>
      <c r="N287" s="1133"/>
      <c r="O287" s="1134"/>
      <c r="R287" s="294"/>
      <c r="S287" s="294"/>
      <c r="T287" s="294"/>
      <c r="U287" s="294"/>
    </row>
    <row r="288" spans="2:21" ht="18" customHeight="1">
      <c r="B288" s="1093"/>
      <c r="C288" s="1094"/>
      <c r="D288" s="1127"/>
      <c r="E288" s="1128"/>
      <c r="F288" s="1128"/>
      <c r="G288" s="1128"/>
      <c r="H288" s="1128"/>
      <c r="I288" s="1128"/>
      <c r="J288" s="1128"/>
      <c r="K288" s="1128"/>
      <c r="L288" s="1128"/>
      <c r="M288" s="1128"/>
      <c r="N288" s="1128"/>
      <c r="O288" s="1129"/>
      <c r="R288" s="294"/>
      <c r="S288" s="294"/>
      <c r="T288" s="294"/>
      <c r="U288" s="294"/>
    </row>
    <row r="289" spans="1:17" s="308" customFormat="1" ht="18" customHeight="1">
      <c r="B289" s="1095"/>
      <c r="C289" s="1096"/>
      <c r="D289" s="1130"/>
      <c r="E289" s="1131"/>
      <c r="F289" s="1131"/>
      <c r="G289" s="1131"/>
      <c r="H289" s="1131"/>
      <c r="I289" s="1131"/>
      <c r="J289" s="1131"/>
      <c r="K289" s="1131"/>
      <c r="L289" s="1131"/>
      <c r="M289" s="1131"/>
      <c r="N289" s="1131"/>
      <c r="O289" s="1132"/>
    </row>
    <row r="290" spans="1:17" s="122" customFormat="1" ht="4.5" customHeight="1">
      <c r="B290" s="309"/>
      <c r="C290" s="309"/>
      <c r="D290" s="310"/>
      <c r="E290" s="310"/>
      <c r="F290" s="310"/>
      <c r="G290" s="310"/>
      <c r="H290" s="310"/>
      <c r="I290" s="310"/>
      <c r="J290" s="310"/>
      <c r="K290" s="310"/>
      <c r="L290" s="310"/>
      <c r="M290" s="310"/>
      <c r="N290" s="310"/>
      <c r="O290" s="310"/>
    </row>
    <row r="291" spans="1:17" s="122" customFormat="1" ht="18.75" customHeight="1">
      <c r="B291" s="463" t="s">
        <v>333</v>
      </c>
      <c r="C291" s="309"/>
      <c r="D291" s="310"/>
      <c r="E291" s="310"/>
      <c r="F291" s="310"/>
      <c r="G291" s="310"/>
      <c r="H291" s="310"/>
      <c r="I291" s="310"/>
      <c r="J291" s="310"/>
      <c r="K291" s="310"/>
      <c r="L291" s="310"/>
      <c r="M291" s="310"/>
      <c r="N291" s="310"/>
      <c r="O291" s="310"/>
    </row>
    <row r="292" spans="1:17" s="122" customFormat="1" ht="14.25" customHeight="1" thickBot="1">
      <c r="B292" s="463" t="s">
        <v>331</v>
      </c>
      <c r="C292" s="309"/>
      <c r="D292" s="310"/>
      <c r="E292" s="310"/>
      <c r="F292" s="310"/>
      <c r="G292" s="310"/>
      <c r="H292" s="310"/>
      <c r="I292" s="310"/>
      <c r="J292" s="310"/>
      <c r="K292" s="310"/>
      <c r="L292" s="310"/>
      <c r="M292" s="310"/>
      <c r="N292" s="310"/>
      <c r="O292" s="310"/>
    </row>
    <row r="293" spans="1:17" s="122" customFormat="1" ht="18" customHeight="1" thickBot="1">
      <c r="B293" s="1143" t="s">
        <v>36</v>
      </c>
      <c r="C293" s="1017"/>
      <c r="D293" s="1018"/>
      <c r="E293" s="311" t="s">
        <v>498</v>
      </c>
      <c r="F293" s="312"/>
      <c r="G293" s="312"/>
      <c r="H293" s="312"/>
      <c r="I293" s="312"/>
      <c r="J293" s="312"/>
      <c r="K293" s="312"/>
      <c r="L293" s="212"/>
      <c r="M293" s="212"/>
      <c r="N293" s="212"/>
      <c r="O293" s="212"/>
    </row>
    <row r="294" spans="1:17" s="122" customFormat="1" ht="12">
      <c r="A294" s="313"/>
      <c r="B294" s="314" t="s">
        <v>50</v>
      </c>
      <c r="C294" s="314"/>
      <c r="D294" s="315"/>
      <c r="E294" s="316"/>
      <c r="F294" s="316"/>
      <c r="G294" s="317" t="s">
        <v>51</v>
      </c>
      <c r="H294" s="315"/>
      <c r="I294" s="314" t="s">
        <v>52</v>
      </c>
      <c r="J294" s="314"/>
      <c r="K294" s="313"/>
      <c r="L294" s="318"/>
      <c r="M294" s="319"/>
      <c r="N294" s="313"/>
      <c r="O294" s="317" t="s">
        <v>51</v>
      </c>
    </row>
    <row r="295" spans="1:17" s="122" customFormat="1" ht="12">
      <c r="A295" s="320"/>
      <c r="B295" s="321" t="s">
        <v>53</v>
      </c>
      <c r="C295" s="322"/>
      <c r="D295" s="322"/>
      <c r="E295" s="323"/>
      <c r="F295" s="323" t="s">
        <v>54</v>
      </c>
      <c r="G295" s="324" t="s">
        <v>55</v>
      </c>
      <c r="H295" s="325"/>
      <c r="I295" s="321" t="s">
        <v>53</v>
      </c>
      <c r="J295" s="322"/>
      <c r="K295" s="322"/>
      <c r="L295" s="322"/>
      <c r="M295" s="323"/>
      <c r="N295" s="323" t="s">
        <v>54</v>
      </c>
      <c r="O295" s="324" t="s">
        <v>55</v>
      </c>
    </row>
    <row r="296" spans="1:17" s="122" customFormat="1" ht="18" customHeight="1">
      <c r="A296" s="313"/>
      <c r="B296" s="78" t="s">
        <v>395</v>
      </c>
      <c r="C296" s="79"/>
      <c r="D296" s="79"/>
      <c r="E296" s="80"/>
      <c r="F296" s="81"/>
      <c r="G296" s="82"/>
      <c r="H296" s="83"/>
      <c r="I296" s="78" t="s">
        <v>397</v>
      </c>
      <c r="J296" s="79"/>
      <c r="K296" s="79"/>
      <c r="L296" s="79"/>
      <c r="M296" s="80"/>
      <c r="N296" s="84"/>
      <c r="O296" s="85"/>
      <c r="Q296" s="561" t="s">
        <v>700</v>
      </c>
    </row>
    <row r="297" spans="1:17" s="122" customFormat="1" ht="14.25" customHeight="1">
      <c r="A297" s="313"/>
      <c r="B297" s="86"/>
      <c r="C297" s="87"/>
      <c r="D297" s="88"/>
      <c r="E297" s="89"/>
      <c r="F297" s="90"/>
      <c r="G297" s="91"/>
      <c r="H297" s="83"/>
      <c r="I297" s="92"/>
      <c r="J297" s="93"/>
      <c r="K297" s="88"/>
      <c r="L297" s="88"/>
      <c r="M297" s="89"/>
      <c r="N297" s="90"/>
      <c r="O297" s="94"/>
    </row>
    <row r="298" spans="1:17" s="122" customFormat="1" ht="14.25" customHeight="1">
      <c r="A298" s="313"/>
      <c r="B298" s="95"/>
      <c r="C298" s="96"/>
      <c r="D298" s="97"/>
      <c r="E298" s="98"/>
      <c r="F298" s="90"/>
      <c r="G298" s="99">
        <f>ROUNDDOWN(SUM(F297:F303)/1000,0)</f>
        <v>0</v>
      </c>
      <c r="H298" s="100"/>
      <c r="I298" s="92"/>
      <c r="J298" s="510"/>
      <c r="K298" s="510"/>
      <c r="L298" s="510"/>
      <c r="M298" s="98"/>
      <c r="N298" s="90"/>
      <c r="O298" s="101">
        <f>ROUNDDOWN(SUM(N297:N306)/1000,0)</f>
        <v>0</v>
      </c>
    </row>
    <row r="299" spans="1:17" s="122" customFormat="1" ht="14.1" customHeight="1">
      <c r="A299" s="313"/>
      <c r="B299" s="95"/>
      <c r="C299" s="96"/>
      <c r="D299" s="97"/>
      <c r="E299" s="98"/>
      <c r="F299" s="90"/>
      <c r="G299" s="99"/>
      <c r="H299" s="100"/>
      <c r="I299" s="92"/>
      <c r="J299" s="510"/>
      <c r="K299" s="510"/>
      <c r="L299" s="510"/>
      <c r="M299" s="98"/>
      <c r="N299" s="90"/>
      <c r="O299" s="94"/>
    </row>
    <row r="300" spans="1:17" s="122" customFormat="1" ht="14.25" customHeight="1">
      <c r="A300" s="313"/>
      <c r="B300" s="95"/>
      <c r="C300" s="96"/>
      <c r="D300" s="97"/>
      <c r="E300" s="98"/>
      <c r="F300" s="90"/>
      <c r="G300" s="99"/>
      <c r="H300" s="100"/>
      <c r="I300" s="92"/>
      <c r="J300" s="510"/>
      <c r="K300" s="510"/>
      <c r="L300" s="510"/>
      <c r="M300" s="98"/>
      <c r="N300" s="90"/>
      <c r="O300" s="94"/>
    </row>
    <row r="301" spans="1:17" s="122" customFormat="1" ht="14.25" customHeight="1">
      <c r="A301" s="313"/>
      <c r="B301" s="95"/>
      <c r="C301" s="96"/>
      <c r="D301" s="97"/>
      <c r="E301" s="98"/>
      <c r="F301" s="90"/>
      <c r="G301" s="102"/>
      <c r="H301" s="103"/>
      <c r="I301" s="92"/>
      <c r="J301" s="510"/>
      <c r="K301" s="510"/>
      <c r="L301" s="510"/>
      <c r="M301" s="98"/>
      <c r="N301" s="90"/>
      <c r="O301" s="94"/>
    </row>
    <row r="302" spans="1:17" s="122" customFormat="1" ht="14.25" customHeight="1">
      <c r="A302" s="313"/>
      <c r="B302" s="95"/>
      <c r="C302" s="96"/>
      <c r="D302" s="97"/>
      <c r="E302" s="98"/>
      <c r="F302" s="90"/>
      <c r="G302" s="102"/>
      <c r="H302" s="103"/>
      <c r="I302" s="92"/>
      <c r="J302" s="510"/>
      <c r="K302" s="510"/>
      <c r="L302" s="510"/>
      <c r="M302" s="98"/>
      <c r="N302" s="90"/>
      <c r="O302" s="94"/>
    </row>
    <row r="303" spans="1:17" s="122" customFormat="1" ht="14.25" customHeight="1">
      <c r="A303" s="313"/>
      <c r="B303" s="78" t="s">
        <v>607</v>
      </c>
      <c r="C303" s="79"/>
      <c r="D303" s="79"/>
      <c r="E303" s="80"/>
      <c r="F303" s="81"/>
      <c r="G303" s="82"/>
      <c r="H303" s="105"/>
      <c r="I303" s="92"/>
      <c r="J303" s="510"/>
      <c r="K303" s="510"/>
      <c r="L303" s="510"/>
      <c r="M303" s="98"/>
      <c r="N303" s="90"/>
      <c r="O303" s="94"/>
    </row>
    <row r="304" spans="1:17" s="122" customFormat="1" ht="14.25" customHeight="1">
      <c r="A304" s="313"/>
      <c r="B304" s="95"/>
      <c r="C304" s="96"/>
      <c r="D304" s="97"/>
      <c r="E304" s="98"/>
      <c r="F304" s="90"/>
      <c r="G304" s="91"/>
      <c r="H304" s="105"/>
      <c r="I304" s="92"/>
      <c r="J304" s="510"/>
      <c r="K304" s="510"/>
      <c r="L304" s="510"/>
      <c r="M304" s="98"/>
      <c r="N304" s="90"/>
      <c r="O304" s="94"/>
    </row>
    <row r="305" spans="1:15" s="122" customFormat="1" ht="14.25" customHeight="1">
      <c r="A305" s="313"/>
      <c r="B305" s="95"/>
      <c r="C305" s="96"/>
      <c r="D305" s="97"/>
      <c r="E305" s="98"/>
      <c r="F305" s="90"/>
      <c r="G305" s="99">
        <f>ROUNDDOWN(SUM(F304:F309)/1000,0)</f>
        <v>0</v>
      </c>
      <c r="H305" s="100"/>
      <c r="I305" s="107"/>
      <c r="J305" s="511"/>
      <c r="K305" s="511"/>
      <c r="L305" s="511"/>
      <c r="M305" s="98"/>
      <c r="N305" s="90"/>
      <c r="O305" s="106"/>
    </row>
    <row r="306" spans="1:15" s="122" customFormat="1" ht="14.25" customHeight="1">
      <c r="A306" s="313"/>
      <c r="B306" s="95"/>
      <c r="C306" s="96"/>
      <c r="D306" s="97"/>
      <c r="E306" s="98"/>
      <c r="F306" s="90"/>
      <c r="G306" s="99"/>
      <c r="H306" s="100"/>
      <c r="I306" s="78" t="s">
        <v>398</v>
      </c>
      <c r="J306" s="79"/>
      <c r="K306" s="79"/>
      <c r="L306" s="79"/>
      <c r="M306" s="80"/>
      <c r="N306" s="81"/>
      <c r="O306" s="111"/>
    </row>
    <row r="307" spans="1:15" s="122" customFormat="1" ht="14.25" customHeight="1">
      <c r="A307" s="313"/>
      <c r="B307" s="95"/>
      <c r="C307" s="96"/>
      <c r="D307" s="97"/>
      <c r="E307" s="98"/>
      <c r="F307" s="90"/>
      <c r="G307" s="99"/>
      <c r="H307" s="105"/>
      <c r="I307" s="92"/>
      <c r="J307" s="510"/>
      <c r="K307" s="510"/>
      <c r="L307" s="510"/>
      <c r="M307" s="98"/>
      <c r="N307" s="90"/>
      <c r="O307" s="94"/>
    </row>
    <row r="308" spans="1:15" s="122" customFormat="1" ht="14.25" customHeight="1">
      <c r="A308" s="313"/>
      <c r="B308" s="95"/>
      <c r="C308" s="96"/>
      <c r="D308" s="97"/>
      <c r="E308" s="98"/>
      <c r="F308" s="90"/>
      <c r="G308" s="99"/>
      <c r="H308" s="100"/>
      <c r="I308" s="92"/>
      <c r="J308" s="510"/>
      <c r="K308" s="510"/>
      <c r="L308" s="510"/>
      <c r="M308" s="98"/>
      <c r="N308" s="90"/>
      <c r="O308" s="101">
        <f>ROUNDDOWN(SUM(N307:N315)/1000,0)</f>
        <v>0</v>
      </c>
    </row>
    <row r="309" spans="1:15" s="122" customFormat="1" ht="14.25" customHeight="1">
      <c r="A309" s="313"/>
      <c r="B309" s="78" t="s">
        <v>614</v>
      </c>
      <c r="C309" s="79"/>
      <c r="D309" s="79"/>
      <c r="E309" s="80"/>
      <c r="F309" s="81"/>
      <c r="G309" s="82"/>
      <c r="H309" s="100"/>
      <c r="I309" s="92"/>
      <c r="J309" s="510"/>
      <c r="K309" s="510"/>
      <c r="L309" s="510"/>
      <c r="M309" s="98"/>
      <c r="N309" s="90"/>
      <c r="O309" s="94"/>
    </row>
    <row r="310" spans="1:15" s="122" customFormat="1" ht="14.25" customHeight="1">
      <c r="A310" s="313"/>
      <c r="B310" s="95"/>
      <c r="C310" s="96"/>
      <c r="D310" s="97"/>
      <c r="E310" s="98"/>
      <c r="F310" s="90"/>
      <c r="G310" s="91"/>
      <c r="H310" s="105"/>
      <c r="I310" s="92"/>
      <c r="J310" s="510"/>
      <c r="K310" s="510"/>
      <c r="L310" s="510"/>
      <c r="M310" s="98"/>
      <c r="N310" s="90"/>
      <c r="O310" s="94"/>
    </row>
    <row r="311" spans="1:15" s="122" customFormat="1" ht="14.25" customHeight="1">
      <c r="A311" s="313"/>
      <c r="B311" s="95"/>
      <c r="C311" s="96"/>
      <c r="D311" s="97"/>
      <c r="E311" s="98"/>
      <c r="F311" s="90"/>
      <c r="G311" s="99">
        <f>ROUNDDOWN(SUM(F310:F313)/1000,0)</f>
        <v>0</v>
      </c>
      <c r="H311" s="105"/>
      <c r="I311" s="92"/>
      <c r="J311" s="510"/>
      <c r="K311" s="510"/>
      <c r="L311" s="510"/>
      <c r="M311" s="98"/>
      <c r="N311" s="90"/>
      <c r="O311" s="94"/>
    </row>
    <row r="312" spans="1:15" s="122" customFormat="1" ht="14.25" customHeight="1">
      <c r="A312" s="313"/>
      <c r="B312" s="95"/>
      <c r="C312" s="96"/>
      <c r="D312" s="97"/>
      <c r="E312" s="98"/>
      <c r="F312" s="90"/>
      <c r="G312" s="99"/>
      <c r="H312" s="100"/>
      <c r="I312" s="92"/>
      <c r="J312" s="510"/>
      <c r="K312" s="510"/>
      <c r="L312" s="510"/>
      <c r="M312" s="98"/>
      <c r="N312" s="90"/>
      <c r="O312" s="94"/>
    </row>
    <row r="313" spans="1:15" s="122" customFormat="1" ht="14.25" customHeight="1">
      <c r="A313" s="313"/>
      <c r="B313" s="78" t="s">
        <v>615</v>
      </c>
      <c r="C313" s="79"/>
      <c r="D313" s="79"/>
      <c r="E313" s="80"/>
      <c r="F313" s="81"/>
      <c r="G313" s="82"/>
      <c r="H313" s="100"/>
      <c r="I313" s="92"/>
      <c r="J313" s="510"/>
      <c r="K313" s="510"/>
      <c r="L313" s="510"/>
      <c r="M313" s="98"/>
      <c r="N313" s="90"/>
      <c r="O313" s="94"/>
    </row>
    <row r="314" spans="1:15" s="122" customFormat="1" ht="14.25" customHeight="1">
      <c r="A314" s="313"/>
      <c r="B314" s="95"/>
      <c r="C314" s="96"/>
      <c r="D314" s="97"/>
      <c r="E314" s="98"/>
      <c r="F314" s="90"/>
      <c r="G314" s="91"/>
      <c r="H314" s="105"/>
      <c r="I314" s="92"/>
      <c r="J314" s="510"/>
      <c r="K314" s="510"/>
      <c r="L314" s="510"/>
      <c r="M314" s="98"/>
      <c r="N314" s="90"/>
      <c r="O314" s="106"/>
    </row>
    <row r="315" spans="1:15" s="122" customFormat="1" ht="14.25" customHeight="1">
      <c r="A315" s="313"/>
      <c r="B315" s="95"/>
      <c r="C315" s="96"/>
      <c r="D315" s="97"/>
      <c r="E315" s="98"/>
      <c r="F315" s="90"/>
      <c r="G315" s="99">
        <f>ROUNDDOWN(SUM(F314:F319)/1000,0)</f>
        <v>0</v>
      </c>
      <c r="H315" s="105"/>
      <c r="I315" s="185" t="s">
        <v>399</v>
      </c>
      <c r="J315" s="167"/>
      <c r="K315" s="109"/>
      <c r="L315" s="109"/>
      <c r="M315" s="110"/>
      <c r="N315" s="84"/>
      <c r="O315" s="111"/>
    </row>
    <row r="316" spans="1:15" s="122" customFormat="1" ht="14.25" customHeight="1">
      <c r="A316" s="313"/>
      <c r="B316" s="95"/>
      <c r="C316" s="96"/>
      <c r="D316" s="97"/>
      <c r="E316" s="98"/>
      <c r="F316" s="90"/>
      <c r="G316" s="99"/>
      <c r="H316" s="105"/>
      <c r="I316" s="92"/>
      <c r="J316" s="510"/>
      <c r="K316" s="510"/>
      <c r="L316" s="510"/>
      <c r="M316" s="98"/>
      <c r="N316" s="90"/>
      <c r="O316" s="94"/>
    </row>
    <row r="317" spans="1:15" s="122" customFormat="1" ht="14.25" customHeight="1">
      <c r="A317" s="313"/>
      <c r="B317" s="95"/>
      <c r="C317" s="96"/>
      <c r="D317" s="97"/>
      <c r="E317" s="98"/>
      <c r="F317" s="90"/>
      <c r="G317" s="99"/>
      <c r="H317" s="100"/>
      <c r="I317" s="92"/>
      <c r="J317" s="510"/>
      <c r="K317" s="510"/>
      <c r="L317" s="510"/>
      <c r="M317" s="98"/>
      <c r="N317" s="90"/>
      <c r="O317" s="101">
        <f>ROUNDDOWN(SUM(N316:N322)/1000,0)</f>
        <v>0</v>
      </c>
    </row>
    <row r="318" spans="1:15" s="122" customFormat="1" ht="14.25" customHeight="1">
      <c r="A318" s="313"/>
      <c r="B318" s="78" t="s">
        <v>396</v>
      </c>
      <c r="C318" s="79"/>
      <c r="D318" s="79"/>
      <c r="E318" s="80"/>
      <c r="F318" s="81"/>
      <c r="G318" s="82"/>
      <c r="H318" s="100"/>
      <c r="I318" s="92"/>
      <c r="J318" s="510"/>
      <c r="K318" s="510"/>
      <c r="L318" s="510"/>
      <c r="M318" s="98"/>
      <c r="N318" s="90"/>
      <c r="O318" s="94"/>
    </row>
    <row r="319" spans="1:15" s="122" customFormat="1" ht="14.25" customHeight="1">
      <c r="A319" s="313"/>
      <c r="B319" s="95"/>
      <c r="C319" s="96"/>
      <c r="D319" s="97"/>
      <c r="E319" s="98"/>
      <c r="F319" s="90"/>
      <c r="G319" s="91"/>
      <c r="H319" s="100"/>
      <c r="I319" s="92"/>
      <c r="J319" s="510"/>
      <c r="K319" s="510"/>
      <c r="L319" s="510"/>
      <c r="M319" s="98"/>
      <c r="N319" s="90"/>
      <c r="O319" s="94"/>
    </row>
    <row r="320" spans="1:15" s="122" customFormat="1" ht="14.25" customHeight="1">
      <c r="A320" s="313"/>
      <c r="B320" s="95"/>
      <c r="C320" s="96"/>
      <c r="D320" s="97"/>
      <c r="E320" s="98"/>
      <c r="F320" s="90"/>
      <c r="G320" s="91">
        <f>ROUNDDOWN(SUM(F319:F326)/1000,0)</f>
        <v>0</v>
      </c>
      <c r="H320" s="100"/>
      <c r="I320" s="92"/>
      <c r="J320" s="510"/>
      <c r="K320" s="510"/>
      <c r="L320" s="510"/>
      <c r="M320" s="98"/>
      <c r="N320" s="90"/>
      <c r="O320" s="94"/>
    </row>
    <row r="321" spans="1:17" s="122" customFormat="1" ht="14.25" customHeight="1">
      <c r="A321" s="313"/>
      <c r="B321" s="95"/>
      <c r="C321" s="96"/>
      <c r="D321" s="97"/>
      <c r="E321" s="98"/>
      <c r="F321" s="90"/>
      <c r="G321" s="91"/>
      <c r="H321" s="100"/>
      <c r="I321" s="92"/>
      <c r="J321" s="510"/>
      <c r="K321" s="510"/>
      <c r="L321" s="510"/>
      <c r="M321" s="98"/>
      <c r="N321" s="90"/>
      <c r="O321" s="94"/>
    </row>
    <row r="322" spans="1:17" s="122" customFormat="1" ht="14.25" customHeight="1">
      <c r="A322" s="313"/>
      <c r="B322" s="95"/>
      <c r="C322" s="96"/>
      <c r="D322" s="97"/>
      <c r="E322" s="98"/>
      <c r="F322" s="90"/>
      <c r="G322" s="91"/>
      <c r="H322" s="105"/>
      <c r="I322" s="185" t="s">
        <v>400</v>
      </c>
      <c r="J322" s="108"/>
      <c r="K322" s="109"/>
      <c r="L322" s="109"/>
      <c r="M322" s="110"/>
      <c r="N322" s="84"/>
      <c r="O322" s="168"/>
    </row>
    <row r="323" spans="1:17" s="122" customFormat="1" ht="14.25" customHeight="1">
      <c r="A323" s="313"/>
      <c r="B323" s="95"/>
      <c r="C323" s="96"/>
      <c r="D323" s="97"/>
      <c r="E323" s="98"/>
      <c r="F323" s="90"/>
      <c r="G323" s="91"/>
      <c r="H323" s="105"/>
      <c r="I323" s="92"/>
      <c r="J323" s="510"/>
      <c r="K323" s="510"/>
      <c r="L323" s="510"/>
      <c r="M323" s="98"/>
      <c r="N323" s="90"/>
      <c r="O323" s="169"/>
    </row>
    <row r="324" spans="1:17" s="122" customFormat="1" ht="14.25" customHeight="1">
      <c r="A324" s="313"/>
      <c r="B324" s="95"/>
      <c r="C324" s="96"/>
      <c r="D324" s="97"/>
      <c r="E324" s="98"/>
      <c r="F324" s="90"/>
      <c r="G324" s="91"/>
      <c r="H324" s="105"/>
      <c r="I324" s="92"/>
      <c r="J324" s="510"/>
      <c r="K324" s="510"/>
      <c r="L324" s="510"/>
      <c r="M324" s="98"/>
      <c r="N324" s="90"/>
      <c r="O324" s="101">
        <f>ROUNDDOWN(SUM(N323:N329)/1000,0)</f>
        <v>0</v>
      </c>
    </row>
    <row r="325" spans="1:17" s="122" customFormat="1" ht="14.25" customHeight="1">
      <c r="A325" s="313"/>
      <c r="B325" s="95"/>
      <c r="C325" s="96"/>
      <c r="D325" s="97"/>
      <c r="E325" s="98"/>
      <c r="F325" s="90"/>
      <c r="G325" s="91"/>
      <c r="H325" s="105"/>
      <c r="I325" s="92"/>
      <c r="J325" s="510"/>
      <c r="K325" s="510"/>
      <c r="L325" s="510"/>
      <c r="M325" s="98"/>
      <c r="N325" s="90"/>
      <c r="O325" s="94"/>
    </row>
    <row r="326" spans="1:17" s="122" customFormat="1" ht="14.25" customHeight="1">
      <c r="A326" s="313"/>
      <c r="B326" s="78" t="s">
        <v>56</v>
      </c>
      <c r="C326" s="79"/>
      <c r="D326" s="79"/>
      <c r="E326" s="80"/>
      <c r="F326" s="81"/>
      <c r="G326" s="82"/>
      <c r="H326" s="105"/>
      <c r="I326" s="92"/>
      <c r="J326" s="510"/>
      <c r="K326" s="510"/>
      <c r="L326" s="510"/>
      <c r="M326" s="98"/>
      <c r="N326" s="90"/>
      <c r="O326" s="94"/>
    </row>
    <row r="327" spans="1:17" s="122" customFormat="1" ht="14.25" customHeight="1">
      <c r="A327" s="313"/>
      <c r="B327" s="95"/>
      <c r="C327" s="96"/>
      <c r="D327" s="97"/>
      <c r="E327" s="98"/>
      <c r="F327" s="90"/>
      <c r="G327" s="91"/>
      <c r="H327" s="100"/>
      <c r="I327" s="92"/>
      <c r="J327" s="510"/>
      <c r="K327" s="510"/>
      <c r="L327" s="510"/>
      <c r="M327" s="98"/>
      <c r="N327" s="90"/>
      <c r="O327" s="94"/>
    </row>
    <row r="328" spans="1:17" s="122" customFormat="1" ht="14.25" customHeight="1">
      <c r="A328" s="313"/>
      <c r="B328" s="95"/>
      <c r="C328" s="96"/>
      <c r="D328" s="97"/>
      <c r="E328" s="98"/>
      <c r="F328" s="90"/>
      <c r="G328" s="99">
        <f>ROUNDDOWN(SUM(F327:F332)/1000,0)</f>
        <v>0</v>
      </c>
      <c r="H328" s="105"/>
      <c r="I328" s="92"/>
      <c r="J328" s="510"/>
      <c r="K328" s="510"/>
      <c r="L328" s="510"/>
      <c r="M328" s="98"/>
      <c r="N328" s="90"/>
      <c r="O328" s="106"/>
    </row>
    <row r="329" spans="1:17" s="122" customFormat="1" ht="14.25" customHeight="1">
      <c r="A329" s="313"/>
      <c r="B329" s="95"/>
      <c r="C329" s="96"/>
      <c r="D329" s="97"/>
      <c r="E329" s="98"/>
      <c r="F329" s="90"/>
      <c r="G329" s="91"/>
      <c r="H329" s="105"/>
      <c r="I329" s="185" t="s">
        <v>401</v>
      </c>
      <c r="J329" s="108"/>
      <c r="K329" s="109"/>
      <c r="L329" s="109"/>
      <c r="M329" s="110"/>
      <c r="N329" s="707"/>
      <c r="O329" s="112"/>
    </row>
    <row r="330" spans="1:17" s="122" customFormat="1" ht="14.25" customHeight="1">
      <c r="A330" s="313"/>
      <c r="B330" s="95"/>
      <c r="C330" s="96"/>
      <c r="D330" s="97"/>
      <c r="E330" s="98"/>
      <c r="F330" s="90"/>
      <c r="G330" s="99"/>
      <c r="H330" s="105"/>
      <c r="I330" s="92"/>
      <c r="J330" s="510"/>
      <c r="K330" s="510"/>
      <c r="L330" s="510"/>
      <c r="M330" s="98"/>
      <c r="N330" s="90"/>
      <c r="O330" s="94"/>
    </row>
    <row r="331" spans="1:17" s="122" customFormat="1" ht="14.25" customHeight="1">
      <c r="A331" s="313"/>
      <c r="B331" s="95"/>
      <c r="C331" s="96"/>
      <c r="D331" s="97"/>
      <c r="E331" s="98"/>
      <c r="F331" s="90"/>
      <c r="G331" s="99"/>
      <c r="H331" s="100"/>
      <c r="I331" s="92"/>
      <c r="J331" s="510"/>
      <c r="K331" s="510"/>
      <c r="L331" s="510"/>
      <c r="M331" s="98"/>
      <c r="N331" s="90"/>
      <c r="O331" s="101">
        <f>ROUNDDOWN(SUM(N330:N335)/1000,0)</f>
        <v>0</v>
      </c>
    </row>
    <row r="332" spans="1:17" s="122" customFormat="1" ht="14.1" customHeight="1" thickBot="1">
      <c r="A332" s="313"/>
      <c r="B332" s="113" t="s">
        <v>608</v>
      </c>
      <c r="C332" s="114"/>
      <c r="D332" s="114"/>
      <c r="E332" s="115"/>
      <c r="F332" s="116"/>
      <c r="G332" s="117">
        <f>G333-G298-G305-G311-G315-G320-G328</f>
        <v>0</v>
      </c>
      <c r="H332" s="105"/>
      <c r="I332" s="92"/>
      <c r="J332" s="510"/>
      <c r="K332" s="510"/>
      <c r="L332" s="510"/>
      <c r="M332" s="98"/>
      <c r="N332" s="90"/>
      <c r="O332" s="94"/>
    </row>
    <row r="333" spans="1:17" s="122" customFormat="1" ht="14.25" customHeight="1" thickTop="1">
      <c r="A333" s="313"/>
      <c r="B333" s="702" t="s">
        <v>57</v>
      </c>
      <c r="C333" s="703"/>
      <c r="D333" s="703"/>
      <c r="E333" s="703"/>
      <c r="F333" s="704"/>
      <c r="G333" s="118">
        <f>O342</f>
        <v>0</v>
      </c>
      <c r="H333" s="100"/>
      <c r="I333" s="92"/>
      <c r="J333" s="510"/>
      <c r="K333" s="510"/>
      <c r="L333" s="510"/>
      <c r="M333" s="98"/>
      <c r="N333" s="90"/>
      <c r="O333" s="94"/>
    </row>
    <row r="334" spans="1:17" s="122" customFormat="1" ht="20.100000000000001" customHeight="1">
      <c r="A334" s="313"/>
      <c r="B334" s="119" t="s">
        <v>58</v>
      </c>
      <c r="C334" s="120"/>
      <c r="D334" s="120"/>
      <c r="E334" s="120"/>
      <c r="F334" s="120"/>
      <c r="G334" s="121"/>
      <c r="H334" s="100"/>
      <c r="I334" s="107"/>
      <c r="J334" s="511"/>
      <c r="K334" s="511"/>
      <c r="L334" s="511"/>
      <c r="M334" s="104"/>
      <c r="N334" s="645"/>
      <c r="O334" s="106"/>
    </row>
    <row r="335" spans="1:17" s="122" customFormat="1" ht="14.25" customHeight="1">
      <c r="A335" s="313"/>
      <c r="B335" s="122" t="s">
        <v>59</v>
      </c>
      <c r="C335" s="120"/>
      <c r="D335" s="120"/>
      <c r="E335" s="120"/>
      <c r="F335" s="120"/>
      <c r="G335" s="123" t="s">
        <v>60</v>
      </c>
      <c r="H335" s="121"/>
      <c r="I335" s="185" t="s">
        <v>717</v>
      </c>
      <c r="J335" s="708"/>
      <c r="K335" s="510"/>
      <c r="L335" s="510"/>
      <c r="M335" s="110"/>
      <c r="N335" s="84"/>
      <c r="O335" s="111"/>
    </row>
    <row r="336" spans="1:17" s="122" customFormat="1" ht="14.25" customHeight="1">
      <c r="A336" s="313"/>
      <c r="B336" s="987" t="s">
        <v>61</v>
      </c>
      <c r="C336" s="1019"/>
      <c r="D336" s="1019"/>
      <c r="E336" s="1019"/>
      <c r="F336" s="1020"/>
      <c r="G336" s="125" t="s">
        <v>62</v>
      </c>
      <c r="H336" s="124"/>
      <c r="I336" s="92"/>
      <c r="J336" s="510"/>
      <c r="K336" s="709"/>
      <c r="L336" s="709"/>
      <c r="M336" s="98"/>
      <c r="N336" s="90"/>
      <c r="O336" s="94"/>
      <c r="Q336" s="648" t="s">
        <v>735</v>
      </c>
    </row>
    <row r="337" spans="1:21" s="122" customFormat="1" ht="14.25" customHeight="1">
      <c r="A337" s="313"/>
      <c r="B337" s="1144" t="s">
        <v>403</v>
      </c>
      <c r="C337" s="1019"/>
      <c r="D337" s="1019"/>
      <c r="E337" s="1019"/>
      <c r="F337" s="1020"/>
      <c r="G337" s="126"/>
      <c r="H337" s="124"/>
      <c r="I337" s="92"/>
      <c r="J337" s="510"/>
      <c r="K337" s="510"/>
      <c r="L337" s="510"/>
      <c r="M337" s="98"/>
      <c r="N337" s="90"/>
      <c r="O337" s="101">
        <f>ROUNDDOWN(SUM(N336:N340)/1000,0)</f>
        <v>0</v>
      </c>
    </row>
    <row r="338" spans="1:21" s="122" customFormat="1" ht="20.100000000000001" customHeight="1">
      <c r="A338" s="313"/>
      <c r="B338" s="1144" t="s">
        <v>404</v>
      </c>
      <c r="C338" s="1145"/>
      <c r="D338" s="1145"/>
      <c r="E338" s="1145"/>
      <c r="F338" s="1146"/>
      <c r="G338" s="126"/>
      <c r="H338" s="127"/>
      <c r="I338" s="92"/>
      <c r="J338" s="510"/>
      <c r="K338" s="510"/>
      <c r="L338" s="510"/>
      <c r="M338" s="98"/>
      <c r="N338" s="90"/>
      <c r="O338" s="94"/>
    </row>
    <row r="339" spans="1:21" s="122" customFormat="1" ht="21.95" customHeight="1" thickBot="1">
      <c r="A339" s="313"/>
      <c r="B339" s="1144" t="s">
        <v>104</v>
      </c>
      <c r="C339" s="1145"/>
      <c r="D339" s="1145"/>
      <c r="E339" s="1145"/>
      <c r="F339" s="1146"/>
      <c r="G339" s="126"/>
      <c r="H339" s="105"/>
      <c r="I339" s="92"/>
      <c r="J339" s="510"/>
      <c r="K339" s="510"/>
      <c r="L339" s="510"/>
      <c r="M339" s="98"/>
      <c r="N339" s="90"/>
      <c r="O339" s="128"/>
    </row>
    <row r="340" spans="1:21" s="122" customFormat="1" ht="35.450000000000003" customHeight="1" thickTop="1">
      <c r="A340" s="313"/>
      <c r="B340" s="1144" t="s">
        <v>108</v>
      </c>
      <c r="C340" s="1145"/>
      <c r="D340" s="1145"/>
      <c r="E340" s="1145"/>
      <c r="F340" s="1146"/>
      <c r="G340" s="126"/>
      <c r="H340" s="105"/>
      <c r="I340" s="1166" t="s">
        <v>402</v>
      </c>
      <c r="J340" s="1167"/>
      <c r="K340" s="1167"/>
      <c r="L340" s="1167"/>
      <c r="M340" s="1167"/>
      <c r="N340" s="1168"/>
      <c r="O340" s="129">
        <f>SUM(O298,O308,O317,O324,O331,O337)</f>
        <v>0</v>
      </c>
    </row>
    <row r="341" spans="1:21" s="122" customFormat="1" ht="35.450000000000003" customHeight="1">
      <c r="A341" s="313"/>
      <c r="B341" s="1144" t="s">
        <v>774</v>
      </c>
      <c r="C341" s="1145"/>
      <c r="D341" s="1145"/>
      <c r="E341" s="1145"/>
      <c r="F341" s="1146"/>
      <c r="G341" s="126"/>
      <c r="H341" s="121"/>
      <c r="I341" s="1169" t="s">
        <v>276</v>
      </c>
      <c r="J341" s="1170"/>
      <c r="K341" s="1170"/>
      <c r="L341" s="1170"/>
      <c r="M341" s="1170"/>
      <c r="N341" s="1171"/>
      <c r="O341" s="136">
        <f>IF(共通入力シート!$B$18="課税事業者",ROUNDDOWN((O340-G343)*10/110,0),0)</f>
        <v>0</v>
      </c>
    </row>
    <row r="342" spans="1:21" s="122" customFormat="1" ht="26.1" customHeight="1" thickBot="1">
      <c r="A342" s="313"/>
      <c r="B342" s="1153" t="s">
        <v>775</v>
      </c>
      <c r="C342" s="1154"/>
      <c r="D342" s="1154"/>
      <c r="E342" s="1154"/>
      <c r="F342" s="1155"/>
      <c r="G342" s="126"/>
      <c r="H342" s="121"/>
      <c r="I342" s="1159" t="s">
        <v>609</v>
      </c>
      <c r="J342" s="1160"/>
      <c r="K342" s="1160"/>
      <c r="L342" s="1160"/>
      <c r="M342" s="1160"/>
      <c r="N342" s="1161"/>
      <c r="O342" s="131">
        <f>O340-O341</f>
        <v>0</v>
      </c>
    </row>
    <row r="343" spans="1:21" s="122" customFormat="1" ht="25.35" customHeight="1" thickTop="1">
      <c r="A343" s="313"/>
      <c r="B343" s="1156" t="s">
        <v>63</v>
      </c>
      <c r="C343" s="1157"/>
      <c r="D343" s="1157"/>
      <c r="E343" s="1157"/>
      <c r="F343" s="1158"/>
      <c r="G343" s="130">
        <f>SUM(G337:G342)</f>
        <v>0</v>
      </c>
      <c r="H343" s="326"/>
      <c r="I343" s="1159" t="s">
        <v>610</v>
      </c>
      <c r="J343" s="1160"/>
      <c r="K343" s="1160"/>
      <c r="L343" s="1160"/>
      <c r="M343" s="1160"/>
      <c r="N343" s="1161"/>
      <c r="O343" s="134"/>
    </row>
    <row r="344" spans="1:21" s="122" customFormat="1" ht="26.25" customHeight="1">
      <c r="A344" s="313"/>
      <c r="B344" s="122" t="s">
        <v>64</v>
      </c>
      <c r="C344" s="327"/>
      <c r="D344" s="327"/>
      <c r="E344" s="327"/>
      <c r="F344" s="327"/>
      <c r="G344" s="133"/>
      <c r="H344" s="326"/>
      <c r="O344" s="135"/>
    </row>
    <row r="345" spans="1:21" s="122" customFormat="1" ht="10.5" customHeight="1" thickBot="1">
      <c r="A345" s="313"/>
      <c r="C345" s="327"/>
      <c r="D345" s="327"/>
      <c r="E345" s="327"/>
      <c r="F345" s="327"/>
      <c r="G345" s="133"/>
      <c r="H345" s="326"/>
      <c r="I345" s="328"/>
    </row>
    <row r="346" spans="1:21" s="122" customFormat="1" ht="25.35" customHeight="1" thickBot="1">
      <c r="A346" s="313"/>
      <c r="B346" s="1143" t="s">
        <v>65</v>
      </c>
      <c r="C346" s="1018"/>
      <c r="D346" s="1162" t="str">
        <f>IF(共通入力シート!$B$2="","",共通入力シート!$B$2)</f>
        <v/>
      </c>
      <c r="E346" s="1162"/>
      <c r="F346" s="1162"/>
      <c r="G346" s="1163"/>
      <c r="H346" s="1164" t="str">
        <f>IF(共通入力シート!$B$18="※選択してください。","★「共通入力シート」の消費税等仕入控除税額の取扱を選択してください。","")</f>
        <v/>
      </c>
      <c r="I346" s="1165"/>
      <c r="J346" s="1165"/>
      <c r="K346" s="1165"/>
      <c r="L346" s="1165"/>
      <c r="M346" s="1165"/>
      <c r="N346" s="1165"/>
      <c r="O346" s="1165"/>
    </row>
    <row r="347" spans="1:21" s="122" customFormat="1" ht="77.099999999999994" customHeight="1" thickBot="1">
      <c r="A347" s="313"/>
      <c r="B347" s="1148" t="s">
        <v>776</v>
      </c>
      <c r="C347" s="1149"/>
      <c r="D347" s="1150" t="str">
        <f>IF(O342=0,"",MAX(0,MIN(INT(O342/2),G332)))</f>
        <v/>
      </c>
      <c r="E347" s="1150"/>
      <c r="F347" s="1150"/>
      <c r="G347" s="329" t="s">
        <v>27</v>
      </c>
      <c r="H347" s="1151" t="s">
        <v>736</v>
      </c>
      <c r="I347" s="1152"/>
      <c r="J347" s="1152"/>
      <c r="K347" s="1152"/>
      <c r="L347" s="1152"/>
      <c r="M347" s="1152"/>
      <c r="N347" s="1152"/>
      <c r="O347" s="1152"/>
    </row>
    <row r="348" spans="1:21" ht="4.5" customHeight="1"/>
    <row r="349" spans="1:21" ht="15.6" customHeight="1">
      <c r="B349" s="122" t="s">
        <v>332</v>
      </c>
      <c r="C349" s="198"/>
      <c r="D349" s="294"/>
      <c r="E349" s="198"/>
      <c r="F349" s="198"/>
      <c r="G349" s="198"/>
      <c r="H349" s="198"/>
      <c r="I349" s="198"/>
      <c r="J349" s="198"/>
      <c r="K349" s="198"/>
      <c r="L349" s="198"/>
      <c r="M349" s="198"/>
      <c r="N349" s="198"/>
      <c r="O349" s="198"/>
      <c r="R349" s="294"/>
      <c r="S349" s="294"/>
      <c r="T349" s="294"/>
      <c r="U349" s="294"/>
    </row>
    <row r="350" spans="1:21" ht="15.6" customHeight="1">
      <c r="B350" s="198" t="s">
        <v>383</v>
      </c>
      <c r="C350" s="198"/>
      <c r="D350" s="198"/>
      <c r="E350" s="198"/>
      <c r="F350" s="198"/>
      <c r="G350" s="198"/>
      <c r="H350" s="198"/>
      <c r="I350" s="198"/>
      <c r="J350" s="198"/>
      <c r="K350" s="198"/>
      <c r="L350" s="198"/>
      <c r="M350" s="198"/>
      <c r="N350" s="198"/>
      <c r="O350" s="198"/>
      <c r="R350" s="294"/>
      <c r="S350" s="294"/>
      <c r="T350" s="294"/>
      <c r="U350" s="294"/>
    </row>
    <row r="351" spans="1:21" ht="15.6" customHeight="1" thickBot="1">
      <c r="B351" s="1044" t="s">
        <v>335</v>
      </c>
      <c r="C351" s="1044"/>
      <c r="D351" s="1044"/>
      <c r="E351" s="1044"/>
      <c r="F351" s="1044"/>
      <c r="G351" s="1044"/>
      <c r="H351" s="1044"/>
      <c r="I351" s="1044"/>
      <c r="J351" s="1044"/>
      <c r="K351" s="1044"/>
      <c r="L351" s="1044"/>
      <c r="M351" s="1044"/>
      <c r="N351" s="1044"/>
      <c r="O351" s="1044"/>
      <c r="R351" s="294"/>
      <c r="S351" s="294"/>
      <c r="T351" s="294"/>
      <c r="U351" s="294"/>
    </row>
    <row r="352" spans="1:21" ht="15" customHeight="1">
      <c r="B352" s="1036" t="s">
        <v>36</v>
      </c>
      <c r="C352" s="1063"/>
      <c r="D352" s="1051" t="s">
        <v>499</v>
      </c>
      <c r="E352" s="1052"/>
      <c r="F352" s="1036" t="s">
        <v>447</v>
      </c>
      <c r="G352" s="1037"/>
      <c r="H352" s="1038"/>
      <c r="I352" s="1038"/>
      <c r="J352" s="1038"/>
      <c r="K352" s="1038"/>
      <c r="L352" s="1038"/>
      <c r="M352" s="1038"/>
      <c r="N352" s="1038"/>
      <c r="O352" s="1039"/>
      <c r="Q352" s="520"/>
      <c r="R352" s="294"/>
      <c r="S352" s="294"/>
      <c r="T352" s="294"/>
      <c r="U352" s="294"/>
    </row>
    <row r="353" spans="2:21" ht="15" customHeight="1" thickBot="1">
      <c r="B353" s="1040"/>
      <c r="C353" s="1064"/>
      <c r="D353" s="1053"/>
      <c r="E353" s="1054"/>
      <c r="F353" s="1040"/>
      <c r="G353" s="1041"/>
      <c r="H353" s="1042"/>
      <c r="I353" s="1042"/>
      <c r="J353" s="1042"/>
      <c r="K353" s="1042"/>
      <c r="L353" s="1042"/>
      <c r="M353" s="1042"/>
      <c r="N353" s="1042"/>
      <c r="O353" s="1043"/>
      <c r="Q353" s="519"/>
      <c r="R353" s="294"/>
      <c r="S353" s="294"/>
      <c r="T353" s="294"/>
      <c r="U353" s="294"/>
    </row>
    <row r="354" spans="2:21" ht="16.5" customHeight="1">
      <c r="B354" s="295" t="s">
        <v>111</v>
      </c>
      <c r="C354" s="296"/>
      <c r="D354" s="296"/>
      <c r="E354" s="297"/>
      <c r="F354" s="296"/>
      <c r="G354" s="296"/>
      <c r="H354" s="296"/>
      <c r="I354" s="296"/>
      <c r="J354" s="296"/>
      <c r="K354" s="296"/>
      <c r="L354" s="296"/>
      <c r="M354" s="296"/>
      <c r="N354" s="296"/>
      <c r="O354" s="521"/>
      <c r="R354" s="294"/>
      <c r="S354" s="294"/>
      <c r="T354" s="294"/>
      <c r="U354" s="294"/>
    </row>
    <row r="355" spans="2:21" ht="18.75" customHeight="1">
      <c r="B355" s="1055"/>
      <c r="C355" s="1056"/>
      <c r="D355" s="1056"/>
      <c r="E355" s="1056"/>
      <c r="F355" s="1056"/>
      <c r="G355" s="1056"/>
      <c r="H355" s="1056"/>
      <c r="I355" s="1056"/>
      <c r="J355" s="1056"/>
      <c r="K355" s="1056"/>
      <c r="L355" s="300" t="s">
        <v>39</v>
      </c>
      <c r="M355" s="1059"/>
      <c r="N355" s="1059"/>
      <c r="O355" s="1060"/>
      <c r="Q355" s="496" t="str">
        <f>IF(M355="", "←選択してください。", "")</f>
        <v>←選択してください。</v>
      </c>
      <c r="R355" s="294"/>
      <c r="S355" s="294"/>
      <c r="T355" s="294"/>
      <c r="U355" s="294"/>
    </row>
    <row r="356" spans="2:21" ht="17.25" customHeight="1">
      <c r="B356" s="1057"/>
      <c r="C356" s="1058"/>
      <c r="D356" s="1058"/>
      <c r="E356" s="1058"/>
      <c r="F356" s="1058"/>
      <c r="G356" s="1058"/>
      <c r="H356" s="1058"/>
      <c r="I356" s="1058"/>
      <c r="J356" s="1058"/>
      <c r="K356" s="1058"/>
      <c r="L356" s="302" t="s">
        <v>40</v>
      </c>
      <c r="M356" s="1061"/>
      <c r="N356" s="1061"/>
      <c r="O356" s="1062"/>
      <c r="Q356" s="496" t="str">
        <f>IF(M356="", "←選択してください。", "")</f>
        <v>←選択してください。</v>
      </c>
      <c r="R356" s="294"/>
      <c r="S356" s="294"/>
      <c r="T356" s="294"/>
      <c r="U356" s="294"/>
    </row>
    <row r="357" spans="2:21" ht="4.5" customHeight="1">
      <c r="B357" s="303"/>
      <c r="C357" s="303"/>
      <c r="D357" s="303"/>
      <c r="E357" s="303"/>
      <c r="F357" s="303"/>
      <c r="G357" s="303"/>
      <c r="H357" s="303"/>
      <c r="I357" s="303"/>
      <c r="J357" s="303"/>
      <c r="K357" s="303"/>
      <c r="L357" s="303"/>
      <c r="M357" s="303"/>
      <c r="N357" s="303"/>
      <c r="O357" s="517"/>
      <c r="R357" s="294"/>
      <c r="S357" s="294"/>
      <c r="T357" s="294"/>
      <c r="U357" s="294"/>
    </row>
    <row r="358" spans="2:21" ht="24" customHeight="1">
      <c r="B358" s="987" t="s">
        <v>112</v>
      </c>
      <c r="C358" s="1097"/>
      <c r="D358" s="1098" t="s">
        <v>41</v>
      </c>
      <c r="E358" s="1099"/>
      <c r="F358" s="1100"/>
      <c r="G358" s="1100"/>
      <c r="H358" s="1101"/>
      <c r="I358" s="999" t="s">
        <v>42</v>
      </c>
      <c r="J358" s="1065"/>
      <c r="K358" s="1066"/>
      <c r="L358" s="305" t="str">
        <f>IF(OR($H360=0,$K360=0),"",$F358/($H360*$K360))</f>
        <v/>
      </c>
      <c r="M358" s="999" t="s">
        <v>43</v>
      </c>
      <c r="N358" s="1066"/>
      <c r="O358" s="492" t="str">
        <f>IF($O456+$O459=0,"",($G449-$G448)/($O456+$O459))</f>
        <v/>
      </c>
      <c r="Q358" s="301" t="str">
        <f>IF(OR(F352="人材養成事業",F352= "普及啓発事業"), "←斜線部は記入する必要はありません。", "")</f>
        <v/>
      </c>
      <c r="R358" s="294"/>
      <c r="S358" s="294"/>
      <c r="T358" s="294"/>
      <c r="U358" s="294"/>
    </row>
    <row r="359" spans="2:21" s="122" customFormat="1" ht="21.75" customHeight="1">
      <c r="B359" s="1067" t="s">
        <v>44</v>
      </c>
      <c r="C359" s="1068"/>
      <c r="D359" s="1071" t="s">
        <v>45</v>
      </c>
      <c r="E359" s="1072"/>
      <c r="F359" s="1073" t="s">
        <v>46</v>
      </c>
      <c r="G359" s="1073"/>
      <c r="H359" s="1074" t="s">
        <v>47</v>
      </c>
      <c r="I359" s="1074"/>
      <c r="J359" s="1074"/>
      <c r="K359" s="306" t="s">
        <v>48</v>
      </c>
      <c r="L359" s="1080" t="s">
        <v>49</v>
      </c>
      <c r="M359" s="1080"/>
      <c r="N359" s="1080"/>
      <c r="O359" s="1081"/>
    </row>
    <row r="360" spans="2:21" s="122" customFormat="1" ht="21.75" customHeight="1">
      <c r="B360" s="1069"/>
      <c r="C360" s="1070"/>
      <c r="D360" s="1082"/>
      <c r="E360" s="1083"/>
      <c r="F360" s="1084"/>
      <c r="G360" s="1085"/>
      <c r="H360" s="1086"/>
      <c r="I360" s="1086"/>
      <c r="J360" s="1086"/>
      <c r="K360" s="73"/>
      <c r="L360" s="1087"/>
      <c r="M360" s="1087"/>
      <c r="N360" s="1087"/>
      <c r="O360" s="1088"/>
      <c r="Q360" s="307"/>
    </row>
    <row r="361" spans="2:21" ht="9.75" customHeight="1">
      <c r="B361" s="122"/>
      <c r="C361" s="122"/>
      <c r="D361" s="303"/>
      <c r="E361" s="303"/>
      <c r="F361" s="303"/>
      <c r="G361" s="303"/>
      <c r="H361" s="303"/>
      <c r="I361" s="303"/>
      <c r="J361" s="303"/>
      <c r="K361" s="303"/>
      <c r="L361" s="303"/>
      <c r="M361" s="303"/>
      <c r="N361" s="303"/>
      <c r="O361" s="303"/>
      <c r="Q361" s="301"/>
      <c r="R361" s="294"/>
      <c r="S361" s="294"/>
      <c r="T361" s="294"/>
      <c r="U361" s="294"/>
    </row>
    <row r="362" spans="2:21" s="97" customFormat="1" ht="18" customHeight="1">
      <c r="B362" s="1067" t="s">
        <v>277</v>
      </c>
      <c r="C362" s="1075"/>
      <c r="D362" s="1032" t="s">
        <v>737</v>
      </c>
      <c r="E362" s="975"/>
      <c r="F362" s="975"/>
      <c r="G362" s="975"/>
      <c r="H362" s="975"/>
      <c r="I362" s="975"/>
      <c r="J362" s="975"/>
      <c r="K362" s="975"/>
      <c r="L362" s="975"/>
      <c r="M362" s="975"/>
      <c r="N362" s="975"/>
      <c r="O362" s="976"/>
      <c r="Q362" s="495" t="s">
        <v>109</v>
      </c>
    </row>
    <row r="363" spans="2:21" s="97" customFormat="1" ht="19.350000000000001" customHeight="1">
      <c r="B363" s="1076"/>
      <c r="C363" s="1077"/>
      <c r="D363" s="1033"/>
      <c r="E363" s="1034"/>
      <c r="F363" s="1034"/>
      <c r="G363" s="1034"/>
      <c r="H363" s="1034"/>
      <c r="I363" s="1034"/>
      <c r="J363" s="1034"/>
      <c r="K363" s="1034"/>
      <c r="L363" s="1034"/>
      <c r="M363" s="1034"/>
      <c r="N363" s="1034"/>
      <c r="O363" s="1035"/>
    </row>
    <row r="364" spans="2:21" s="97" customFormat="1" ht="19.350000000000001" customHeight="1">
      <c r="B364" s="1076"/>
      <c r="C364" s="1077"/>
      <c r="D364" s="1026"/>
      <c r="E364" s="1027"/>
      <c r="F364" s="1027"/>
      <c r="G364" s="1027"/>
      <c r="H364" s="1027"/>
      <c r="I364" s="1027"/>
      <c r="J364" s="1027"/>
      <c r="K364" s="1027"/>
      <c r="L364" s="1027"/>
      <c r="M364" s="1027"/>
      <c r="N364" s="1027"/>
      <c r="O364" s="1028"/>
    </row>
    <row r="365" spans="2:21" s="97" customFormat="1" ht="19.350000000000001" customHeight="1">
      <c r="B365" s="1076"/>
      <c r="C365" s="1077"/>
      <c r="D365" s="1026"/>
      <c r="E365" s="1027"/>
      <c r="F365" s="1027"/>
      <c r="G365" s="1027"/>
      <c r="H365" s="1027"/>
      <c r="I365" s="1027"/>
      <c r="J365" s="1027"/>
      <c r="K365" s="1027"/>
      <c r="L365" s="1027"/>
      <c r="M365" s="1027"/>
      <c r="N365" s="1027"/>
      <c r="O365" s="1028"/>
    </row>
    <row r="366" spans="2:21" s="97" customFormat="1" ht="19.350000000000001" customHeight="1">
      <c r="B366" s="1076"/>
      <c r="C366" s="1077"/>
      <c r="D366" s="1026"/>
      <c r="E366" s="1027"/>
      <c r="F366" s="1027"/>
      <c r="G366" s="1027"/>
      <c r="H366" s="1027"/>
      <c r="I366" s="1027"/>
      <c r="J366" s="1027"/>
      <c r="K366" s="1027"/>
      <c r="L366" s="1027"/>
      <c r="M366" s="1027"/>
      <c r="N366" s="1027"/>
      <c r="O366" s="1028"/>
    </row>
    <row r="367" spans="2:21" s="97" customFormat="1" ht="19.350000000000001" customHeight="1">
      <c r="B367" s="1076"/>
      <c r="C367" s="1077"/>
      <c r="D367" s="1026"/>
      <c r="E367" s="1027"/>
      <c r="F367" s="1027"/>
      <c r="G367" s="1027"/>
      <c r="H367" s="1027"/>
      <c r="I367" s="1027"/>
      <c r="J367" s="1027"/>
      <c r="K367" s="1027"/>
      <c r="L367" s="1027"/>
      <c r="M367" s="1027"/>
      <c r="N367" s="1027"/>
      <c r="O367" s="1028"/>
    </row>
    <row r="368" spans="2:21" s="97" customFormat="1" ht="19.350000000000001" customHeight="1">
      <c r="B368" s="1076"/>
      <c r="C368" s="1077"/>
      <c r="D368" s="1026"/>
      <c r="E368" s="1027"/>
      <c r="F368" s="1027"/>
      <c r="G368" s="1027"/>
      <c r="H368" s="1027"/>
      <c r="I368" s="1027"/>
      <c r="J368" s="1027"/>
      <c r="K368" s="1027"/>
      <c r="L368" s="1027"/>
      <c r="M368" s="1027"/>
      <c r="N368" s="1027"/>
      <c r="O368" s="1028"/>
    </row>
    <row r="369" spans="2:15" s="97" customFormat="1" ht="19.350000000000001" customHeight="1">
      <c r="B369" s="1076"/>
      <c r="C369" s="1077"/>
      <c r="D369" s="1026"/>
      <c r="E369" s="1027"/>
      <c r="F369" s="1027"/>
      <c r="G369" s="1027"/>
      <c r="H369" s="1027"/>
      <c r="I369" s="1027"/>
      <c r="J369" s="1027"/>
      <c r="K369" s="1027"/>
      <c r="L369" s="1027"/>
      <c r="M369" s="1027"/>
      <c r="N369" s="1027"/>
      <c r="O369" s="1028"/>
    </row>
    <row r="370" spans="2:15" s="97" customFormat="1" ht="19.350000000000001" customHeight="1">
      <c r="B370" s="1076"/>
      <c r="C370" s="1077"/>
      <c r="D370" s="1026"/>
      <c r="E370" s="1027"/>
      <c r="F370" s="1027"/>
      <c r="G370" s="1027"/>
      <c r="H370" s="1027"/>
      <c r="I370" s="1027"/>
      <c r="J370" s="1027"/>
      <c r="K370" s="1027"/>
      <c r="L370" s="1027"/>
      <c r="M370" s="1027"/>
      <c r="N370" s="1027"/>
      <c r="O370" s="1028"/>
    </row>
    <row r="371" spans="2:15" s="97" customFormat="1" ht="19.350000000000001" customHeight="1">
      <c r="B371" s="1076"/>
      <c r="C371" s="1077"/>
      <c r="D371" s="1026"/>
      <c r="E371" s="1027"/>
      <c r="F371" s="1027"/>
      <c r="G371" s="1027"/>
      <c r="H371" s="1027"/>
      <c r="I371" s="1027"/>
      <c r="J371" s="1027"/>
      <c r="K371" s="1027"/>
      <c r="L371" s="1027"/>
      <c r="M371" s="1027"/>
      <c r="N371" s="1027"/>
      <c r="O371" s="1028"/>
    </row>
    <row r="372" spans="2:15" s="97" customFormat="1" ht="19.350000000000001" customHeight="1">
      <c r="B372" s="1078"/>
      <c r="C372" s="1079"/>
      <c r="D372" s="1029"/>
      <c r="E372" s="1030"/>
      <c r="F372" s="1030"/>
      <c r="G372" s="1030"/>
      <c r="H372" s="1030"/>
      <c r="I372" s="1030"/>
      <c r="J372" s="1030"/>
      <c r="K372" s="1030"/>
      <c r="L372" s="1030"/>
      <c r="M372" s="1030"/>
      <c r="N372" s="1030"/>
      <c r="O372" s="1031"/>
    </row>
    <row r="373" spans="2:15" s="97" customFormat="1" ht="18" customHeight="1">
      <c r="B373" s="1067" t="s">
        <v>114</v>
      </c>
      <c r="C373" s="1092"/>
      <c r="D373" s="1089" t="s">
        <v>523</v>
      </c>
      <c r="E373" s="1090"/>
      <c r="F373" s="1090"/>
      <c r="G373" s="1090"/>
      <c r="H373" s="1090"/>
      <c r="I373" s="1090"/>
      <c r="J373" s="1090"/>
      <c r="K373" s="1090"/>
      <c r="L373" s="1090"/>
      <c r="M373" s="1090"/>
      <c r="N373" s="1090"/>
      <c r="O373" s="1091"/>
    </row>
    <row r="374" spans="2:15" s="97" customFormat="1" ht="18" customHeight="1">
      <c r="B374" s="1093"/>
      <c r="C374" s="1094"/>
      <c r="D374" s="1045"/>
      <c r="E374" s="1046"/>
      <c r="F374" s="1046"/>
      <c r="G374" s="1046"/>
      <c r="H374" s="1046"/>
      <c r="I374" s="1046"/>
      <c r="J374" s="1046"/>
      <c r="K374" s="1046"/>
      <c r="L374" s="1046"/>
      <c r="M374" s="1046"/>
      <c r="N374" s="1046"/>
      <c r="O374" s="1047"/>
    </row>
    <row r="375" spans="2:15" s="97" customFormat="1" ht="18" customHeight="1">
      <c r="B375" s="1093"/>
      <c r="C375" s="1094"/>
      <c r="D375" s="1026"/>
      <c r="E375" s="1027"/>
      <c r="F375" s="1027"/>
      <c r="G375" s="1027"/>
      <c r="H375" s="1027"/>
      <c r="I375" s="1027"/>
      <c r="J375" s="1027"/>
      <c r="K375" s="1027"/>
      <c r="L375" s="1027"/>
      <c r="M375" s="1027"/>
      <c r="N375" s="1027"/>
      <c r="O375" s="1028"/>
    </row>
    <row r="376" spans="2:15" s="97" customFormat="1" ht="18" customHeight="1">
      <c r="B376" s="1093"/>
      <c r="C376" s="1094"/>
      <c r="D376" s="1026"/>
      <c r="E376" s="1027"/>
      <c r="F376" s="1027"/>
      <c r="G376" s="1027"/>
      <c r="H376" s="1027"/>
      <c r="I376" s="1027"/>
      <c r="J376" s="1027"/>
      <c r="K376" s="1027"/>
      <c r="L376" s="1027"/>
      <c r="M376" s="1027"/>
      <c r="N376" s="1027"/>
      <c r="O376" s="1028"/>
    </row>
    <row r="377" spans="2:15" s="97" customFormat="1" ht="18" customHeight="1">
      <c r="B377" s="1093"/>
      <c r="C377" s="1094"/>
      <c r="D377" s="1026"/>
      <c r="E377" s="1027"/>
      <c r="F377" s="1027"/>
      <c r="G377" s="1027"/>
      <c r="H377" s="1027"/>
      <c r="I377" s="1027"/>
      <c r="J377" s="1027"/>
      <c r="K377" s="1027"/>
      <c r="L377" s="1027"/>
      <c r="M377" s="1027"/>
      <c r="N377" s="1027"/>
      <c r="O377" s="1028"/>
    </row>
    <row r="378" spans="2:15" s="97" customFormat="1" ht="18" customHeight="1">
      <c r="B378" s="1093"/>
      <c r="C378" s="1094"/>
      <c r="D378" s="1026"/>
      <c r="E378" s="1027"/>
      <c r="F378" s="1027"/>
      <c r="G378" s="1027"/>
      <c r="H378" s="1027"/>
      <c r="I378" s="1027"/>
      <c r="J378" s="1027"/>
      <c r="K378" s="1027"/>
      <c r="L378" s="1027"/>
      <c r="M378" s="1027"/>
      <c r="N378" s="1027"/>
      <c r="O378" s="1028"/>
    </row>
    <row r="379" spans="2:15" s="97" customFormat="1" ht="18" customHeight="1">
      <c r="B379" s="1093"/>
      <c r="C379" s="1094"/>
      <c r="D379" s="1048"/>
      <c r="E379" s="1049"/>
      <c r="F379" s="1049"/>
      <c r="G379" s="1049"/>
      <c r="H379" s="1049"/>
      <c r="I379" s="1049"/>
      <c r="J379" s="1049"/>
      <c r="K379" s="1049"/>
      <c r="L379" s="1049"/>
      <c r="M379" s="1049"/>
      <c r="N379" s="1049"/>
      <c r="O379" s="1050"/>
    </row>
    <row r="380" spans="2:15" s="97" customFormat="1" ht="18" customHeight="1">
      <c r="B380" s="1093"/>
      <c r="C380" s="1094"/>
      <c r="D380" s="1116" t="s">
        <v>334</v>
      </c>
      <c r="E380" s="1117"/>
      <c r="F380" s="1117"/>
      <c r="G380" s="1117"/>
      <c r="H380" s="1117"/>
      <c r="I380" s="1117"/>
      <c r="J380" s="1117"/>
      <c r="K380" s="1117"/>
      <c r="L380" s="1117"/>
      <c r="M380" s="1117"/>
      <c r="N380" s="1117"/>
      <c r="O380" s="1118"/>
    </row>
    <row r="381" spans="2:15" s="97" customFormat="1" ht="18" customHeight="1">
      <c r="B381" s="1093"/>
      <c r="C381" s="1094"/>
      <c r="D381" s="1045"/>
      <c r="E381" s="1119"/>
      <c r="F381" s="1119"/>
      <c r="G381" s="1119"/>
      <c r="H381" s="1119"/>
      <c r="I381" s="1119"/>
      <c r="J381" s="1119"/>
      <c r="K381" s="1119"/>
      <c r="L381" s="1119"/>
      <c r="M381" s="1119"/>
      <c r="N381" s="1119"/>
      <c r="O381" s="1120"/>
    </row>
    <row r="382" spans="2:15" s="97" customFormat="1" ht="18" customHeight="1">
      <c r="B382" s="1093"/>
      <c r="C382" s="1094"/>
      <c r="D382" s="1121"/>
      <c r="E382" s="1122"/>
      <c r="F382" s="1122"/>
      <c r="G382" s="1122"/>
      <c r="H382" s="1122"/>
      <c r="I382" s="1122"/>
      <c r="J382" s="1122"/>
      <c r="K382" s="1122"/>
      <c r="L382" s="1122"/>
      <c r="M382" s="1122"/>
      <c r="N382" s="1122"/>
      <c r="O382" s="1123"/>
    </row>
    <row r="383" spans="2:15" s="97" customFormat="1" ht="18" customHeight="1">
      <c r="B383" s="1093"/>
      <c r="C383" s="1094"/>
      <c r="D383" s="1121"/>
      <c r="E383" s="1122"/>
      <c r="F383" s="1122"/>
      <c r="G383" s="1122"/>
      <c r="H383" s="1122"/>
      <c r="I383" s="1122"/>
      <c r="J383" s="1122"/>
      <c r="K383" s="1122"/>
      <c r="L383" s="1122"/>
      <c r="M383" s="1122"/>
      <c r="N383" s="1122"/>
      <c r="O383" s="1123"/>
    </row>
    <row r="384" spans="2:15" s="97" customFormat="1" ht="18" customHeight="1">
      <c r="B384" s="1093"/>
      <c r="C384" s="1094"/>
      <c r="D384" s="1121"/>
      <c r="E384" s="1122"/>
      <c r="F384" s="1122"/>
      <c r="G384" s="1122"/>
      <c r="H384" s="1122"/>
      <c r="I384" s="1122"/>
      <c r="J384" s="1122"/>
      <c r="K384" s="1122"/>
      <c r="L384" s="1122"/>
      <c r="M384" s="1122"/>
      <c r="N384" s="1122"/>
      <c r="O384" s="1123"/>
    </row>
    <row r="385" spans="2:17" s="97" customFormat="1" ht="18" customHeight="1">
      <c r="B385" s="1093"/>
      <c r="C385" s="1094"/>
      <c r="D385" s="1121"/>
      <c r="E385" s="1122"/>
      <c r="F385" s="1122"/>
      <c r="G385" s="1122"/>
      <c r="H385" s="1122"/>
      <c r="I385" s="1122"/>
      <c r="J385" s="1122"/>
      <c r="K385" s="1122"/>
      <c r="L385" s="1122"/>
      <c r="M385" s="1122"/>
      <c r="N385" s="1122"/>
      <c r="O385" s="1123"/>
    </row>
    <row r="386" spans="2:17" s="97" customFormat="1" ht="18" customHeight="1">
      <c r="B386" s="1093"/>
      <c r="C386" s="1094"/>
      <c r="D386" s="1121"/>
      <c r="E386" s="1122"/>
      <c r="F386" s="1122"/>
      <c r="G386" s="1122"/>
      <c r="H386" s="1122"/>
      <c r="I386" s="1122"/>
      <c r="J386" s="1122"/>
      <c r="K386" s="1122"/>
      <c r="L386" s="1122"/>
      <c r="M386" s="1122"/>
      <c r="N386" s="1122"/>
      <c r="O386" s="1123"/>
    </row>
    <row r="387" spans="2:17" s="97" customFormat="1" ht="18" customHeight="1">
      <c r="B387" s="1095"/>
      <c r="C387" s="1096"/>
      <c r="D387" s="1124"/>
      <c r="E387" s="1125"/>
      <c r="F387" s="1125"/>
      <c r="G387" s="1125"/>
      <c r="H387" s="1125"/>
      <c r="I387" s="1125"/>
      <c r="J387" s="1125"/>
      <c r="K387" s="1125"/>
      <c r="L387" s="1125"/>
      <c r="M387" s="1125"/>
      <c r="N387" s="1125"/>
      <c r="O387" s="1126"/>
    </row>
    <row r="388" spans="2:17" s="97" customFormat="1" ht="30.75" customHeight="1">
      <c r="B388" s="1067" t="s">
        <v>110</v>
      </c>
      <c r="C388" s="1092"/>
      <c r="D388" s="1102" t="s">
        <v>733</v>
      </c>
      <c r="E388" s="1090"/>
      <c r="F388" s="1090"/>
      <c r="G388" s="1090"/>
      <c r="H388" s="1090"/>
      <c r="I388" s="1090"/>
      <c r="J388" s="1090"/>
      <c r="K388" s="1090"/>
      <c r="L388" s="1090"/>
      <c r="M388" s="1090"/>
      <c r="N388" s="1090"/>
      <c r="O388" s="1091"/>
    </row>
    <row r="389" spans="2:17" s="97" customFormat="1" ht="18" customHeight="1">
      <c r="B389" s="1093"/>
      <c r="C389" s="1094"/>
      <c r="D389" s="1045"/>
      <c r="E389" s="1108"/>
      <c r="F389" s="1108"/>
      <c r="G389" s="1108"/>
      <c r="H389" s="1108"/>
      <c r="I389" s="1108"/>
      <c r="J389" s="1108"/>
      <c r="K389" s="1108"/>
      <c r="L389" s="1108"/>
      <c r="M389" s="1108"/>
      <c r="N389" s="1108"/>
      <c r="O389" s="1109"/>
    </row>
    <row r="390" spans="2:17" s="97" customFormat="1" ht="18" customHeight="1">
      <c r="B390" s="1093"/>
      <c r="C390" s="1094"/>
      <c r="D390" s="1110"/>
      <c r="E390" s="1111"/>
      <c r="F390" s="1111"/>
      <c r="G390" s="1111"/>
      <c r="H390" s="1111"/>
      <c r="I390" s="1111"/>
      <c r="J390" s="1111"/>
      <c r="K390" s="1111"/>
      <c r="L390" s="1111"/>
      <c r="M390" s="1111"/>
      <c r="N390" s="1111"/>
      <c r="O390" s="1112"/>
    </row>
    <row r="391" spans="2:17" s="97" customFormat="1" ht="18" customHeight="1">
      <c r="B391" s="1093"/>
      <c r="C391" s="1094"/>
      <c r="D391" s="1113"/>
      <c r="E391" s="1114"/>
      <c r="F391" s="1114"/>
      <c r="G391" s="1114"/>
      <c r="H391" s="1114"/>
      <c r="I391" s="1114"/>
      <c r="J391" s="1114"/>
      <c r="K391" s="1114"/>
      <c r="L391" s="1114"/>
      <c r="M391" s="1114"/>
      <c r="N391" s="1114"/>
      <c r="O391" s="1115"/>
    </row>
    <row r="392" spans="2:17" s="97" customFormat="1" ht="17.100000000000001" customHeight="1">
      <c r="B392" s="1093"/>
      <c r="C392" s="1094"/>
      <c r="D392" s="1133" t="s">
        <v>278</v>
      </c>
      <c r="E392" s="1133"/>
      <c r="F392" s="1133"/>
      <c r="G392" s="1133"/>
      <c r="H392" s="1133"/>
      <c r="I392" s="1133"/>
      <c r="J392" s="1133"/>
      <c r="K392" s="1133"/>
      <c r="L392" s="1133"/>
      <c r="M392" s="1133"/>
      <c r="N392" s="1133"/>
      <c r="O392" s="1134"/>
    </row>
    <row r="393" spans="2:17" s="97" customFormat="1" ht="17.100000000000001" customHeight="1">
      <c r="B393" s="1093"/>
      <c r="C393" s="1094"/>
      <c r="D393" s="1135"/>
      <c r="E393" s="1108"/>
      <c r="F393" s="1108"/>
      <c r="G393" s="1108"/>
      <c r="H393" s="1108"/>
      <c r="I393" s="1108"/>
      <c r="J393" s="1108"/>
      <c r="K393" s="1108"/>
      <c r="L393" s="1108"/>
      <c r="M393" s="1108"/>
      <c r="N393" s="1108"/>
      <c r="O393" s="1109"/>
    </row>
    <row r="394" spans="2:17" s="97" customFormat="1" ht="17.100000000000001" customHeight="1">
      <c r="B394" s="1093"/>
      <c r="C394" s="1094"/>
      <c r="D394" s="1110"/>
      <c r="E394" s="1111"/>
      <c r="F394" s="1111"/>
      <c r="G394" s="1111"/>
      <c r="H394" s="1111"/>
      <c r="I394" s="1111"/>
      <c r="J394" s="1111"/>
      <c r="K394" s="1111"/>
      <c r="L394" s="1111"/>
      <c r="M394" s="1111"/>
      <c r="N394" s="1111"/>
      <c r="O394" s="1112"/>
    </row>
    <row r="395" spans="2:17" s="97" customFormat="1" ht="17.100000000000001" customHeight="1">
      <c r="B395" s="1093"/>
      <c r="C395" s="1094"/>
      <c r="D395" s="1113"/>
      <c r="E395" s="1114"/>
      <c r="F395" s="1114"/>
      <c r="G395" s="1114"/>
      <c r="H395" s="1114"/>
      <c r="I395" s="1114"/>
      <c r="J395" s="1114"/>
      <c r="K395" s="1114"/>
      <c r="L395" s="1114"/>
      <c r="M395" s="1114"/>
      <c r="N395" s="1114"/>
      <c r="O395" s="1115"/>
    </row>
    <row r="396" spans="2:17" s="97" customFormat="1" ht="17.100000000000001" customHeight="1">
      <c r="B396" s="1093"/>
      <c r="C396" s="1094"/>
      <c r="D396" s="1133" t="s">
        <v>371</v>
      </c>
      <c r="E396" s="1133"/>
      <c r="F396" s="1133"/>
      <c r="G396" s="1133"/>
      <c r="H396" s="1133"/>
      <c r="I396" s="1133"/>
      <c r="J396" s="1133"/>
      <c r="K396" s="1133"/>
      <c r="L396" s="1133"/>
      <c r="M396" s="1133"/>
      <c r="N396" s="1133"/>
      <c r="O396" s="1134"/>
    </row>
    <row r="397" spans="2:17" s="97" customFormat="1" ht="17.100000000000001" customHeight="1">
      <c r="B397" s="1093"/>
      <c r="C397" s="1094"/>
      <c r="D397" s="1135"/>
      <c r="E397" s="1136"/>
      <c r="F397" s="1136"/>
      <c r="G397" s="1136"/>
      <c r="H397" s="1136"/>
      <c r="I397" s="1136"/>
      <c r="J397" s="1136"/>
      <c r="K397" s="1136"/>
      <c r="L397" s="1136"/>
      <c r="M397" s="1136"/>
      <c r="N397" s="1136"/>
      <c r="O397" s="1137"/>
    </row>
    <row r="398" spans="2:17" s="97" customFormat="1" ht="17.100000000000001" customHeight="1">
      <c r="B398" s="1093"/>
      <c r="C398" s="1094"/>
      <c r="D398" s="1138"/>
      <c r="E398" s="827"/>
      <c r="F398" s="827"/>
      <c r="G398" s="827"/>
      <c r="H398" s="827"/>
      <c r="I398" s="827"/>
      <c r="J398" s="827"/>
      <c r="K398" s="827"/>
      <c r="L398" s="827"/>
      <c r="M398" s="827"/>
      <c r="N398" s="827"/>
      <c r="O398" s="1139"/>
    </row>
    <row r="399" spans="2:17" s="97" customFormat="1" ht="17.100000000000001" customHeight="1">
      <c r="B399" s="1093"/>
      <c r="C399" s="1094"/>
      <c r="D399" s="1140"/>
      <c r="E399" s="1141"/>
      <c r="F399" s="1141"/>
      <c r="G399" s="1141"/>
      <c r="H399" s="1141"/>
      <c r="I399" s="1141"/>
      <c r="J399" s="1141"/>
      <c r="K399" s="1141"/>
      <c r="L399" s="1141"/>
      <c r="M399" s="1141"/>
      <c r="N399" s="1141"/>
      <c r="O399" s="1142"/>
    </row>
    <row r="400" spans="2:17" s="97" customFormat="1" ht="45" customHeight="1">
      <c r="B400" s="1093"/>
      <c r="C400" s="1094"/>
      <c r="D400" s="1021" t="s">
        <v>734</v>
      </c>
      <c r="E400" s="1022"/>
      <c r="F400" s="1022"/>
      <c r="G400" s="1022"/>
      <c r="H400" s="1022"/>
      <c r="I400" s="1022"/>
      <c r="J400" s="1022"/>
      <c r="K400" s="1022"/>
      <c r="L400" s="1023"/>
      <c r="M400" s="1024" t="s">
        <v>713</v>
      </c>
      <c r="N400" s="1025"/>
      <c r="O400" s="706" t="s">
        <v>714</v>
      </c>
      <c r="Q400" s="495" t="s">
        <v>721</v>
      </c>
    </row>
    <row r="401" spans="1:21" s="97" customFormat="1" ht="17.100000000000001" customHeight="1">
      <c r="B401" s="1093"/>
      <c r="C401" s="1094"/>
      <c r="D401" s="1045"/>
      <c r="E401" s="1103"/>
      <c r="F401" s="1103"/>
      <c r="G401" s="1103"/>
      <c r="H401" s="1103"/>
      <c r="I401" s="1103"/>
      <c r="J401" s="1103"/>
      <c r="K401" s="1103"/>
      <c r="L401" s="1103"/>
      <c r="M401" s="1103"/>
      <c r="N401" s="1103"/>
      <c r="O401" s="1104"/>
    </row>
    <row r="402" spans="1:21" ht="18" customHeight="1">
      <c r="B402" s="1093"/>
      <c r="C402" s="1094"/>
      <c r="D402" s="1105"/>
      <c r="E402" s="1106"/>
      <c r="F402" s="1106"/>
      <c r="G402" s="1106"/>
      <c r="H402" s="1106"/>
      <c r="I402" s="1106"/>
      <c r="J402" s="1106"/>
      <c r="K402" s="1106"/>
      <c r="L402" s="1106"/>
      <c r="M402" s="1106"/>
      <c r="N402" s="1106"/>
      <c r="O402" s="1107"/>
      <c r="R402" s="294"/>
      <c r="S402" s="294"/>
      <c r="T402" s="294"/>
      <c r="U402" s="294"/>
    </row>
    <row r="403" spans="1:21" ht="18" customHeight="1">
      <c r="B403" s="1093"/>
      <c r="C403" s="1094"/>
      <c r="D403" s="1147" t="s">
        <v>279</v>
      </c>
      <c r="E403" s="1133"/>
      <c r="F403" s="1133"/>
      <c r="G403" s="1133"/>
      <c r="H403" s="1133"/>
      <c r="I403" s="1133"/>
      <c r="J403" s="1133"/>
      <c r="K403" s="1133"/>
      <c r="L403" s="1133"/>
      <c r="M403" s="1133"/>
      <c r="N403" s="1133"/>
      <c r="O403" s="1134"/>
      <c r="R403" s="294"/>
      <c r="S403" s="294"/>
      <c r="T403" s="294"/>
      <c r="U403" s="294"/>
    </row>
    <row r="404" spans="1:21" ht="18" customHeight="1">
      <c r="B404" s="1093"/>
      <c r="C404" s="1094"/>
      <c r="D404" s="1127"/>
      <c r="E404" s="1128"/>
      <c r="F404" s="1128"/>
      <c r="G404" s="1128"/>
      <c r="H404" s="1128"/>
      <c r="I404" s="1128"/>
      <c r="J404" s="1128"/>
      <c r="K404" s="1128"/>
      <c r="L404" s="1128"/>
      <c r="M404" s="1128"/>
      <c r="N404" s="1128"/>
      <c r="O404" s="1129"/>
      <c r="R404" s="294"/>
      <c r="S404" s="294"/>
      <c r="T404" s="294"/>
      <c r="U404" s="294"/>
    </row>
    <row r="405" spans="1:21" s="308" customFormat="1" ht="18" customHeight="1">
      <c r="B405" s="1095"/>
      <c r="C405" s="1096"/>
      <c r="D405" s="1130"/>
      <c r="E405" s="1131"/>
      <c r="F405" s="1131"/>
      <c r="G405" s="1131"/>
      <c r="H405" s="1131"/>
      <c r="I405" s="1131"/>
      <c r="J405" s="1131"/>
      <c r="K405" s="1131"/>
      <c r="L405" s="1131"/>
      <c r="M405" s="1131"/>
      <c r="N405" s="1131"/>
      <c r="O405" s="1132"/>
    </row>
    <row r="406" spans="1:21" s="122" customFormat="1" ht="4.5" customHeight="1">
      <c r="B406" s="309"/>
      <c r="C406" s="309"/>
      <c r="D406" s="310"/>
      <c r="E406" s="310"/>
      <c r="F406" s="310"/>
      <c r="G406" s="310"/>
      <c r="H406" s="310"/>
      <c r="I406" s="310"/>
      <c r="J406" s="310"/>
      <c r="K406" s="310"/>
      <c r="L406" s="310"/>
      <c r="M406" s="310"/>
      <c r="N406" s="310"/>
      <c r="O406" s="310"/>
    </row>
    <row r="407" spans="1:21" s="122" customFormat="1" ht="18.75" customHeight="1">
      <c r="B407" s="463" t="s">
        <v>333</v>
      </c>
      <c r="C407" s="309"/>
      <c r="D407" s="310"/>
      <c r="E407" s="310"/>
      <c r="F407" s="310"/>
      <c r="G407" s="310"/>
      <c r="H407" s="310"/>
      <c r="I407" s="310"/>
      <c r="J407" s="310"/>
      <c r="K407" s="310"/>
      <c r="L407" s="310"/>
      <c r="M407" s="310"/>
      <c r="N407" s="310"/>
      <c r="O407" s="310"/>
    </row>
    <row r="408" spans="1:21" s="122" customFormat="1" ht="14.25" customHeight="1" thickBot="1">
      <c r="B408" s="463" t="s">
        <v>331</v>
      </c>
      <c r="C408" s="309"/>
      <c r="D408" s="310"/>
      <c r="E408" s="310"/>
      <c r="F408" s="310"/>
      <c r="G408" s="310"/>
      <c r="H408" s="310"/>
      <c r="I408" s="310"/>
      <c r="J408" s="310"/>
      <c r="K408" s="310"/>
      <c r="L408" s="310"/>
      <c r="M408" s="310"/>
      <c r="N408" s="310"/>
      <c r="O408" s="310"/>
    </row>
    <row r="409" spans="1:21" s="122" customFormat="1" ht="18" customHeight="1" thickBot="1">
      <c r="B409" s="1143" t="s">
        <v>36</v>
      </c>
      <c r="C409" s="1017"/>
      <c r="D409" s="1018"/>
      <c r="E409" s="311" t="s">
        <v>499</v>
      </c>
      <c r="F409" s="312"/>
      <c r="G409" s="312"/>
      <c r="H409" s="312"/>
      <c r="I409" s="312"/>
      <c r="J409" s="312"/>
      <c r="K409" s="312"/>
      <c r="L409" s="212"/>
      <c r="M409" s="212"/>
      <c r="N409" s="212"/>
      <c r="O409" s="212"/>
    </row>
    <row r="410" spans="1:21" s="122" customFormat="1" ht="12">
      <c r="A410" s="313"/>
      <c r="B410" s="314" t="s">
        <v>50</v>
      </c>
      <c r="C410" s="314"/>
      <c r="D410" s="315"/>
      <c r="E410" s="316"/>
      <c r="F410" s="316"/>
      <c r="G410" s="317" t="s">
        <v>51</v>
      </c>
      <c r="H410" s="315"/>
      <c r="I410" s="314" t="s">
        <v>52</v>
      </c>
      <c r="J410" s="314"/>
      <c r="K410" s="313"/>
      <c r="L410" s="318"/>
      <c r="M410" s="319"/>
      <c r="N410" s="313"/>
      <c r="O410" s="317" t="s">
        <v>51</v>
      </c>
    </row>
    <row r="411" spans="1:21" s="122" customFormat="1" ht="12">
      <c r="A411" s="320"/>
      <c r="B411" s="321" t="s">
        <v>53</v>
      </c>
      <c r="C411" s="322"/>
      <c r="D411" s="322"/>
      <c r="E411" s="323"/>
      <c r="F411" s="323" t="s">
        <v>54</v>
      </c>
      <c r="G411" s="324" t="s">
        <v>55</v>
      </c>
      <c r="H411" s="325"/>
      <c r="I411" s="321" t="s">
        <v>53</v>
      </c>
      <c r="J411" s="322"/>
      <c r="K411" s="322"/>
      <c r="L411" s="322"/>
      <c r="M411" s="323"/>
      <c r="N411" s="323" t="s">
        <v>54</v>
      </c>
      <c r="O411" s="324" t="s">
        <v>55</v>
      </c>
    </row>
    <row r="412" spans="1:21" s="122" customFormat="1" ht="18" customHeight="1">
      <c r="A412" s="313"/>
      <c r="B412" s="78" t="s">
        <v>395</v>
      </c>
      <c r="C412" s="79"/>
      <c r="D412" s="79"/>
      <c r="E412" s="80"/>
      <c r="F412" s="81"/>
      <c r="G412" s="82"/>
      <c r="H412" s="83"/>
      <c r="I412" s="78" t="s">
        <v>397</v>
      </c>
      <c r="J412" s="79"/>
      <c r="K412" s="79"/>
      <c r="L412" s="79"/>
      <c r="M412" s="80"/>
      <c r="N412" s="84"/>
      <c r="O412" s="85"/>
      <c r="Q412" s="561" t="s">
        <v>700</v>
      </c>
    </row>
    <row r="413" spans="1:21" s="122" customFormat="1" ht="14.25" customHeight="1">
      <c r="A413" s="313"/>
      <c r="B413" s="86"/>
      <c r="C413" s="87"/>
      <c r="D413" s="88"/>
      <c r="E413" s="89"/>
      <c r="F413" s="90"/>
      <c r="G413" s="91"/>
      <c r="H413" s="83"/>
      <c r="I413" s="92"/>
      <c r="J413" s="93"/>
      <c r="K413" s="88"/>
      <c r="L413" s="88"/>
      <c r="M413" s="89"/>
      <c r="N413" s="90"/>
      <c r="O413" s="94"/>
    </row>
    <row r="414" spans="1:21" s="122" customFormat="1" ht="14.25" customHeight="1">
      <c r="A414" s="313"/>
      <c r="B414" s="95"/>
      <c r="C414" s="96"/>
      <c r="D414" s="97"/>
      <c r="E414" s="98"/>
      <c r="F414" s="90"/>
      <c r="G414" s="99">
        <f>ROUNDDOWN(SUM(F413:F419)/1000,0)</f>
        <v>0</v>
      </c>
      <c r="H414" s="100"/>
      <c r="I414" s="92"/>
      <c r="J414" s="510"/>
      <c r="K414" s="510"/>
      <c r="L414" s="510"/>
      <c r="M414" s="98"/>
      <c r="N414" s="90"/>
      <c r="O414" s="101">
        <f>ROUNDDOWN(SUM(N413:N422)/1000,0)</f>
        <v>0</v>
      </c>
    </row>
    <row r="415" spans="1:21" s="122" customFormat="1" ht="14.1" customHeight="1">
      <c r="A415" s="313"/>
      <c r="B415" s="95"/>
      <c r="C415" s="96"/>
      <c r="D415" s="97"/>
      <c r="E415" s="98"/>
      <c r="F415" s="90"/>
      <c r="G415" s="99"/>
      <c r="H415" s="100"/>
      <c r="I415" s="92"/>
      <c r="J415" s="510"/>
      <c r="K415" s="510"/>
      <c r="L415" s="510"/>
      <c r="M415" s="98"/>
      <c r="N415" s="90"/>
      <c r="O415" s="94"/>
    </row>
    <row r="416" spans="1:21" s="122" customFormat="1" ht="14.25" customHeight="1">
      <c r="A416" s="313"/>
      <c r="B416" s="95"/>
      <c r="C416" s="96"/>
      <c r="D416" s="97"/>
      <c r="E416" s="98"/>
      <c r="F416" s="90"/>
      <c r="G416" s="99"/>
      <c r="H416" s="100"/>
      <c r="I416" s="92"/>
      <c r="J416" s="510"/>
      <c r="K416" s="510"/>
      <c r="L416" s="510"/>
      <c r="M416" s="98"/>
      <c r="N416" s="90"/>
      <c r="O416" s="94"/>
    </row>
    <row r="417" spans="1:15" s="122" customFormat="1" ht="14.25" customHeight="1">
      <c r="A417" s="313"/>
      <c r="B417" s="95"/>
      <c r="C417" s="96"/>
      <c r="D417" s="97"/>
      <c r="E417" s="98"/>
      <c r="F417" s="90"/>
      <c r="G417" s="102"/>
      <c r="H417" s="103"/>
      <c r="I417" s="92"/>
      <c r="J417" s="510"/>
      <c r="K417" s="510"/>
      <c r="L417" s="510"/>
      <c r="M417" s="98"/>
      <c r="N417" s="90"/>
      <c r="O417" s="94"/>
    </row>
    <row r="418" spans="1:15" s="122" customFormat="1" ht="14.25" customHeight="1">
      <c r="A418" s="313"/>
      <c r="B418" s="95"/>
      <c r="C418" s="96"/>
      <c r="D418" s="97"/>
      <c r="E418" s="98"/>
      <c r="F418" s="90"/>
      <c r="G418" s="102"/>
      <c r="H418" s="103"/>
      <c r="I418" s="92"/>
      <c r="J418" s="510"/>
      <c r="K418" s="510"/>
      <c r="L418" s="510"/>
      <c r="M418" s="98"/>
      <c r="N418" s="90"/>
      <c r="O418" s="94"/>
    </row>
    <row r="419" spans="1:15" s="122" customFormat="1" ht="14.25" customHeight="1">
      <c r="A419" s="313"/>
      <c r="B419" s="78" t="s">
        <v>607</v>
      </c>
      <c r="C419" s="79"/>
      <c r="D419" s="79"/>
      <c r="E419" s="80"/>
      <c r="F419" s="81"/>
      <c r="G419" s="82"/>
      <c r="H419" s="105"/>
      <c r="I419" s="92"/>
      <c r="J419" s="510"/>
      <c r="K419" s="510"/>
      <c r="L419" s="510"/>
      <c r="M419" s="98"/>
      <c r="N419" s="90"/>
      <c r="O419" s="94"/>
    </row>
    <row r="420" spans="1:15" s="122" customFormat="1" ht="14.25" customHeight="1">
      <c r="A420" s="313"/>
      <c r="B420" s="95"/>
      <c r="C420" s="96"/>
      <c r="D420" s="97"/>
      <c r="E420" s="98"/>
      <c r="F420" s="90"/>
      <c r="G420" s="91"/>
      <c r="H420" s="105"/>
      <c r="I420" s="92"/>
      <c r="J420" s="510"/>
      <c r="K420" s="510"/>
      <c r="L420" s="510"/>
      <c r="M420" s="98"/>
      <c r="N420" s="90"/>
      <c r="O420" s="94"/>
    </row>
    <row r="421" spans="1:15" s="122" customFormat="1" ht="14.25" customHeight="1">
      <c r="A421" s="313"/>
      <c r="B421" s="95"/>
      <c r="C421" s="96"/>
      <c r="D421" s="97"/>
      <c r="E421" s="98"/>
      <c r="F421" s="90"/>
      <c r="G421" s="99">
        <f>ROUNDDOWN(SUM(F420:F425)/1000,0)</f>
        <v>0</v>
      </c>
      <c r="H421" s="100"/>
      <c r="I421" s="107"/>
      <c r="J421" s="511"/>
      <c r="K421" s="511"/>
      <c r="L421" s="511"/>
      <c r="M421" s="98"/>
      <c r="N421" s="90"/>
      <c r="O421" s="106"/>
    </row>
    <row r="422" spans="1:15" s="122" customFormat="1" ht="14.25" customHeight="1">
      <c r="A422" s="313"/>
      <c r="B422" s="95"/>
      <c r="C422" s="96"/>
      <c r="D422" s="97"/>
      <c r="E422" s="98"/>
      <c r="F422" s="90"/>
      <c r="G422" s="99"/>
      <c r="H422" s="100"/>
      <c r="I422" s="78" t="s">
        <v>398</v>
      </c>
      <c r="J422" s="79"/>
      <c r="K422" s="79"/>
      <c r="L422" s="79"/>
      <c r="M422" s="80"/>
      <c r="N422" s="81"/>
      <c r="O422" s="111"/>
    </row>
    <row r="423" spans="1:15" s="122" customFormat="1" ht="14.25" customHeight="1">
      <c r="A423" s="313"/>
      <c r="B423" s="95"/>
      <c r="C423" s="96"/>
      <c r="D423" s="97"/>
      <c r="E423" s="98"/>
      <c r="F423" s="90"/>
      <c r="G423" s="99"/>
      <c r="H423" s="105"/>
      <c r="I423" s="92"/>
      <c r="J423" s="510"/>
      <c r="K423" s="510"/>
      <c r="L423" s="510"/>
      <c r="M423" s="98"/>
      <c r="N423" s="90"/>
      <c r="O423" s="94"/>
    </row>
    <row r="424" spans="1:15" s="122" customFormat="1" ht="14.25" customHeight="1">
      <c r="A424" s="313"/>
      <c r="B424" s="95"/>
      <c r="C424" s="96"/>
      <c r="D424" s="97"/>
      <c r="E424" s="98"/>
      <c r="F424" s="90"/>
      <c r="G424" s="99"/>
      <c r="H424" s="100"/>
      <c r="I424" s="92"/>
      <c r="J424" s="510"/>
      <c r="K424" s="510"/>
      <c r="L424" s="510"/>
      <c r="M424" s="98"/>
      <c r="N424" s="90"/>
      <c r="O424" s="101">
        <f>ROUNDDOWN(SUM(N423:N431)/1000,0)</f>
        <v>0</v>
      </c>
    </row>
    <row r="425" spans="1:15" s="122" customFormat="1" ht="14.25" customHeight="1">
      <c r="A425" s="313"/>
      <c r="B425" s="78" t="s">
        <v>614</v>
      </c>
      <c r="C425" s="79"/>
      <c r="D425" s="79"/>
      <c r="E425" s="80"/>
      <c r="F425" s="81"/>
      <c r="G425" s="82"/>
      <c r="H425" s="100"/>
      <c r="I425" s="92"/>
      <c r="J425" s="510"/>
      <c r="K425" s="510"/>
      <c r="L425" s="510"/>
      <c r="M425" s="98"/>
      <c r="N425" s="90"/>
      <c r="O425" s="94"/>
    </row>
    <row r="426" spans="1:15" s="122" customFormat="1" ht="14.25" customHeight="1">
      <c r="A426" s="313"/>
      <c r="B426" s="95"/>
      <c r="C426" s="96"/>
      <c r="D426" s="97"/>
      <c r="E426" s="98"/>
      <c r="F426" s="90"/>
      <c r="G426" s="91"/>
      <c r="H426" s="105"/>
      <c r="I426" s="92"/>
      <c r="J426" s="510"/>
      <c r="K426" s="510"/>
      <c r="L426" s="510"/>
      <c r="M426" s="98"/>
      <c r="N426" s="90"/>
      <c r="O426" s="94"/>
    </row>
    <row r="427" spans="1:15" s="122" customFormat="1" ht="14.25" customHeight="1">
      <c r="A427" s="313"/>
      <c r="B427" s="95"/>
      <c r="C427" s="96"/>
      <c r="D427" s="97"/>
      <c r="E427" s="98"/>
      <c r="F427" s="90"/>
      <c r="G427" s="99">
        <f>ROUNDDOWN(SUM(F426:F429)/1000,0)</f>
        <v>0</v>
      </c>
      <c r="H427" s="105"/>
      <c r="I427" s="92"/>
      <c r="J427" s="510"/>
      <c r="K427" s="510"/>
      <c r="L427" s="510"/>
      <c r="M427" s="98"/>
      <c r="N427" s="90"/>
      <c r="O427" s="94"/>
    </row>
    <row r="428" spans="1:15" s="122" customFormat="1" ht="14.25" customHeight="1">
      <c r="A428" s="313"/>
      <c r="B428" s="95"/>
      <c r="C428" s="96"/>
      <c r="D428" s="97"/>
      <c r="E428" s="98"/>
      <c r="F428" s="90"/>
      <c r="G428" s="99"/>
      <c r="H428" s="100"/>
      <c r="I428" s="92"/>
      <c r="J428" s="510"/>
      <c r="K428" s="510"/>
      <c r="L428" s="510"/>
      <c r="M428" s="98"/>
      <c r="N428" s="90"/>
      <c r="O428" s="94"/>
    </row>
    <row r="429" spans="1:15" s="122" customFormat="1" ht="14.25" customHeight="1">
      <c r="A429" s="313"/>
      <c r="B429" s="78" t="s">
        <v>615</v>
      </c>
      <c r="C429" s="79"/>
      <c r="D429" s="79"/>
      <c r="E429" s="80"/>
      <c r="F429" s="81"/>
      <c r="G429" s="82"/>
      <c r="H429" s="100"/>
      <c r="I429" s="92"/>
      <c r="J429" s="510"/>
      <c r="K429" s="510"/>
      <c r="L429" s="510"/>
      <c r="M429" s="98"/>
      <c r="N429" s="90"/>
      <c r="O429" s="94"/>
    </row>
    <row r="430" spans="1:15" s="122" customFormat="1" ht="14.25" customHeight="1">
      <c r="A430" s="313"/>
      <c r="B430" s="95"/>
      <c r="C430" s="96"/>
      <c r="D430" s="97"/>
      <c r="E430" s="98"/>
      <c r="F430" s="90"/>
      <c r="G430" s="91"/>
      <c r="H430" s="105"/>
      <c r="I430" s="92"/>
      <c r="J430" s="510"/>
      <c r="K430" s="510"/>
      <c r="L430" s="510"/>
      <c r="M430" s="98"/>
      <c r="N430" s="90"/>
      <c r="O430" s="106"/>
    </row>
    <row r="431" spans="1:15" s="122" customFormat="1" ht="14.25" customHeight="1">
      <c r="A431" s="313"/>
      <c r="B431" s="95"/>
      <c r="C431" s="96"/>
      <c r="D431" s="97"/>
      <c r="E431" s="98"/>
      <c r="F431" s="90"/>
      <c r="G431" s="99">
        <f>ROUNDDOWN(SUM(F430:F435)/1000,0)</f>
        <v>0</v>
      </c>
      <c r="H431" s="105"/>
      <c r="I431" s="185" t="s">
        <v>399</v>
      </c>
      <c r="J431" s="167"/>
      <c r="K431" s="109"/>
      <c r="L431" s="109"/>
      <c r="M431" s="110"/>
      <c r="N431" s="84"/>
      <c r="O431" s="111"/>
    </row>
    <row r="432" spans="1:15" s="122" customFormat="1" ht="14.25" customHeight="1">
      <c r="A432" s="313"/>
      <c r="B432" s="95"/>
      <c r="C432" s="96"/>
      <c r="D432" s="97"/>
      <c r="E432" s="98"/>
      <c r="F432" s="90"/>
      <c r="G432" s="99"/>
      <c r="H432" s="105"/>
      <c r="I432" s="92"/>
      <c r="J432" s="510"/>
      <c r="K432" s="510"/>
      <c r="L432" s="510"/>
      <c r="M432" s="98"/>
      <c r="N432" s="90"/>
      <c r="O432" s="94"/>
    </row>
    <row r="433" spans="1:15" s="122" customFormat="1" ht="14.25" customHeight="1">
      <c r="A433" s="313"/>
      <c r="B433" s="95"/>
      <c r="C433" s="96"/>
      <c r="D433" s="97"/>
      <c r="E433" s="98"/>
      <c r="F433" s="90"/>
      <c r="G433" s="99"/>
      <c r="H433" s="100"/>
      <c r="I433" s="92"/>
      <c r="J433" s="510"/>
      <c r="K433" s="510"/>
      <c r="L433" s="510"/>
      <c r="M433" s="98"/>
      <c r="N433" s="90"/>
      <c r="O433" s="101">
        <f>ROUNDDOWN(SUM(N432:N438)/1000,0)</f>
        <v>0</v>
      </c>
    </row>
    <row r="434" spans="1:15" s="122" customFormat="1" ht="14.25" customHeight="1">
      <c r="A434" s="313"/>
      <c r="B434" s="78" t="s">
        <v>396</v>
      </c>
      <c r="C434" s="79"/>
      <c r="D434" s="79"/>
      <c r="E434" s="80"/>
      <c r="F434" s="81"/>
      <c r="G434" s="82"/>
      <c r="H434" s="100"/>
      <c r="I434" s="92"/>
      <c r="J434" s="510"/>
      <c r="K434" s="510"/>
      <c r="L434" s="510"/>
      <c r="M434" s="98"/>
      <c r="N434" s="90"/>
      <c r="O434" s="94"/>
    </row>
    <row r="435" spans="1:15" s="122" customFormat="1" ht="14.25" customHeight="1">
      <c r="A435" s="313"/>
      <c r="B435" s="95"/>
      <c r="C435" s="96"/>
      <c r="D435" s="97"/>
      <c r="E435" s="98"/>
      <c r="F435" s="90"/>
      <c r="G435" s="91"/>
      <c r="H435" s="100"/>
      <c r="I435" s="92"/>
      <c r="J435" s="510"/>
      <c r="K435" s="510"/>
      <c r="L435" s="510"/>
      <c r="M435" s="98"/>
      <c r="N435" s="90"/>
      <c r="O435" s="94"/>
    </row>
    <row r="436" spans="1:15" s="122" customFormat="1" ht="14.25" customHeight="1">
      <c r="A436" s="313"/>
      <c r="B436" s="95"/>
      <c r="C436" s="96"/>
      <c r="D436" s="97"/>
      <c r="E436" s="98"/>
      <c r="F436" s="90"/>
      <c r="G436" s="91">
        <f>ROUNDDOWN(SUM(F435:F442)/1000,0)</f>
        <v>0</v>
      </c>
      <c r="H436" s="100"/>
      <c r="I436" s="92"/>
      <c r="J436" s="510"/>
      <c r="K436" s="510"/>
      <c r="L436" s="510"/>
      <c r="M436" s="98"/>
      <c r="N436" s="90"/>
      <c r="O436" s="94"/>
    </row>
    <row r="437" spans="1:15" s="122" customFormat="1" ht="14.25" customHeight="1">
      <c r="A437" s="313"/>
      <c r="B437" s="95"/>
      <c r="C437" s="96"/>
      <c r="D437" s="97"/>
      <c r="E437" s="98"/>
      <c r="F437" s="90"/>
      <c r="G437" s="91"/>
      <c r="H437" s="100"/>
      <c r="I437" s="92"/>
      <c r="J437" s="510"/>
      <c r="K437" s="510"/>
      <c r="L437" s="510"/>
      <c r="M437" s="98"/>
      <c r="N437" s="90"/>
      <c r="O437" s="94"/>
    </row>
    <row r="438" spans="1:15" s="122" customFormat="1" ht="14.25" customHeight="1">
      <c r="A438" s="313"/>
      <c r="B438" s="95"/>
      <c r="C438" s="96"/>
      <c r="D438" s="97"/>
      <c r="E438" s="98"/>
      <c r="F438" s="90"/>
      <c r="G438" s="91"/>
      <c r="H438" s="105"/>
      <c r="I438" s="185" t="s">
        <v>400</v>
      </c>
      <c r="J438" s="108"/>
      <c r="K438" s="109"/>
      <c r="L438" s="109"/>
      <c r="M438" s="110"/>
      <c r="N438" s="84"/>
      <c r="O438" s="168"/>
    </row>
    <row r="439" spans="1:15" s="122" customFormat="1" ht="14.25" customHeight="1">
      <c r="A439" s="313"/>
      <c r="B439" s="95"/>
      <c r="C439" s="96"/>
      <c r="D439" s="97"/>
      <c r="E439" s="98"/>
      <c r="F439" s="90"/>
      <c r="G439" s="91"/>
      <c r="H439" s="105"/>
      <c r="I439" s="92"/>
      <c r="J439" s="510"/>
      <c r="K439" s="510"/>
      <c r="L439" s="510"/>
      <c r="M439" s="98"/>
      <c r="N439" s="90"/>
      <c r="O439" s="169"/>
    </row>
    <row r="440" spans="1:15" s="122" customFormat="1" ht="14.25" customHeight="1">
      <c r="A440" s="313"/>
      <c r="B440" s="95"/>
      <c r="C440" s="96"/>
      <c r="D440" s="97"/>
      <c r="E440" s="98"/>
      <c r="F440" s="90"/>
      <c r="G440" s="91"/>
      <c r="H440" s="105"/>
      <c r="I440" s="92"/>
      <c r="J440" s="510"/>
      <c r="K440" s="510"/>
      <c r="L440" s="510"/>
      <c r="M440" s="98"/>
      <c r="N440" s="90"/>
      <c r="O440" s="101">
        <f>ROUNDDOWN(SUM(N439:N445)/1000,0)</f>
        <v>0</v>
      </c>
    </row>
    <row r="441" spans="1:15" s="122" customFormat="1" ht="14.25" customHeight="1">
      <c r="A441" s="313"/>
      <c r="B441" s="95"/>
      <c r="C441" s="96"/>
      <c r="D441" s="97"/>
      <c r="E441" s="98"/>
      <c r="F441" s="90"/>
      <c r="G441" s="91"/>
      <c r="H441" s="105"/>
      <c r="I441" s="92"/>
      <c r="J441" s="510"/>
      <c r="K441" s="510"/>
      <c r="L441" s="510"/>
      <c r="M441" s="98"/>
      <c r="N441" s="90"/>
      <c r="O441" s="94"/>
    </row>
    <row r="442" spans="1:15" s="122" customFormat="1" ht="14.25" customHeight="1">
      <c r="A442" s="313"/>
      <c r="B442" s="78" t="s">
        <v>56</v>
      </c>
      <c r="C442" s="79"/>
      <c r="D442" s="79"/>
      <c r="E442" s="80"/>
      <c r="F442" s="81"/>
      <c r="G442" s="82"/>
      <c r="H442" s="105"/>
      <c r="I442" s="92"/>
      <c r="J442" s="510"/>
      <c r="K442" s="510"/>
      <c r="L442" s="510"/>
      <c r="M442" s="98"/>
      <c r="N442" s="90"/>
      <c r="O442" s="94"/>
    </row>
    <row r="443" spans="1:15" s="122" customFormat="1" ht="14.25" customHeight="1">
      <c r="A443" s="313"/>
      <c r="B443" s="95"/>
      <c r="C443" s="96"/>
      <c r="D443" s="97"/>
      <c r="E443" s="98"/>
      <c r="F443" s="90"/>
      <c r="G443" s="91"/>
      <c r="H443" s="100"/>
      <c r="I443" s="92"/>
      <c r="J443" s="510"/>
      <c r="K443" s="510"/>
      <c r="L443" s="510"/>
      <c r="M443" s="98"/>
      <c r="N443" s="90"/>
      <c r="O443" s="94"/>
    </row>
    <row r="444" spans="1:15" s="122" customFormat="1" ht="14.25" customHeight="1">
      <c r="A444" s="313"/>
      <c r="B444" s="95"/>
      <c r="C444" s="96"/>
      <c r="D444" s="97"/>
      <c r="E444" s="98"/>
      <c r="F444" s="90"/>
      <c r="G444" s="99">
        <f>ROUNDDOWN(SUM(F443:F448)/1000,0)</f>
        <v>0</v>
      </c>
      <c r="H444" s="105"/>
      <c r="I444" s="92"/>
      <c r="J444" s="510"/>
      <c r="K444" s="510"/>
      <c r="L444" s="510"/>
      <c r="M444" s="98"/>
      <c r="N444" s="90"/>
      <c r="O444" s="106"/>
    </row>
    <row r="445" spans="1:15" s="122" customFormat="1" ht="14.25" customHeight="1">
      <c r="A445" s="313"/>
      <c r="B445" s="95"/>
      <c r="C445" s="96"/>
      <c r="D445" s="97"/>
      <c r="E445" s="98"/>
      <c r="F445" s="90"/>
      <c r="G445" s="91"/>
      <c r="H445" s="105"/>
      <c r="I445" s="185" t="s">
        <v>401</v>
      </c>
      <c r="J445" s="108"/>
      <c r="K445" s="109"/>
      <c r="L445" s="109"/>
      <c r="M445" s="110"/>
      <c r="N445" s="707"/>
      <c r="O445" s="112"/>
    </row>
    <row r="446" spans="1:15" s="122" customFormat="1" ht="14.25" customHeight="1">
      <c r="A446" s="313"/>
      <c r="B446" s="95"/>
      <c r="C446" s="96"/>
      <c r="D446" s="97"/>
      <c r="E446" s="98"/>
      <c r="F446" s="90"/>
      <c r="G446" s="99"/>
      <c r="H446" s="105"/>
      <c r="I446" s="92"/>
      <c r="J446" s="510"/>
      <c r="K446" s="510"/>
      <c r="L446" s="510"/>
      <c r="M446" s="98"/>
      <c r="N446" s="90"/>
      <c r="O446" s="94"/>
    </row>
    <row r="447" spans="1:15" s="122" customFormat="1" ht="14.25" customHeight="1">
      <c r="A447" s="313"/>
      <c r="B447" s="95"/>
      <c r="C447" s="96"/>
      <c r="D447" s="97"/>
      <c r="E447" s="98"/>
      <c r="F447" s="90"/>
      <c r="G447" s="99"/>
      <c r="H447" s="100"/>
      <c r="I447" s="92"/>
      <c r="J447" s="510"/>
      <c r="K447" s="510"/>
      <c r="L447" s="510"/>
      <c r="M447" s="98"/>
      <c r="N447" s="90"/>
      <c r="O447" s="101">
        <f>ROUNDDOWN(SUM(N446:N451)/1000,0)</f>
        <v>0</v>
      </c>
    </row>
    <row r="448" spans="1:15" s="122" customFormat="1" ht="14.1" customHeight="1" thickBot="1">
      <c r="A448" s="313"/>
      <c r="B448" s="113" t="s">
        <v>608</v>
      </c>
      <c r="C448" s="114"/>
      <c r="D448" s="114"/>
      <c r="E448" s="115"/>
      <c r="F448" s="116"/>
      <c r="G448" s="117">
        <f>G449-G414-G421-G427-G431-G436-G444</f>
        <v>0</v>
      </c>
      <c r="H448" s="105"/>
      <c r="I448" s="92"/>
      <c r="J448" s="510"/>
      <c r="K448" s="510"/>
      <c r="L448" s="510"/>
      <c r="M448" s="98"/>
      <c r="N448" s="90"/>
      <c r="O448" s="94"/>
    </row>
    <row r="449" spans="1:17" s="122" customFormat="1" ht="14.25" customHeight="1" thickTop="1">
      <c r="A449" s="313"/>
      <c r="B449" s="702" t="s">
        <v>57</v>
      </c>
      <c r="C449" s="703"/>
      <c r="D449" s="703"/>
      <c r="E449" s="703"/>
      <c r="F449" s="704"/>
      <c r="G449" s="118">
        <f>O458</f>
        <v>0</v>
      </c>
      <c r="H449" s="100"/>
      <c r="I449" s="92"/>
      <c r="J449" s="510"/>
      <c r="K449" s="510"/>
      <c r="L449" s="510"/>
      <c r="M449" s="98"/>
      <c r="N449" s="90"/>
      <c r="O449" s="94"/>
    </row>
    <row r="450" spans="1:17" s="122" customFormat="1" ht="20.100000000000001" customHeight="1">
      <c r="A450" s="313"/>
      <c r="B450" s="119" t="s">
        <v>58</v>
      </c>
      <c r="C450" s="120"/>
      <c r="D450" s="120"/>
      <c r="E450" s="120"/>
      <c r="F450" s="120"/>
      <c r="G450" s="121"/>
      <c r="H450" s="100"/>
      <c r="I450" s="107"/>
      <c r="J450" s="511"/>
      <c r="K450" s="511"/>
      <c r="L450" s="511"/>
      <c r="M450" s="104"/>
      <c r="N450" s="645"/>
      <c r="O450" s="106"/>
    </row>
    <row r="451" spans="1:17" s="122" customFormat="1" ht="14.25" customHeight="1">
      <c r="A451" s="313"/>
      <c r="B451" s="122" t="s">
        <v>59</v>
      </c>
      <c r="C451" s="120"/>
      <c r="D451" s="120"/>
      <c r="E451" s="120"/>
      <c r="F451" s="120"/>
      <c r="G451" s="123" t="s">
        <v>60</v>
      </c>
      <c r="H451" s="121"/>
      <c r="I451" s="185" t="s">
        <v>717</v>
      </c>
      <c r="J451" s="708"/>
      <c r="K451" s="510"/>
      <c r="L451" s="510"/>
      <c r="M451" s="110"/>
      <c r="N451" s="84"/>
      <c r="O451" s="111"/>
    </row>
    <row r="452" spans="1:17" s="122" customFormat="1" ht="14.25" customHeight="1">
      <c r="A452" s="313"/>
      <c r="B452" s="987" t="s">
        <v>61</v>
      </c>
      <c r="C452" s="1019"/>
      <c r="D452" s="1019"/>
      <c r="E452" s="1019"/>
      <c r="F452" s="1020"/>
      <c r="G452" s="125" t="s">
        <v>62</v>
      </c>
      <c r="H452" s="124"/>
      <c r="I452" s="92"/>
      <c r="J452" s="510"/>
      <c r="K452" s="709"/>
      <c r="L452" s="709"/>
      <c r="M452" s="98"/>
      <c r="N452" s="90"/>
      <c r="O452" s="94"/>
      <c r="Q452" s="648" t="s">
        <v>735</v>
      </c>
    </row>
    <row r="453" spans="1:17" s="122" customFormat="1" ht="14.25" customHeight="1">
      <c r="A453" s="313"/>
      <c r="B453" s="1144" t="s">
        <v>403</v>
      </c>
      <c r="C453" s="1019"/>
      <c r="D453" s="1019"/>
      <c r="E453" s="1019"/>
      <c r="F453" s="1020"/>
      <c r="G453" s="126"/>
      <c r="H453" s="124"/>
      <c r="I453" s="92"/>
      <c r="J453" s="510"/>
      <c r="K453" s="510"/>
      <c r="L453" s="510"/>
      <c r="M453" s="98"/>
      <c r="N453" s="90"/>
      <c r="O453" s="101">
        <f>ROUNDDOWN(SUM(N452:N456)/1000,0)</f>
        <v>0</v>
      </c>
    </row>
    <row r="454" spans="1:17" s="122" customFormat="1" ht="20.100000000000001" customHeight="1">
      <c r="A454" s="313"/>
      <c r="B454" s="1144" t="s">
        <v>404</v>
      </c>
      <c r="C454" s="1145"/>
      <c r="D454" s="1145"/>
      <c r="E454" s="1145"/>
      <c r="F454" s="1146"/>
      <c r="G454" s="126"/>
      <c r="H454" s="127"/>
      <c r="I454" s="92"/>
      <c r="J454" s="510"/>
      <c r="K454" s="510"/>
      <c r="L454" s="510"/>
      <c r="M454" s="98"/>
      <c r="N454" s="90"/>
      <c r="O454" s="94"/>
    </row>
    <row r="455" spans="1:17" s="122" customFormat="1" ht="21.95" customHeight="1" thickBot="1">
      <c r="A455" s="313"/>
      <c r="B455" s="1144" t="s">
        <v>104</v>
      </c>
      <c r="C455" s="1145"/>
      <c r="D455" s="1145"/>
      <c r="E455" s="1145"/>
      <c r="F455" s="1146"/>
      <c r="G455" s="126"/>
      <c r="H455" s="105"/>
      <c r="I455" s="92"/>
      <c r="J455" s="510"/>
      <c r="K455" s="510"/>
      <c r="L455" s="510"/>
      <c r="M455" s="98"/>
      <c r="N455" s="90"/>
      <c r="O455" s="128"/>
    </row>
    <row r="456" spans="1:17" s="122" customFormat="1" ht="35.450000000000003" customHeight="1" thickTop="1">
      <c r="A456" s="313"/>
      <c r="B456" s="1144" t="s">
        <v>108</v>
      </c>
      <c r="C456" s="1145"/>
      <c r="D456" s="1145"/>
      <c r="E456" s="1145"/>
      <c r="F456" s="1146"/>
      <c r="G456" s="126"/>
      <c r="H456" s="105"/>
      <c r="I456" s="1166" t="s">
        <v>402</v>
      </c>
      <c r="J456" s="1167"/>
      <c r="K456" s="1167"/>
      <c r="L456" s="1167"/>
      <c r="M456" s="1167"/>
      <c r="N456" s="1168"/>
      <c r="O456" s="129">
        <f>SUM(O414,O424,O433,O440,O447,O453)</f>
        <v>0</v>
      </c>
    </row>
    <row r="457" spans="1:17" s="122" customFormat="1" ht="35.450000000000003" customHeight="1">
      <c r="A457" s="313"/>
      <c r="B457" s="1144" t="s">
        <v>774</v>
      </c>
      <c r="C457" s="1145"/>
      <c r="D457" s="1145"/>
      <c r="E457" s="1145"/>
      <c r="F457" s="1146"/>
      <c r="G457" s="126"/>
      <c r="H457" s="121"/>
      <c r="I457" s="1169" t="s">
        <v>276</v>
      </c>
      <c r="J457" s="1170"/>
      <c r="K457" s="1170"/>
      <c r="L457" s="1170"/>
      <c r="M457" s="1170"/>
      <c r="N457" s="1171"/>
      <c r="O457" s="136">
        <f>IF(共通入力シート!$B$18="課税事業者",ROUNDDOWN((O456-G459)*10/110,0),0)</f>
        <v>0</v>
      </c>
    </row>
    <row r="458" spans="1:17" s="122" customFormat="1" ht="26.1" customHeight="1" thickBot="1">
      <c r="A458" s="313"/>
      <c r="B458" s="1153" t="s">
        <v>775</v>
      </c>
      <c r="C458" s="1154"/>
      <c r="D458" s="1154"/>
      <c r="E458" s="1154"/>
      <c r="F458" s="1155"/>
      <c r="G458" s="126"/>
      <c r="H458" s="121"/>
      <c r="I458" s="1159" t="s">
        <v>609</v>
      </c>
      <c r="J458" s="1160"/>
      <c r="K458" s="1160"/>
      <c r="L458" s="1160"/>
      <c r="M458" s="1160"/>
      <c r="N458" s="1161"/>
      <c r="O458" s="131">
        <f>O456-O457</f>
        <v>0</v>
      </c>
    </row>
    <row r="459" spans="1:17" s="122" customFormat="1" ht="25.35" customHeight="1" thickTop="1">
      <c r="A459" s="313"/>
      <c r="B459" s="1156" t="s">
        <v>63</v>
      </c>
      <c r="C459" s="1157"/>
      <c r="D459" s="1157"/>
      <c r="E459" s="1157"/>
      <c r="F459" s="1158"/>
      <c r="G459" s="130">
        <f>SUM(G453:G458)</f>
        <v>0</v>
      </c>
      <c r="H459" s="326"/>
      <c r="I459" s="1159" t="s">
        <v>610</v>
      </c>
      <c r="J459" s="1160"/>
      <c r="K459" s="1160"/>
      <c r="L459" s="1160"/>
      <c r="M459" s="1160"/>
      <c r="N459" s="1161"/>
      <c r="O459" s="134"/>
    </row>
    <row r="460" spans="1:17" s="122" customFormat="1" ht="26.25" customHeight="1">
      <c r="A460" s="313"/>
      <c r="B460" s="122" t="s">
        <v>64</v>
      </c>
      <c r="C460" s="327"/>
      <c r="D460" s="327"/>
      <c r="E460" s="327"/>
      <c r="F460" s="327"/>
      <c r="G460" s="133"/>
      <c r="H460" s="326"/>
      <c r="O460" s="135"/>
    </row>
    <row r="461" spans="1:17" s="122" customFormat="1" ht="10.5" customHeight="1" thickBot="1">
      <c r="A461" s="313"/>
      <c r="C461" s="327"/>
      <c r="D461" s="327"/>
      <c r="E461" s="327"/>
      <c r="F461" s="327"/>
      <c r="G461" s="133"/>
      <c r="H461" s="326"/>
      <c r="I461" s="328"/>
    </row>
    <row r="462" spans="1:17" s="122" customFormat="1" ht="25.35" customHeight="1" thickBot="1">
      <c r="A462" s="313"/>
      <c r="B462" s="1143" t="s">
        <v>65</v>
      </c>
      <c r="C462" s="1018"/>
      <c r="D462" s="1162" t="str">
        <f>IF(共通入力シート!$B$2="","",共通入力シート!$B$2)</f>
        <v/>
      </c>
      <c r="E462" s="1162"/>
      <c r="F462" s="1162"/>
      <c r="G462" s="1163"/>
      <c r="H462" s="1164" t="str">
        <f>IF(共通入力シート!$B$18="※選択してください。","★「共通入力シート」の消費税等仕入控除税額の取扱を選択してください。","")</f>
        <v/>
      </c>
      <c r="I462" s="1165"/>
      <c r="J462" s="1165"/>
      <c r="K462" s="1165"/>
      <c r="L462" s="1165"/>
      <c r="M462" s="1165"/>
      <c r="N462" s="1165"/>
      <c r="O462" s="1165"/>
    </row>
    <row r="463" spans="1:17" s="122" customFormat="1" ht="77.099999999999994" customHeight="1" thickBot="1">
      <c r="A463" s="313"/>
      <c r="B463" s="1148" t="s">
        <v>776</v>
      </c>
      <c r="C463" s="1149"/>
      <c r="D463" s="1150" t="str">
        <f>IF(O458=0,"",MAX(0,MIN(INT(O458/2),G448)))</f>
        <v/>
      </c>
      <c r="E463" s="1150"/>
      <c r="F463" s="1150"/>
      <c r="G463" s="329" t="s">
        <v>27</v>
      </c>
      <c r="H463" s="1151" t="s">
        <v>736</v>
      </c>
      <c r="I463" s="1152"/>
      <c r="J463" s="1152"/>
      <c r="K463" s="1152"/>
      <c r="L463" s="1152"/>
      <c r="M463" s="1152"/>
      <c r="N463" s="1152"/>
      <c r="O463" s="1152"/>
    </row>
    <row r="464" spans="1:17" ht="4.5" customHeight="1"/>
    <row r="465" spans="2:21" ht="15.6" customHeight="1">
      <c r="B465" s="122" t="s">
        <v>332</v>
      </c>
      <c r="C465" s="198"/>
      <c r="D465" s="294"/>
      <c r="E465" s="198"/>
      <c r="F465" s="198"/>
      <c r="G465" s="198"/>
      <c r="H465" s="198"/>
      <c r="I465" s="198"/>
      <c r="J465" s="198"/>
      <c r="K465" s="198"/>
      <c r="L465" s="198"/>
      <c r="M465" s="198"/>
      <c r="N465" s="198"/>
      <c r="O465" s="198"/>
      <c r="R465" s="294"/>
      <c r="S465" s="294"/>
      <c r="T465" s="294"/>
      <c r="U465" s="294"/>
    </row>
    <row r="466" spans="2:21" ht="15.6" customHeight="1">
      <c r="B466" s="198" t="s">
        <v>383</v>
      </c>
      <c r="C466" s="198"/>
      <c r="D466" s="198"/>
      <c r="E466" s="198"/>
      <c r="F466" s="198"/>
      <c r="G466" s="198"/>
      <c r="H466" s="198"/>
      <c r="I466" s="198"/>
      <c r="J466" s="198"/>
      <c r="K466" s="198"/>
      <c r="L466" s="198"/>
      <c r="M466" s="198"/>
      <c r="N466" s="198"/>
      <c r="O466" s="198"/>
      <c r="R466" s="294"/>
      <c r="S466" s="294"/>
      <c r="T466" s="294"/>
      <c r="U466" s="294"/>
    </row>
    <row r="467" spans="2:21" ht="15.6" customHeight="1" thickBot="1">
      <c r="B467" s="1044" t="s">
        <v>335</v>
      </c>
      <c r="C467" s="1044"/>
      <c r="D467" s="1044"/>
      <c r="E467" s="1044"/>
      <c r="F467" s="1044"/>
      <c r="G467" s="1044"/>
      <c r="H467" s="1044"/>
      <c r="I467" s="1044"/>
      <c r="J467" s="1044"/>
      <c r="K467" s="1044"/>
      <c r="L467" s="1044"/>
      <c r="M467" s="1044"/>
      <c r="N467" s="1044"/>
      <c r="O467" s="1044"/>
      <c r="R467" s="294"/>
      <c r="S467" s="294"/>
      <c r="T467" s="294"/>
      <c r="U467" s="294"/>
    </row>
    <row r="468" spans="2:21" ht="15" customHeight="1">
      <c r="B468" s="1036" t="s">
        <v>36</v>
      </c>
      <c r="C468" s="1063"/>
      <c r="D468" s="1051" t="s">
        <v>500</v>
      </c>
      <c r="E468" s="1052"/>
      <c r="F468" s="1036" t="s">
        <v>447</v>
      </c>
      <c r="G468" s="1037"/>
      <c r="H468" s="1038"/>
      <c r="I468" s="1038"/>
      <c r="J468" s="1038"/>
      <c r="K468" s="1038"/>
      <c r="L468" s="1038"/>
      <c r="M468" s="1038"/>
      <c r="N468" s="1038"/>
      <c r="O468" s="1039"/>
      <c r="Q468" s="520"/>
      <c r="R468" s="294"/>
      <c r="S468" s="294"/>
      <c r="T468" s="294"/>
      <c r="U468" s="294"/>
    </row>
    <row r="469" spans="2:21" ht="15" customHeight="1" thickBot="1">
      <c r="B469" s="1040"/>
      <c r="C469" s="1064"/>
      <c r="D469" s="1053"/>
      <c r="E469" s="1054"/>
      <c r="F469" s="1040"/>
      <c r="G469" s="1041"/>
      <c r="H469" s="1042"/>
      <c r="I469" s="1042"/>
      <c r="J469" s="1042"/>
      <c r="K469" s="1042"/>
      <c r="L469" s="1042"/>
      <c r="M469" s="1042"/>
      <c r="N469" s="1042"/>
      <c r="O469" s="1043"/>
      <c r="Q469" s="519"/>
      <c r="R469" s="294"/>
      <c r="S469" s="294"/>
      <c r="T469" s="294"/>
      <c r="U469" s="294"/>
    </row>
    <row r="470" spans="2:21" ht="16.5" customHeight="1">
      <c r="B470" s="295" t="s">
        <v>111</v>
      </c>
      <c r="C470" s="296"/>
      <c r="D470" s="296"/>
      <c r="E470" s="297"/>
      <c r="F470" s="296"/>
      <c r="G470" s="296"/>
      <c r="H470" s="296"/>
      <c r="I470" s="296"/>
      <c r="J470" s="296"/>
      <c r="K470" s="296"/>
      <c r="L470" s="296"/>
      <c r="M470" s="296"/>
      <c r="N470" s="296"/>
      <c r="O470" s="521"/>
      <c r="R470" s="294"/>
      <c r="S470" s="294"/>
      <c r="T470" s="294"/>
      <c r="U470" s="294"/>
    </row>
    <row r="471" spans="2:21" ht="18.75" customHeight="1">
      <c r="B471" s="1055"/>
      <c r="C471" s="1056"/>
      <c r="D471" s="1056"/>
      <c r="E471" s="1056"/>
      <c r="F471" s="1056"/>
      <c r="G471" s="1056"/>
      <c r="H471" s="1056"/>
      <c r="I471" s="1056"/>
      <c r="J471" s="1056"/>
      <c r="K471" s="1056"/>
      <c r="L471" s="300" t="s">
        <v>39</v>
      </c>
      <c r="M471" s="1059"/>
      <c r="N471" s="1059"/>
      <c r="O471" s="1060"/>
      <c r="Q471" s="496" t="str">
        <f>IF(M471="", "←選択してください。", "")</f>
        <v>←選択してください。</v>
      </c>
      <c r="R471" s="294"/>
      <c r="S471" s="294"/>
      <c r="T471" s="294"/>
      <c r="U471" s="294"/>
    </row>
    <row r="472" spans="2:21" ht="17.25" customHeight="1">
      <c r="B472" s="1057"/>
      <c r="C472" s="1058"/>
      <c r="D472" s="1058"/>
      <c r="E472" s="1058"/>
      <c r="F472" s="1058"/>
      <c r="G472" s="1058"/>
      <c r="H472" s="1058"/>
      <c r="I472" s="1058"/>
      <c r="J472" s="1058"/>
      <c r="K472" s="1058"/>
      <c r="L472" s="302" t="s">
        <v>40</v>
      </c>
      <c r="M472" s="1061"/>
      <c r="N472" s="1061"/>
      <c r="O472" s="1062"/>
      <c r="Q472" s="496" t="str">
        <f>IF(M472="", "←選択してください。", "")</f>
        <v>←選択してください。</v>
      </c>
      <c r="R472" s="294"/>
      <c r="S472" s="294"/>
      <c r="T472" s="294"/>
      <c r="U472" s="294"/>
    </row>
    <row r="473" spans="2:21" ht="4.5" customHeight="1">
      <c r="B473" s="303"/>
      <c r="C473" s="303"/>
      <c r="D473" s="303"/>
      <c r="E473" s="303"/>
      <c r="F473" s="303"/>
      <c r="G473" s="303"/>
      <c r="H473" s="303"/>
      <c r="I473" s="303"/>
      <c r="J473" s="303"/>
      <c r="K473" s="303"/>
      <c r="L473" s="303"/>
      <c r="M473" s="303"/>
      <c r="N473" s="303"/>
      <c r="O473" s="517"/>
      <c r="R473" s="294"/>
      <c r="S473" s="294"/>
      <c r="T473" s="294"/>
      <c r="U473" s="294"/>
    </row>
    <row r="474" spans="2:21" ht="24" customHeight="1">
      <c r="B474" s="987" t="s">
        <v>112</v>
      </c>
      <c r="C474" s="1097"/>
      <c r="D474" s="1098" t="s">
        <v>41</v>
      </c>
      <c r="E474" s="1099"/>
      <c r="F474" s="1100"/>
      <c r="G474" s="1100"/>
      <c r="H474" s="1101"/>
      <c r="I474" s="999" t="s">
        <v>42</v>
      </c>
      <c r="J474" s="1065"/>
      <c r="K474" s="1066"/>
      <c r="L474" s="305" t="str">
        <f>IF(OR($H476=0,$K476=0),"",$F474/($H476*$K476))</f>
        <v/>
      </c>
      <c r="M474" s="999" t="s">
        <v>43</v>
      </c>
      <c r="N474" s="1066"/>
      <c r="O474" s="492" t="str">
        <f>IF($O572+$O575=0,"",($G565-$G564)/($O572+$O575))</f>
        <v/>
      </c>
      <c r="Q474" s="301" t="str">
        <f>IF(OR(F468="人材養成事業",F468= "普及啓発事業"), "←斜線部は記入する必要はありません。", "")</f>
        <v/>
      </c>
      <c r="R474" s="294"/>
      <c r="S474" s="294"/>
      <c r="T474" s="294"/>
      <c r="U474" s="294"/>
    </row>
    <row r="475" spans="2:21" s="122" customFormat="1" ht="21.75" customHeight="1">
      <c r="B475" s="1067" t="s">
        <v>44</v>
      </c>
      <c r="C475" s="1068"/>
      <c r="D475" s="1071" t="s">
        <v>45</v>
      </c>
      <c r="E475" s="1072"/>
      <c r="F475" s="1073" t="s">
        <v>46</v>
      </c>
      <c r="G475" s="1073"/>
      <c r="H475" s="1074" t="s">
        <v>47</v>
      </c>
      <c r="I475" s="1074"/>
      <c r="J475" s="1074"/>
      <c r="K475" s="306" t="s">
        <v>48</v>
      </c>
      <c r="L475" s="1080" t="s">
        <v>49</v>
      </c>
      <c r="M475" s="1080"/>
      <c r="N475" s="1080"/>
      <c r="O475" s="1081"/>
    </row>
    <row r="476" spans="2:21" s="122" customFormat="1" ht="21.75" customHeight="1">
      <c r="B476" s="1069"/>
      <c r="C476" s="1070"/>
      <c r="D476" s="1082"/>
      <c r="E476" s="1083"/>
      <c r="F476" s="1084"/>
      <c r="G476" s="1085"/>
      <c r="H476" s="1086"/>
      <c r="I476" s="1086"/>
      <c r="J476" s="1086"/>
      <c r="K476" s="73"/>
      <c r="L476" s="1087"/>
      <c r="M476" s="1087"/>
      <c r="N476" s="1087"/>
      <c r="O476" s="1088"/>
      <c r="Q476" s="307"/>
    </row>
    <row r="477" spans="2:21" ht="9.75" customHeight="1">
      <c r="B477" s="122"/>
      <c r="C477" s="122"/>
      <c r="D477" s="303"/>
      <c r="E477" s="303"/>
      <c r="F477" s="303"/>
      <c r="G477" s="303"/>
      <c r="H477" s="303"/>
      <c r="I477" s="303"/>
      <c r="J477" s="303"/>
      <c r="K477" s="303"/>
      <c r="L477" s="303"/>
      <c r="M477" s="303"/>
      <c r="N477" s="303"/>
      <c r="O477" s="303"/>
      <c r="Q477" s="301"/>
      <c r="R477" s="294"/>
      <c r="S477" s="294"/>
      <c r="T477" s="294"/>
      <c r="U477" s="294"/>
    </row>
    <row r="478" spans="2:21" s="97" customFormat="1" ht="18" customHeight="1">
      <c r="B478" s="1067" t="s">
        <v>277</v>
      </c>
      <c r="C478" s="1075"/>
      <c r="D478" s="1032" t="s">
        <v>737</v>
      </c>
      <c r="E478" s="975"/>
      <c r="F478" s="975"/>
      <c r="G478" s="975"/>
      <c r="H478" s="975"/>
      <c r="I478" s="975"/>
      <c r="J478" s="975"/>
      <c r="K478" s="975"/>
      <c r="L478" s="975"/>
      <c r="M478" s="975"/>
      <c r="N478" s="975"/>
      <c r="O478" s="976"/>
      <c r="Q478" s="495" t="s">
        <v>109</v>
      </c>
    </row>
    <row r="479" spans="2:21" s="97" customFormat="1" ht="19.350000000000001" customHeight="1">
      <c r="B479" s="1076"/>
      <c r="C479" s="1077"/>
      <c r="D479" s="1033"/>
      <c r="E479" s="1034"/>
      <c r="F479" s="1034"/>
      <c r="G479" s="1034"/>
      <c r="H479" s="1034"/>
      <c r="I479" s="1034"/>
      <c r="J479" s="1034"/>
      <c r="K479" s="1034"/>
      <c r="L479" s="1034"/>
      <c r="M479" s="1034"/>
      <c r="N479" s="1034"/>
      <c r="O479" s="1035"/>
    </row>
    <row r="480" spans="2:21" s="97" customFormat="1" ht="19.350000000000001" customHeight="1">
      <c r="B480" s="1076"/>
      <c r="C480" s="1077"/>
      <c r="D480" s="1026"/>
      <c r="E480" s="1027"/>
      <c r="F480" s="1027"/>
      <c r="G480" s="1027"/>
      <c r="H480" s="1027"/>
      <c r="I480" s="1027"/>
      <c r="J480" s="1027"/>
      <c r="K480" s="1027"/>
      <c r="L480" s="1027"/>
      <c r="M480" s="1027"/>
      <c r="N480" s="1027"/>
      <c r="O480" s="1028"/>
    </row>
    <row r="481" spans="2:15" s="97" customFormat="1" ht="19.350000000000001" customHeight="1">
      <c r="B481" s="1076"/>
      <c r="C481" s="1077"/>
      <c r="D481" s="1026"/>
      <c r="E481" s="1027"/>
      <c r="F481" s="1027"/>
      <c r="G481" s="1027"/>
      <c r="H481" s="1027"/>
      <c r="I481" s="1027"/>
      <c r="J481" s="1027"/>
      <c r="K481" s="1027"/>
      <c r="L481" s="1027"/>
      <c r="M481" s="1027"/>
      <c r="N481" s="1027"/>
      <c r="O481" s="1028"/>
    </row>
    <row r="482" spans="2:15" s="97" customFormat="1" ht="19.350000000000001" customHeight="1">
      <c r="B482" s="1076"/>
      <c r="C482" s="1077"/>
      <c r="D482" s="1026"/>
      <c r="E482" s="1027"/>
      <c r="F482" s="1027"/>
      <c r="G482" s="1027"/>
      <c r="H482" s="1027"/>
      <c r="I482" s="1027"/>
      <c r="J482" s="1027"/>
      <c r="K482" s="1027"/>
      <c r="L482" s="1027"/>
      <c r="M482" s="1027"/>
      <c r="N482" s="1027"/>
      <c r="O482" s="1028"/>
    </row>
    <row r="483" spans="2:15" s="97" customFormat="1" ht="19.350000000000001" customHeight="1">
      <c r="B483" s="1076"/>
      <c r="C483" s="1077"/>
      <c r="D483" s="1026"/>
      <c r="E483" s="1027"/>
      <c r="F483" s="1027"/>
      <c r="G483" s="1027"/>
      <c r="H483" s="1027"/>
      <c r="I483" s="1027"/>
      <c r="J483" s="1027"/>
      <c r="K483" s="1027"/>
      <c r="L483" s="1027"/>
      <c r="M483" s="1027"/>
      <c r="N483" s="1027"/>
      <c r="O483" s="1028"/>
    </row>
    <row r="484" spans="2:15" s="97" customFormat="1" ht="19.350000000000001" customHeight="1">
      <c r="B484" s="1076"/>
      <c r="C484" s="1077"/>
      <c r="D484" s="1026"/>
      <c r="E484" s="1027"/>
      <c r="F484" s="1027"/>
      <c r="G484" s="1027"/>
      <c r="H484" s="1027"/>
      <c r="I484" s="1027"/>
      <c r="J484" s="1027"/>
      <c r="K484" s="1027"/>
      <c r="L484" s="1027"/>
      <c r="M484" s="1027"/>
      <c r="N484" s="1027"/>
      <c r="O484" s="1028"/>
    </row>
    <row r="485" spans="2:15" s="97" customFormat="1" ht="19.350000000000001" customHeight="1">
      <c r="B485" s="1076"/>
      <c r="C485" s="1077"/>
      <c r="D485" s="1026"/>
      <c r="E485" s="1027"/>
      <c r="F485" s="1027"/>
      <c r="G485" s="1027"/>
      <c r="H485" s="1027"/>
      <c r="I485" s="1027"/>
      <c r="J485" s="1027"/>
      <c r="K485" s="1027"/>
      <c r="L485" s="1027"/>
      <c r="M485" s="1027"/>
      <c r="N485" s="1027"/>
      <c r="O485" s="1028"/>
    </row>
    <row r="486" spans="2:15" s="97" customFormat="1" ht="19.350000000000001" customHeight="1">
      <c r="B486" s="1076"/>
      <c r="C486" s="1077"/>
      <c r="D486" s="1026"/>
      <c r="E486" s="1027"/>
      <c r="F486" s="1027"/>
      <c r="G486" s="1027"/>
      <c r="H486" s="1027"/>
      <c r="I486" s="1027"/>
      <c r="J486" s="1027"/>
      <c r="K486" s="1027"/>
      <c r="L486" s="1027"/>
      <c r="M486" s="1027"/>
      <c r="N486" s="1027"/>
      <c r="O486" s="1028"/>
    </row>
    <row r="487" spans="2:15" s="97" customFormat="1" ht="19.350000000000001" customHeight="1">
      <c r="B487" s="1076"/>
      <c r="C487" s="1077"/>
      <c r="D487" s="1026"/>
      <c r="E487" s="1027"/>
      <c r="F487" s="1027"/>
      <c r="G487" s="1027"/>
      <c r="H487" s="1027"/>
      <c r="I487" s="1027"/>
      <c r="J487" s="1027"/>
      <c r="K487" s="1027"/>
      <c r="L487" s="1027"/>
      <c r="M487" s="1027"/>
      <c r="N487" s="1027"/>
      <c r="O487" s="1028"/>
    </row>
    <row r="488" spans="2:15" s="97" customFormat="1" ht="19.350000000000001" customHeight="1">
      <c r="B488" s="1078"/>
      <c r="C488" s="1079"/>
      <c r="D488" s="1029"/>
      <c r="E488" s="1030"/>
      <c r="F488" s="1030"/>
      <c r="G488" s="1030"/>
      <c r="H488" s="1030"/>
      <c r="I488" s="1030"/>
      <c r="J488" s="1030"/>
      <c r="K488" s="1030"/>
      <c r="L488" s="1030"/>
      <c r="M488" s="1030"/>
      <c r="N488" s="1030"/>
      <c r="O488" s="1031"/>
    </row>
    <row r="489" spans="2:15" s="97" customFormat="1" ht="18" customHeight="1">
      <c r="B489" s="1067" t="s">
        <v>114</v>
      </c>
      <c r="C489" s="1092"/>
      <c r="D489" s="1089" t="s">
        <v>523</v>
      </c>
      <c r="E489" s="1090"/>
      <c r="F489" s="1090"/>
      <c r="G489" s="1090"/>
      <c r="H489" s="1090"/>
      <c r="I489" s="1090"/>
      <c r="J489" s="1090"/>
      <c r="K489" s="1090"/>
      <c r="L489" s="1090"/>
      <c r="M489" s="1090"/>
      <c r="N489" s="1090"/>
      <c r="O489" s="1091"/>
    </row>
    <row r="490" spans="2:15" s="97" customFormat="1" ht="18" customHeight="1">
      <c r="B490" s="1093"/>
      <c r="C490" s="1094"/>
      <c r="D490" s="1045"/>
      <c r="E490" s="1046"/>
      <c r="F490" s="1046"/>
      <c r="G490" s="1046"/>
      <c r="H490" s="1046"/>
      <c r="I490" s="1046"/>
      <c r="J490" s="1046"/>
      <c r="K490" s="1046"/>
      <c r="L490" s="1046"/>
      <c r="M490" s="1046"/>
      <c r="N490" s="1046"/>
      <c r="O490" s="1047"/>
    </row>
    <row r="491" spans="2:15" s="97" customFormat="1" ht="18" customHeight="1">
      <c r="B491" s="1093"/>
      <c r="C491" s="1094"/>
      <c r="D491" s="1026"/>
      <c r="E491" s="1027"/>
      <c r="F491" s="1027"/>
      <c r="G491" s="1027"/>
      <c r="H491" s="1027"/>
      <c r="I491" s="1027"/>
      <c r="J491" s="1027"/>
      <c r="K491" s="1027"/>
      <c r="L491" s="1027"/>
      <c r="M491" s="1027"/>
      <c r="N491" s="1027"/>
      <c r="O491" s="1028"/>
    </row>
    <row r="492" spans="2:15" s="97" customFormat="1" ht="18" customHeight="1">
      <c r="B492" s="1093"/>
      <c r="C492" s="1094"/>
      <c r="D492" s="1026"/>
      <c r="E492" s="1027"/>
      <c r="F492" s="1027"/>
      <c r="G492" s="1027"/>
      <c r="H492" s="1027"/>
      <c r="I492" s="1027"/>
      <c r="J492" s="1027"/>
      <c r="K492" s="1027"/>
      <c r="L492" s="1027"/>
      <c r="M492" s="1027"/>
      <c r="N492" s="1027"/>
      <c r="O492" s="1028"/>
    </row>
    <row r="493" spans="2:15" s="97" customFormat="1" ht="18" customHeight="1">
      <c r="B493" s="1093"/>
      <c r="C493" s="1094"/>
      <c r="D493" s="1026"/>
      <c r="E493" s="1027"/>
      <c r="F493" s="1027"/>
      <c r="G493" s="1027"/>
      <c r="H493" s="1027"/>
      <c r="I493" s="1027"/>
      <c r="J493" s="1027"/>
      <c r="K493" s="1027"/>
      <c r="L493" s="1027"/>
      <c r="M493" s="1027"/>
      <c r="N493" s="1027"/>
      <c r="O493" s="1028"/>
    </row>
    <row r="494" spans="2:15" s="97" customFormat="1" ht="18" customHeight="1">
      <c r="B494" s="1093"/>
      <c r="C494" s="1094"/>
      <c r="D494" s="1026"/>
      <c r="E494" s="1027"/>
      <c r="F494" s="1027"/>
      <c r="G494" s="1027"/>
      <c r="H494" s="1027"/>
      <c r="I494" s="1027"/>
      <c r="J494" s="1027"/>
      <c r="K494" s="1027"/>
      <c r="L494" s="1027"/>
      <c r="M494" s="1027"/>
      <c r="N494" s="1027"/>
      <c r="O494" s="1028"/>
    </row>
    <row r="495" spans="2:15" s="97" customFormat="1" ht="18" customHeight="1">
      <c r="B495" s="1093"/>
      <c r="C495" s="1094"/>
      <c r="D495" s="1048"/>
      <c r="E495" s="1049"/>
      <c r="F495" s="1049"/>
      <c r="G495" s="1049"/>
      <c r="H495" s="1049"/>
      <c r="I495" s="1049"/>
      <c r="J495" s="1049"/>
      <c r="K495" s="1049"/>
      <c r="L495" s="1049"/>
      <c r="M495" s="1049"/>
      <c r="N495" s="1049"/>
      <c r="O495" s="1050"/>
    </row>
    <row r="496" spans="2:15" s="97" customFormat="1" ht="18" customHeight="1">
      <c r="B496" s="1093"/>
      <c r="C496" s="1094"/>
      <c r="D496" s="1116" t="s">
        <v>334</v>
      </c>
      <c r="E496" s="1117"/>
      <c r="F496" s="1117"/>
      <c r="G496" s="1117"/>
      <c r="H496" s="1117"/>
      <c r="I496" s="1117"/>
      <c r="J496" s="1117"/>
      <c r="K496" s="1117"/>
      <c r="L496" s="1117"/>
      <c r="M496" s="1117"/>
      <c r="N496" s="1117"/>
      <c r="O496" s="1118"/>
    </row>
    <row r="497" spans="2:15" s="97" customFormat="1" ht="18" customHeight="1">
      <c r="B497" s="1093"/>
      <c r="C497" s="1094"/>
      <c r="D497" s="1045"/>
      <c r="E497" s="1119"/>
      <c r="F497" s="1119"/>
      <c r="G497" s="1119"/>
      <c r="H497" s="1119"/>
      <c r="I497" s="1119"/>
      <c r="J497" s="1119"/>
      <c r="K497" s="1119"/>
      <c r="L497" s="1119"/>
      <c r="M497" s="1119"/>
      <c r="N497" s="1119"/>
      <c r="O497" s="1120"/>
    </row>
    <row r="498" spans="2:15" s="97" customFormat="1" ht="18" customHeight="1">
      <c r="B498" s="1093"/>
      <c r="C498" s="1094"/>
      <c r="D498" s="1121"/>
      <c r="E498" s="1122"/>
      <c r="F498" s="1122"/>
      <c r="G498" s="1122"/>
      <c r="H498" s="1122"/>
      <c r="I498" s="1122"/>
      <c r="J498" s="1122"/>
      <c r="K498" s="1122"/>
      <c r="L498" s="1122"/>
      <c r="M498" s="1122"/>
      <c r="N498" s="1122"/>
      <c r="O498" s="1123"/>
    </row>
    <row r="499" spans="2:15" s="97" customFormat="1" ht="18" customHeight="1">
      <c r="B499" s="1093"/>
      <c r="C499" s="1094"/>
      <c r="D499" s="1121"/>
      <c r="E499" s="1122"/>
      <c r="F499" s="1122"/>
      <c r="G499" s="1122"/>
      <c r="H499" s="1122"/>
      <c r="I499" s="1122"/>
      <c r="J499" s="1122"/>
      <c r="K499" s="1122"/>
      <c r="L499" s="1122"/>
      <c r="M499" s="1122"/>
      <c r="N499" s="1122"/>
      <c r="O499" s="1123"/>
    </row>
    <row r="500" spans="2:15" s="97" customFormat="1" ht="18" customHeight="1">
      <c r="B500" s="1093"/>
      <c r="C500" s="1094"/>
      <c r="D500" s="1121"/>
      <c r="E500" s="1122"/>
      <c r="F500" s="1122"/>
      <c r="G500" s="1122"/>
      <c r="H500" s="1122"/>
      <c r="I500" s="1122"/>
      <c r="J500" s="1122"/>
      <c r="K500" s="1122"/>
      <c r="L500" s="1122"/>
      <c r="M500" s="1122"/>
      <c r="N500" s="1122"/>
      <c r="O500" s="1123"/>
    </row>
    <row r="501" spans="2:15" s="97" customFormat="1" ht="18" customHeight="1">
      <c r="B501" s="1093"/>
      <c r="C501" s="1094"/>
      <c r="D501" s="1121"/>
      <c r="E501" s="1122"/>
      <c r="F501" s="1122"/>
      <c r="G501" s="1122"/>
      <c r="H501" s="1122"/>
      <c r="I501" s="1122"/>
      <c r="J501" s="1122"/>
      <c r="K501" s="1122"/>
      <c r="L501" s="1122"/>
      <c r="M501" s="1122"/>
      <c r="N501" s="1122"/>
      <c r="O501" s="1123"/>
    </row>
    <row r="502" spans="2:15" s="97" customFormat="1" ht="18" customHeight="1">
      <c r="B502" s="1093"/>
      <c r="C502" s="1094"/>
      <c r="D502" s="1121"/>
      <c r="E502" s="1122"/>
      <c r="F502" s="1122"/>
      <c r="G502" s="1122"/>
      <c r="H502" s="1122"/>
      <c r="I502" s="1122"/>
      <c r="J502" s="1122"/>
      <c r="K502" s="1122"/>
      <c r="L502" s="1122"/>
      <c r="M502" s="1122"/>
      <c r="N502" s="1122"/>
      <c r="O502" s="1123"/>
    </row>
    <row r="503" spans="2:15" s="97" customFormat="1" ht="18" customHeight="1">
      <c r="B503" s="1095"/>
      <c r="C503" s="1096"/>
      <c r="D503" s="1124"/>
      <c r="E503" s="1125"/>
      <c r="F503" s="1125"/>
      <c r="G503" s="1125"/>
      <c r="H503" s="1125"/>
      <c r="I503" s="1125"/>
      <c r="J503" s="1125"/>
      <c r="K503" s="1125"/>
      <c r="L503" s="1125"/>
      <c r="M503" s="1125"/>
      <c r="N503" s="1125"/>
      <c r="O503" s="1126"/>
    </row>
    <row r="504" spans="2:15" s="97" customFormat="1" ht="33" customHeight="1">
      <c r="B504" s="1067" t="s">
        <v>110</v>
      </c>
      <c r="C504" s="1092"/>
      <c r="D504" s="1102" t="s">
        <v>733</v>
      </c>
      <c r="E504" s="1090"/>
      <c r="F504" s="1090"/>
      <c r="G504" s="1090"/>
      <c r="H504" s="1090"/>
      <c r="I504" s="1090"/>
      <c r="J504" s="1090"/>
      <c r="K504" s="1090"/>
      <c r="L504" s="1090"/>
      <c r="M504" s="1090"/>
      <c r="N504" s="1090"/>
      <c r="O504" s="1091"/>
    </row>
    <row r="505" spans="2:15" s="97" customFormat="1" ht="18" customHeight="1">
      <c r="B505" s="1093"/>
      <c r="C505" s="1094"/>
      <c r="D505" s="1045"/>
      <c r="E505" s="1108"/>
      <c r="F505" s="1108"/>
      <c r="G505" s="1108"/>
      <c r="H505" s="1108"/>
      <c r="I505" s="1108"/>
      <c r="J505" s="1108"/>
      <c r="K505" s="1108"/>
      <c r="L505" s="1108"/>
      <c r="M505" s="1108"/>
      <c r="N505" s="1108"/>
      <c r="O505" s="1109"/>
    </row>
    <row r="506" spans="2:15" s="97" customFormat="1" ht="18" customHeight="1">
      <c r="B506" s="1093"/>
      <c r="C506" s="1094"/>
      <c r="D506" s="1110"/>
      <c r="E506" s="1111"/>
      <c r="F506" s="1111"/>
      <c r="G506" s="1111"/>
      <c r="H506" s="1111"/>
      <c r="I506" s="1111"/>
      <c r="J506" s="1111"/>
      <c r="K506" s="1111"/>
      <c r="L506" s="1111"/>
      <c r="M506" s="1111"/>
      <c r="N506" s="1111"/>
      <c r="O506" s="1112"/>
    </row>
    <row r="507" spans="2:15" s="97" customFormat="1" ht="18" customHeight="1">
      <c r="B507" s="1093"/>
      <c r="C507" s="1094"/>
      <c r="D507" s="1113"/>
      <c r="E507" s="1114"/>
      <c r="F507" s="1114"/>
      <c r="G507" s="1114"/>
      <c r="H507" s="1114"/>
      <c r="I507" s="1114"/>
      <c r="J507" s="1114"/>
      <c r="K507" s="1114"/>
      <c r="L507" s="1114"/>
      <c r="M507" s="1114"/>
      <c r="N507" s="1114"/>
      <c r="O507" s="1115"/>
    </row>
    <row r="508" spans="2:15" s="97" customFormat="1" ht="17.100000000000001" customHeight="1">
      <c r="B508" s="1093"/>
      <c r="C508" s="1094"/>
      <c r="D508" s="1133" t="s">
        <v>278</v>
      </c>
      <c r="E508" s="1133"/>
      <c r="F508" s="1133"/>
      <c r="G508" s="1133"/>
      <c r="H508" s="1133"/>
      <c r="I508" s="1133"/>
      <c r="J508" s="1133"/>
      <c r="K508" s="1133"/>
      <c r="L508" s="1133"/>
      <c r="M508" s="1133"/>
      <c r="N508" s="1133"/>
      <c r="O508" s="1134"/>
    </row>
    <row r="509" spans="2:15" s="97" customFormat="1" ht="17.100000000000001" customHeight="1">
      <c r="B509" s="1093"/>
      <c r="C509" s="1094"/>
      <c r="D509" s="1135"/>
      <c r="E509" s="1108"/>
      <c r="F509" s="1108"/>
      <c r="G509" s="1108"/>
      <c r="H509" s="1108"/>
      <c r="I509" s="1108"/>
      <c r="J509" s="1108"/>
      <c r="K509" s="1108"/>
      <c r="L509" s="1108"/>
      <c r="M509" s="1108"/>
      <c r="N509" s="1108"/>
      <c r="O509" s="1109"/>
    </row>
    <row r="510" spans="2:15" s="97" customFormat="1" ht="17.100000000000001" customHeight="1">
      <c r="B510" s="1093"/>
      <c r="C510" s="1094"/>
      <c r="D510" s="1110"/>
      <c r="E510" s="1111"/>
      <c r="F510" s="1111"/>
      <c r="G510" s="1111"/>
      <c r="H510" s="1111"/>
      <c r="I510" s="1111"/>
      <c r="J510" s="1111"/>
      <c r="K510" s="1111"/>
      <c r="L510" s="1111"/>
      <c r="M510" s="1111"/>
      <c r="N510" s="1111"/>
      <c r="O510" s="1112"/>
    </row>
    <row r="511" spans="2:15" s="97" customFormat="1" ht="17.100000000000001" customHeight="1">
      <c r="B511" s="1093"/>
      <c r="C511" s="1094"/>
      <c r="D511" s="1113"/>
      <c r="E511" s="1114"/>
      <c r="F511" s="1114"/>
      <c r="G511" s="1114"/>
      <c r="H511" s="1114"/>
      <c r="I511" s="1114"/>
      <c r="J511" s="1114"/>
      <c r="K511" s="1114"/>
      <c r="L511" s="1114"/>
      <c r="M511" s="1114"/>
      <c r="N511" s="1114"/>
      <c r="O511" s="1115"/>
    </row>
    <row r="512" spans="2:15" s="97" customFormat="1" ht="17.100000000000001" customHeight="1">
      <c r="B512" s="1093"/>
      <c r="C512" s="1094"/>
      <c r="D512" s="1133" t="s">
        <v>371</v>
      </c>
      <c r="E512" s="1133"/>
      <c r="F512" s="1133"/>
      <c r="G512" s="1133"/>
      <c r="H512" s="1133"/>
      <c r="I512" s="1133"/>
      <c r="J512" s="1133"/>
      <c r="K512" s="1133"/>
      <c r="L512" s="1133"/>
      <c r="M512" s="1133"/>
      <c r="N512" s="1133"/>
      <c r="O512" s="1134"/>
    </row>
    <row r="513" spans="1:21" s="97" customFormat="1" ht="17.100000000000001" customHeight="1">
      <c r="B513" s="1093"/>
      <c r="C513" s="1094"/>
      <c r="D513" s="1135"/>
      <c r="E513" s="1136"/>
      <c r="F513" s="1136"/>
      <c r="G513" s="1136"/>
      <c r="H513" s="1136"/>
      <c r="I513" s="1136"/>
      <c r="J513" s="1136"/>
      <c r="K513" s="1136"/>
      <c r="L513" s="1136"/>
      <c r="M513" s="1136"/>
      <c r="N513" s="1136"/>
      <c r="O513" s="1137"/>
    </row>
    <row r="514" spans="1:21" s="97" customFormat="1" ht="17.100000000000001" customHeight="1">
      <c r="B514" s="1093"/>
      <c r="C514" s="1094"/>
      <c r="D514" s="1138"/>
      <c r="E514" s="827"/>
      <c r="F514" s="827"/>
      <c r="G514" s="827"/>
      <c r="H514" s="827"/>
      <c r="I514" s="827"/>
      <c r="J514" s="827"/>
      <c r="K514" s="827"/>
      <c r="L514" s="827"/>
      <c r="M514" s="827"/>
      <c r="N514" s="827"/>
      <c r="O514" s="1139"/>
    </row>
    <row r="515" spans="1:21" s="97" customFormat="1" ht="17.100000000000001" customHeight="1">
      <c r="B515" s="1093"/>
      <c r="C515" s="1094"/>
      <c r="D515" s="1140"/>
      <c r="E515" s="1141"/>
      <c r="F515" s="1141"/>
      <c r="G515" s="1141"/>
      <c r="H515" s="1141"/>
      <c r="I515" s="1141"/>
      <c r="J515" s="1141"/>
      <c r="K515" s="1141"/>
      <c r="L515" s="1141"/>
      <c r="M515" s="1141"/>
      <c r="N515" s="1141"/>
      <c r="O515" s="1142"/>
    </row>
    <row r="516" spans="1:21" s="97" customFormat="1" ht="45" customHeight="1">
      <c r="B516" s="1093"/>
      <c r="C516" s="1094"/>
      <c r="D516" s="1021" t="s">
        <v>734</v>
      </c>
      <c r="E516" s="1022"/>
      <c r="F516" s="1022"/>
      <c r="G516" s="1022"/>
      <c r="H516" s="1022"/>
      <c r="I516" s="1022"/>
      <c r="J516" s="1022"/>
      <c r="K516" s="1022"/>
      <c r="L516" s="1023"/>
      <c r="M516" s="1024" t="s">
        <v>713</v>
      </c>
      <c r="N516" s="1025"/>
      <c r="O516" s="706" t="s">
        <v>714</v>
      </c>
      <c r="Q516" s="495" t="s">
        <v>721</v>
      </c>
    </row>
    <row r="517" spans="1:21" s="97" customFormat="1" ht="17.100000000000001" customHeight="1">
      <c r="B517" s="1093"/>
      <c r="C517" s="1094"/>
      <c r="D517" s="1045"/>
      <c r="E517" s="1103"/>
      <c r="F517" s="1103"/>
      <c r="G517" s="1103"/>
      <c r="H517" s="1103"/>
      <c r="I517" s="1103"/>
      <c r="J517" s="1103"/>
      <c r="K517" s="1103"/>
      <c r="L517" s="1103"/>
      <c r="M517" s="1103"/>
      <c r="N517" s="1103"/>
      <c r="O517" s="1104"/>
    </row>
    <row r="518" spans="1:21" ht="18" customHeight="1">
      <c r="B518" s="1093"/>
      <c r="C518" s="1094"/>
      <c r="D518" s="1105"/>
      <c r="E518" s="1106"/>
      <c r="F518" s="1106"/>
      <c r="G518" s="1106"/>
      <c r="H518" s="1106"/>
      <c r="I518" s="1106"/>
      <c r="J518" s="1106"/>
      <c r="K518" s="1106"/>
      <c r="L518" s="1106"/>
      <c r="M518" s="1106"/>
      <c r="N518" s="1106"/>
      <c r="O518" s="1107"/>
      <c r="R518" s="294"/>
      <c r="S518" s="294"/>
      <c r="T518" s="294"/>
      <c r="U518" s="294"/>
    </row>
    <row r="519" spans="1:21" ht="18" customHeight="1">
      <c r="B519" s="1093"/>
      <c r="C519" s="1094"/>
      <c r="D519" s="1147" t="s">
        <v>279</v>
      </c>
      <c r="E519" s="1133"/>
      <c r="F519" s="1133"/>
      <c r="G519" s="1133"/>
      <c r="H519" s="1133"/>
      <c r="I519" s="1133"/>
      <c r="J519" s="1133"/>
      <c r="K519" s="1133"/>
      <c r="L519" s="1133"/>
      <c r="M519" s="1133"/>
      <c r="N519" s="1133"/>
      <c r="O519" s="1134"/>
      <c r="R519" s="294"/>
      <c r="S519" s="294"/>
      <c r="T519" s="294"/>
      <c r="U519" s="294"/>
    </row>
    <row r="520" spans="1:21" ht="18" customHeight="1">
      <c r="B520" s="1093"/>
      <c r="C520" s="1094"/>
      <c r="D520" s="1127"/>
      <c r="E520" s="1128"/>
      <c r="F520" s="1128"/>
      <c r="G520" s="1128"/>
      <c r="H520" s="1128"/>
      <c r="I520" s="1128"/>
      <c r="J520" s="1128"/>
      <c r="K520" s="1128"/>
      <c r="L520" s="1128"/>
      <c r="M520" s="1128"/>
      <c r="N520" s="1128"/>
      <c r="O520" s="1129"/>
      <c r="R520" s="294"/>
      <c r="S520" s="294"/>
      <c r="T520" s="294"/>
      <c r="U520" s="294"/>
    </row>
    <row r="521" spans="1:21" s="308" customFormat="1" ht="18" customHeight="1">
      <c r="B521" s="1095"/>
      <c r="C521" s="1096"/>
      <c r="D521" s="1130"/>
      <c r="E521" s="1131"/>
      <c r="F521" s="1131"/>
      <c r="G521" s="1131"/>
      <c r="H521" s="1131"/>
      <c r="I521" s="1131"/>
      <c r="J521" s="1131"/>
      <c r="K521" s="1131"/>
      <c r="L521" s="1131"/>
      <c r="M521" s="1131"/>
      <c r="N521" s="1131"/>
      <c r="O521" s="1132"/>
    </row>
    <row r="522" spans="1:21" s="122" customFormat="1" ht="4.5" customHeight="1">
      <c r="B522" s="309"/>
      <c r="C522" s="309"/>
      <c r="D522" s="310"/>
      <c r="E522" s="310"/>
      <c r="F522" s="310"/>
      <c r="G522" s="310"/>
      <c r="H522" s="310"/>
      <c r="I522" s="310"/>
      <c r="J522" s="310"/>
      <c r="K522" s="310"/>
      <c r="L522" s="310"/>
      <c r="M522" s="310"/>
      <c r="N522" s="310"/>
      <c r="O522" s="310"/>
    </row>
    <row r="523" spans="1:21" s="122" customFormat="1" ht="18.75" customHeight="1">
      <c r="B523" s="463" t="s">
        <v>333</v>
      </c>
      <c r="C523" s="309"/>
      <c r="D523" s="310"/>
      <c r="E523" s="310"/>
      <c r="F523" s="310"/>
      <c r="G523" s="310"/>
      <c r="H523" s="310"/>
      <c r="I523" s="310"/>
      <c r="J523" s="310"/>
      <c r="K523" s="310"/>
      <c r="L523" s="310"/>
      <c r="M523" s="310"/>
      <c r="N523" s="310"/>
      <c r="O523" s="310"/>
    </row>
    <row r="524" spans="1:21" s="122" customFormat="1" ht="14.25" customHeight="1" thickBot="1">
      <c r="B524" s="463" t="s">
        <v>331</v>
      </c>
      <c r="C524" s="309"/>
      <c r="D524" s="310"/>
      <c r="E524" s="310"/>
      <c r="F524" s="310"/>
      <c r="G524" s="310"/>
      <c r="H524" s="310"/>
      <c r="I524" s="310"/>
      <c r="J524" s="310"/>
      <c r="K524" s="310"/>
      <c r="L524" s="310"/>
      <c r="M524" s="310"/>
      <c r="N524" s="310"/>
      <c r="O524" s="310"/>
    </row>
    <row r="525" spans="1:21" s="122" customFormat="1" ht="18" customHeight="1" thickBot="1">
      <c r="B525" s="1143" t="s">
        <v>36</v>
      </c>
      <c r="C525" s="1017"/>
      <c r="D525" s="1018"/>
      <c r="E525" s="311" t="s">
        <v>500</v>
      </c>
      <c r="F525" s="312"/>
      <c r="G525" s="312"/>
      <c r="H525" s="312"/>
      <c r="I525" s="312"/>
      <c r="J525" s="312"/>
      <c r="K525" s="312"/>
      <c r="L525" s="212"/>
      <c r="M525" s="212"/>
      <c r="N525" s="212"/>
      <c r="O525" s="212"/>
    </row>
    <row r="526" spans="1:21" s="122" customFormat="1" ht="12">
      <c r="A526" s="313"/>
      <c r="B526" s="314" t="s">
        <v>50</v>
      </c>
      <c r="C526" s="314"/>
      <c r="D526" s="315"/>
      <c r="E526" s="316"/>
      <c r="F526" s="316"/>
      <c r="G526" s="317" t="s">
        <v>51</v>
      </c>
      <c r="H526" s="315"/>
      <c r="I526" s="314" t="s">
        <v>52</v>
      </c>
      <c r="J526" s="314"/>
      <c r="K526" s="313"/>
      <c r="L526" s="318"/>
      <c r="M526" s="319"/>
      <c r="N526" s="313"/>
      <c r="O526" s="317" t="s">
        <v>51</v>
      </c>
    </row>
    <row r="527" spans="1:21" s="122" customFormat="1" ht="12">
      <c r="A527" s="320"/>
      <c r="B527" s="321" t="s">
        <v>53</v>
      </c>
      <c r="C527" s="322"/>
      <c r="D527" s="322"/>
      <c r="E527" s="323"/>
      <c r="F527" s="323" t="s">
        <v>54</v>
      </c>
      <c r="G527" s="324" t="s">
        <v>55</v>
      </c>
      <c r="H527" s="325"/>
      <c r="I527" s="321" t="s">
        <v>53</v>
      </c>
      <c r="J527" s="322"/>
      <c r="K527" s="322"/>
      <c r="L527" s="322"/>
      <c r="M527" s="323"/>
      <c r="N527" s="323" t="s">
        <v>54</v>
      </c>
      <c r="O527" s="324" t="s">
        <v>55</v>
      </c>
    </row>
    <row r="528" spans="1:21" s="122" customFormat="1" ht="18" customHeight="1">
      <c r="A528" s="313"/>
      <c r="B528" s="78" t="s">
        <v>395</v>
      </c>
      <c r="C528" s="79"/>
      <c r="D528" s="79"/>
      <c r="E528" s="80"/>
      <c r="F528" s="81"/>
      <c r="G528" s="82"/>
      <c r="H528" s="83"/>
      <c r="I528" s="78" t="s">
        <v>397</v>
      </c>
      <c r="J528" s="79"/>
      <c r="K528" s="79"/>
      <c r="L528" s="79"/>
      <c r="M528" s="80"/>
      <c r="N528" s="84"/>
      <c r="O528" s="85"/>
      <c r="Q528" s="561" t="s">
        <v>700</v>
      </c>
    </row>
    <row r="529" spans="1:15" s="122" customFormat="1" ht="14.25" customHeight="1">
      <c r="A529" s="313"/>
      <c r="B529" s="86"/>
      <c r="C529" s="87"/>
      <c r="D529" s="88"/>
      <c r="E529" s="89"/>
      <c r="F529" s="90"/>
      <c r="G529" s="91"/>
      <c r="H529" s="83"/>
      <c r="I529" s="92"/>
      <c r="J529" s="93"/>
      <c r="K529" s="88"/>
      <c r="L529" s="88"/>
      <c r="M529" s="89"/>
      <c r="N529" s="90"/>
      <c r="O529" s="94"/>
    </row>
    <row r="530" spans="1:15" s="122" customFormat="1" ht="14.25" customHeight="1">
      <c r="A530" s="313"/>
      <c r="B530" s="95"/>
      <c r="C530" s="96"/>
      <c r="D530" s="97"/>
      <c r="E530" s="98"/>
      <c r="F530" s="90"/>
      <c r="G530" s="99">
        <f>ROUNDDOWN(SUM(F529:F535)/1000,0)</f>
        <v>0</v>
      </c>
      <c r="H530" s="100"/>
      <c r="I530" s="92"/>
      <c r="J530" s="510"/>
      <c r="K530" s="510"/>
      <c r="L530" s="510"/>
      <c r="M530" s="98"/>
      <c r="N530" s="90"/>
      <c r="O530" s="101">
        <f>ROUNDDOWN(SUM(N529:N538)/1000,0)</f>
        <v>0</v>
      </c>
    </row>
    <row r="531" spans="1:15" s="122" customFormat="1" ht="14.1" customHeight="1">
      <c r="A531" s="313"/>
      <c r="B531" s="95"/>
      <c r="C531" s="96"/>
      <c r="D531" s="97"/>
      <c r="E531" s="98"/>
      <c r="F531" s="90"/>
      <c r="G531" s="99"/>
      <c r="H531" s="100"/>
      <c r="I531" s="92"/>
      <c r="J531" s="510"/>
      <c r="K531" s="510"/>
      <c r="L531" s="510"/>
      <c r="M531" s="98"/>
      <c r="N531" s="90"/>
      <c r="O531" s="94"/>
    </row>
    <row r="532" spans="1:15" s="122" customFormat="1" ht="14.25" customHeight="1">
      <c r="A532" s="313"/>
      <c r="B532" s="95"/>
      <c r="C532" s="96"/>
      <c r="D532" s="97"/>
      <c r="E532" s="98"/>
      <c r="F532" s="90"/>
      <c r="G532" s="99"/>
      <c r="H532" s="100"/>
      <c r="I532" s="92"/>
      <c r="J532" s="510"/>
      <c r="K532" s="510"/>
      <c r="L532" s="510"/>
      <c r="M532" s="98"/>
      <c r="N532" s="90"/>
      <c r="O532" s="94"/>
    </row>
    <row r="533" spans="1:15" s="122" customFormat="1" ht="14.25" customHeight="1">
      <c r="A533" s="313"/>
      <c r="B533" s="95"/>
      <c r="C533" s="96"/>
      <c r="D533" s="97"/>
      <c r="E533" s="98"/>
      <c r="F533" s="90"/>
      <c r="G533" s="102"/>
      <c r="H533" s="103"/>
      <c r="I533" s="92"/>
      <c r="J533" s="510"/>
      <c r="K533" s="510"/>
      <c r="L533" s="510"/>
      <c r="M533" s="98"/>
      <c r="N533" s="90"/>
      <c r="O533" s="94"/>
    </row>
    <row r="534" spans="1:15" s="122" customFormat="1" ht="14.25" customHeight="1">
      <c r="A534" s="313"/>
      <c r="B534" s="95"/>
      <c r="C534" s="96"/>
      <c r="D534" s="97"/>
      <c r="E534" s="98"/>
      <c r="F534" s="90"/>
      <c r="G534" s="102"/>
      <c r="H534" s="103"/>
      <c r="I534" s="92"/>
      <c r="J534" s="510"/>
      <c r="K534" s="510"/>
      <c r="L534" s="510"/>
      <c r="M534" s="98"/>
      <c r="N534" s="90"/>
      <c r="O534" s="94"/>
    </row>
    <row r="535" spans="1:15" s="122" customFormat="1" ht="14.25" customHeight="1">
      <c r="A535" s="313"/>
      <c r="B535" s="78" t="s">
        <v>607</v>
      </c>
      <c r="C535" s="79"/>
      <c r="D535" s="79"/>
      <c r="E535" s="80"/>
      <c r="F535" s="81"/>
      <c r="G535" s="82"/>
      <c r="H535" s="105"/>
      <c r="I535" s="92"/>
      <c r="J535" s="510"/>
      <c r="K535" s="510"/>
      <c r="L535" s="510"/>
      <c r="M535" s="98"/>
      <c r="N535" s="90"/>
      <c r="O535" s="94"/>
    </row>
    <row r="536" spans="1:15" s="122" customFormat="1" ht="14.25" customHeight="1">
      <c r="A536" s="313"/>
      <c r="B536" s="95"/>
      <c r="C536" s="96"/>
      <c r="D536" s="97"/>
      <c r="E536" s="98"/>
      <c r="F536" s="90"/>
      <c r="G536" s="91"/>
      <c r="H536" s="105"/>
      <c r="I536" s="92"/>
      <c r="J536" s="510"/>
      <c r="K536" s="510"/>
      <c r="L536" s="510"/>
      <c r="M536" s="98"/>
      <c r="N536" s="90"/>
      <c r="O536" s="94"/>
    </row>
    <row r="537" spans="1:15" s="122" customFormat="1" ht="14.25" customHeight="1">
      <c r="A537" s="313"/>
      <c r="B537" s="95"/>
      <c r="C537" s="96"/>
      <c r="D537" s="97"/>
      <c r="E537" s="98"/>
      <c r="F537" s="90"/>
      <c r="G537" s="99">
        <f>ROUNDDOWN(SUM(F536:F541)/1000,0)</f>
        <v>0</v>
      </c>
      <c r="H537" s="100"/>
      <c r="I537" s="107"/>
      <c r="J537" s="511"/>
      <c r="K537" s="511"/>
      <c r="L537" s="511"/>
      <c r="M537" s="98"/>
      <c r="N537" s="90"/>
      <c r="O537" s="106"/>
    </row>
    <row r="538" spans="1:15" s="122" customFormat="1" ht="14.25" customHeight="1">
      <c r="A538" s="313"/>
      <c r="B538" s="95"/>
      <c r="C538" s="96"/>
      <c r="D538" s="97"/>
      <c r="E538" s="98"/>
      <c r="F538" s="90"/>
      <c r="G538" s="99"/>
      <c r="H538" s="100"/>
      <c r="I538" s="78" t="s">
        <v>398</v>
      </c>
      <c r="J538" s="79"/>
      <c r="K538" s="79"/>
      <c r="L538" s="79"/>
      <c r="M538" s="80"/>
      <c r="N538" s="81"/>
      <c r="O538" s="111"/>
    </row>
    <row r="539" spans="1:15" s="122" customFormat="1" ht="14.25" customHeight="1">
      <c r="A539" s="313"/>
      <c r="B539" s="95"/>
      <c r="C539" s="96"/>
      <c r="D539" s="97"/>
      <c r="E539" s="98"/>
      <c r="F539" s="90"/>
      <c r="G539" s="99"/>
      <c r="H539" s="105"/>
      <c r="I539" s="92"/>
      <c r="J539" s="510"/>
      <c r="K539" s="510"/>
      <c r="L539" s="510"/>
      <c r="M539" s="98"/>
      <c r="N539" s="90"/>
      <c r="O539" s="94"/>
    </row>
    <row r="540" spans="1:15" s="122" customFormat="1" ht="14.25" customHeight="1">
      <c r="A540" s="313"/>
      <c r="B540" s="95"/>
      <c r="C540" s="96"/>
      <c r="D540" s="97"/>
      <c r="E540" s="98"/>
      <c r="F540" s="90"/>
      <c r="G540" s="99"/>
      <c r="H540" s="100"/>
      <c r="I540" s="92"/>
      <c r="J540" s="510"/>
      <c r="K540" s="510"/>
      <c r="L540" s="510"/>
      <c r="M540" s="98"/>
      <c r="N540" s="90"/>
      <c r="O540" s="101">
        <f>ROUNDDOWN(SUM(N539:N547)/1000,0)</f>
        <v>0</v>
      </c>
    </row>
    <row r="541" spans="1:15" s="122" customFormat="1" ht="14.25" customHeight="1">
      <c r="A541" s="313"/>
      <c r="B541" s="78" t="s">
        <v>614</v>
      </c>
      <c r="C541" s="79"/>
      <c r="D541" s="79"/>
      <c r="E541" s="80"/>
      <c r="F541" s="81"/>
      <c r="G541" s="82"/>
      <c r="H541" s="100"/>
      <c r="I541" s="92"/>
      <c r="J541" s="510"/>
      <c r="K541" s="510"/>
      <c r="L541" s="510"/>
      <c r="M541" s="98"/>
      <c r="N541" s="90"/>
      <c r="O541" s="94"/>
    </row>
    <row r="542" spans="1:15" s="122" customFormat="1" ht="14.25" customHeight="1">
      <c r="A542" s="313"/>
      <c r="B542" s="95"/>
      <c r="C542" s="96"/>
      <c r="D542" s="97"/>
      <c r="E542" s="98"/>
      <c r="F542" s="90"/>
      <c r="G542" s="91"/>
      <c r="H542" s="105"/>
      <c r="I542" s="92"/>
      <c r="J542" s="510"/>
      <c r="K542" s="510"/>
      <c r="L542" s="510"/>
      <c r="M542" s="98"/>
      <c r="N542" s="90"/>
      <c r="O542" s="94"/>
    </row>
    <row r="543" spans="1:15" s="122" customFormat="1" ht="14.25" customHeight="1">
      <c r="A543" s="313"/>
      <c r="B543" s="95"/>
      <c r="C543" s="96"/>
      <c r="D543" s="97"/>
      <c r="E543" s="98"/>
      <c r="F543" s="90"/>
      <c r="G543" s="99">
        <f>ROUNDDOWN(SUM(F542:F545)/1000,0)</f>
        <v>0</v>
      </c>
      <c r="H543" s="105"/>
      <c r="I543" s="92"/>
      <c r="J543" s="510"/>
      <c r="K543" s="510"/>
      <c r="L543" s="510"/>
      <c r="M543" s="98"/>
      <c r="N543" s="90"/>
      <c r="O543" s="94"/>
    </row>
    <row r="544" spans="1:15" s="122" customFormat="1" ht="14.25" customHeight="1">
      <c r="A544" s="313"/>
      <c r="B544" s="95"/>
      <c r="C544" s="96"/>
      <c r="D544" s="97"/>
      <c r="E544" s="98"/>
      <c r="F544" s="90"/>
      <c r="G544" s="99"/>
      <c r="H544" s="100"/>
      <c r="I544" s="92"/>
      <c r="J544" s="510"/>
      <c r="K544" s="510"/>
      <c r="L544" s="510"/>
      <c r="M544" s="98"/>
      <c r="N544" s="90"/>
      <c r="O544" s="94"/>
    </row>
    <row r="545" spans="1:15" s="122" customFormat="1" ht="14.25" customHeight="1">
      <c r="A545" s="313"/>
      <c r="B545" s="78" t="s">
        <v>615</v>
      </c>
      <c r="C545" s="79"/>
      <c r="D545" s="79"/>
      <c r="E545" s="80"/>
      <c r="F545" s="81"/>
      <c r="G545" s="82"/>
      <c r="H545" s="100"/>
      <c r="I545" s="92"/>
      <c r="J545" s="510"/>
      <c r="K545" s="510"/>
      <c r="L545" s="510"/>
      <c r="M545" s="98"/>
      <c r="N545" s="90"/>
      <c r="O545" s="94"/>
    </row>
    <row r="546" spans="1:15" s="122" customFormat="1" ht="14.25" customHeight="1">
      <c r="A546" s="313"/>
      <c r="B546" s="95"/>
      <c r="C546" s="96"/>
      <c r="D546" s="97"/>
      <c r="E546" s="98"/>
      <c r="F546" s="90"/>
      <c r="G546" s="91"/>
      <c r="H546" s="105"/>
      <c r="I546" s="92"/>
      <c r="J546" s="510"/>
      <c r="K546" s="510"/>
      <c r="L546" s="510"/>
      <c r="M546" s="98"/>
      <c r="N546" s="90"/>
      <c r="O546" s="106"/>
    </row>
    <row r="547" spans="1:15" s="122" customFormat="1" ht="14.25" customHeight="1">
      <c r="A547" s="313"/>
      <c r="B547" s="95"/>
      <c r="C547" s="96"/>
      <c r="D547" s="97"/>
      <c r="E547" s="98"/>
      <c r="F547" s="90"/>
      <c r="G547" s="99">
        <f>ROUNDDOWN(SUM(F546:F551)/1000,0)</f>
        <v>0</v>
      </c>
      <c r="H547" s="105"/>
      <c r="I547" s="185" t="s">
        <v>399</v>
      </c>
      <c r="J547" s="167"/>
      <c r="K547" s="109"/>
      <c r="L547" s="109"/>
      <c r="M547" s="110"/>
      <c r="N547" s="84"/>
      <c r="O547" s="111"/>
    </row>
    <row r="548" spans="1:15" s="122" customFormat="1" ht="14.25" customHeight="1">
      <c r="A548" s="313"/>
      <c r="B548" s="95"/>
      <c r="C548" s="96"/>
      <c r="D548" s="97"/>
      <c r="E548" s="98"/>
      <c r="F548" s="90"/>
      <c r="G548" s="99"/>
      <c r="H548" s="105"/>
      <c r="I548" s="92"/>
      <c r="J548" s="510"/>
      <c r="K548" s="510"/>
      <c r="L548" s="510"/>
      <c r="M548" s="98"/>
      <c r="N548" s="90"/>
      <c r="O548" s="94"/>
    </row>
    <row r="549" spans="1:15" s="122" customFormat="1" ht="14.25" customHeight="1">
      <c r="A549" s="313"/>
      <c r="B549" s="95"/>
      <c r="C549" s="96"/>
      <c r="D549" s="97"/>
      <c r="E549" s="98"/>
      <c r="F549" s="90"/>
      <c r="G549" s="99"/>
      <c r="H549" s="100"/>
      <c r="I549" s="92"/>
      <c r="J549" s="510"/>
      <c r="K549" s="510"/>
      <c r="L549" s="510"/>
      <c r="M549" s="98"/>
      <c r="N549" s="90"/>
      <c r="O549" s="101">
        <f>ROUNDDOWN(SUM(N548:N554)/1000,0)</f>
        <v>0</v>
      </c>
    </row>
    <row r="550" spans="1:15" s="122" customFormat="1" ht="14.25" customHeight="1">
      <c r="A550" s="313"/>
      <c r="B550" s="78" t="s">
        <v>396</v>
      </c>
      <c r="C550" s="79"/>
      <c r="D550" s="79"/>
      <c r="E550" s="80"/>
      <c r="F550" s="81"/>
      <c r="G550" s="82"/>
      <c r="H550" s="100"/>
      <c r="I550" s="92"/>
      <c r="J550" s="510"/>
      <c r="K550" s="510"/>
      <c r="L550" s="510"/>
      <c r="M550" s="98"/>
      <c r="N550" s="90"/>
      <c r="O550" s="94"/>
    </row>
    <row r="551" spans="1:15" s="122" customFormat="1" ht="14.25" customHeight="1">
      <c r="A551" s="313"/>
      <c r="B551" s="95"/>
      <c r="C551" s="96"/>
      <c r="D551" s="97"/>
      <c r="E551" s="98"/>
      <c r="F551" s="90"/>
      <c r="G551" s="91"/>
      <c r="H551" s="100"/>
      <c r="I551" s="92"/>
      <c r="J551" s="510"/>
      <c r="K551" s="510"/>
      <c r="L551" s="510"/>
      <c r="M551" s="98"/>
      <c r="N551" s="90"/>
      <c r="O551" s="94"/>
    </row>
    <row r="552" spans="1:15" s="122" customFormat="1" ht="14.25" customHeight="1">
      <c r="A552" s="313"/>
      <c r="B552" s="95"/>
      <c r="C552" s="96"/>
      <c r="D552" s="97"/>
      <c r="E552" s="98"/>
      <c r="F552" s="90"/>
      <c r="G552" s="91">
        <f>ROUNDDOWN(SUM(F551:F558)/1000,0)</f>
        <v>0</v>
      </c>
      <c r="H552" s="100"/>
      <c r="I552" s="92"/>
      <c r="J552" s="510"/>
      <c r="K552" s="510"/>
      <c r="L552" s="510"/>
      <c r="M552" s="98"/>
      <c r="N552" s="90"/>
      <c r="O552" s="94"/>
    </row>
    <row r="553" spans="1:15" s="122" customFormat="1" ht="14.25" customHeight="1">
      <c r="A553" s="313"/>
      <c r="B553" s="95"/>
      <c r="C553" s="96"/>
      <c r="D553" s="97"/>
      <c r="E553" s="98"/>
      <c r="F553" s="90"/>
      <c r="G553" s="91"/>
      <c r="H553" s="100"/>
      <c r="I553" s="92"/>
      <c r="J553" s="510"/>
      <c r="K553" s="510"/>
      <c r="L553" s="510"/>
      <c r="M553" s="98"/>
      <c r="N553" s="90"/>
      <c r="O553" s="94"/>
    </row>
    <row r="554" spans="1:15" s="122" customFormat="1" ht="14.25" customHeight="1">
      <c r="A554" s="313"/>
      <c r="B554" s="95"/>
      <c r="C554" s="96"/>
      <c r="D554" s="97"/>
      <c r="E554" s="98"/>
      <c r="F554" s="90"/>
      <c r="G554" s="91"/>
      <c r="H554" s="105"/>
      <c r="I554" s="185" t="s">
        <v>400</v>
      </c>
      <c r="J554" s="108"/>
      <c r="K554" s="109"/>
      <c r="L554" s="109"/>
      <c r="M554" s="110"/>
      <c r="N554" s="84"/>
      <c r="O554" s="168"/>
    </row>
    <row r="555" spans="1:15" s="122" customFormat="1" ht="14.25" customHeight="1">
      <c r="A555" s="313"/>
      <c r="B555" s="95"/>
      <c r="C555" s="96"/>
      <c r="D555" s="97"/>
      <c r="E555" s="98"/>
      <c r="F555" s="90"/>
      <c r="G555" s="91"/>
      <c r="H555" s="105"/>
      <c r="I555" s="92"/>
      <c r="J555" s="510"/>
      <c r="K555" s="510"/>
      <c r="L555" s="510"/>
      <c r="M555" s="98"/>
      <c r="N555" s="90"/>
      <c r="O555" s="169"/>
    </row>
    <row r="556" spans="1:15" s="122" customFormat="1" ht="14.25" customHeight="1">
      <c r="A556" s="313"/>
      <c r="B556" s="95"/>
      <c r="C556" s="96"/>
      <c r="D556" s="97"/>
      <c r="E556" s="98"/>
      <c r="F556" s="90"/>
      <c r="G556" s="91"/>
      <c r="H556" s="105"/>
      <c r="I556" s="92"/>
      <c r="J556" s="510"/>
      <c r="K556" s="510"/>
      <c r="L556" s="510"/>
      <c r="M556" s="98"/>
      <c r="N556" s="90"/>
      <c r="O556" s="101">
        <f>ROUNDDOWN(SUM(N555:N561)/1000,0)</f>
        <v>0</v>
      </c>
    </row>
    <row r="557" spans="1:15" s="122" customFormat="1" ht="14.25" customHeight="1">
      <c r="A557" s="313"/>
      <c r="B557" s="95"/>
      <c r="C557" s="96"/>
      <c r="D557" s="97"/>
      <c r="E557" s="98"/>
      <c r="F557" s="90"/>
      <c r="G557" s="91"/>
      <c r="H557" s="105"/>
      <c r="I557" s="92"/>
      <c r="J557" s="510"/>
      <c r="K557" s="510"/>
      <c r="L557" s="510"/>
      <c r="M557" s="98"/>
      <c r="N557" s="90"/>
      <c r="O557" s="94"/>
    </row>
    <row r="558" spans="1:15" s="122" customFormat="1" ht="14.25" customHeight="1">
      <c r="A558" s="313"/>
      <c r="B558" s="78" t="s">
        <v>56</v>
      </c>
      <c r="C558" s="79"/>
      <c r="D558" s="79"/>
      <c r="E558" s="80"/>
      <c r="F558" s="81"/>
      <c r="G558" s="82"/>
      <c r="H558" s="105"/>
      <c r="I558" s="92"/>
      <c r="J558" s="510"/>
      <c r="K558" s="510"/>
      <c r="L558" s="510"/>
      <c r="M558" s="98"/>
      <c r="N558" s="90"/>
      <c r="O558" s="94"/>
    </row>
    <row r="559" spans="1:15" s="122" customFormat="1" ht="14.25" customHeight="1">
      <c r="A559" s="313"/>
      <c r="B559" s="95"/>
      <c r="C559" s="96"/>
      <c r="D559" s="97"/>
      <c r="E559" s="98"/>
      <c r="F559" s="90"/>
      <c r="G559" s="91"/>
      <c r="H559" s="100"/>
      <c r="I559" s="92"/>
      <c r="J559" s="510"/>
      <c r="K559" s="510"/>
      <c r="L559" s="510"/>
      <c r="M559" s="98"/>
      <c r="N559" s="90"/>
      <c r="O559" s="94"/>
    </row>
    <row r="560" spans="1:15" s="122" customFormat="1" ht="14.25" customHeight="1">
      <c r="A560" s="313"/>
      <c r="B560" s="95"/>
      <c r="C560" s="96"/>
      <c r="D560" s="97"/>
      <c r="E560" s="98"/>
      <c r="F560" s="90"/>
      <c r="G560" s="99">
        <f>ROUNDDOWN(SUM(F559:F564)/1000,0)</f>
        <v>0</v>
      </c>
      <c r="H560" s="105"/>
      <c r="I560" s="92"/>
      <c r="J560" s="510"/>
      <c r="K560" s="510"/>
      <c r="L560" s="510"/>
      <c r="M560" s="98"/>
      <c r="N560" s="90"/>
      <c r="O560" s="106"/>
    </row>
    <row r="561" spans="1:17" s="122" customFormat="1" ht="14.25" customHeight="1">
      <c r="A561" s="313"/>
      <c r="B561" s="95"/>
      <c r="C561" s="96"/>
      <c r="D561" s="97"/>
      <c r="E561" s="98"/>
      <c r="F561" s="90"/>
      <c r="G561" s="91"/>
      <c r="H561" s="105"/>
      <c r="I561" s="185" t="s">
        <v>401</v>
      </c>
      <c r="J561" s="108"/>
      <c r="K561" s="109"/>
      <c r="L561" s="109"/>
      <c r="M561" s="110"/>
      <c r="N561" s="707"/>
      <c r="O561" s="112"/>
    </row>
    <row r="562" spans="1:17" s="122" customFormat="1" ht="14.25" customHeight="1">
      <c r="A562" s="313"/>
      <c r="B562" s="95"/>
      <c r="C562" s="96"/>
      <c r="D562" s="97"/>
      <c r="E562" s="98"/>
      <c r="F562" s="90"/>
      <c r="G562" s="99"/>
      <c r="H562" s="105"/>
      <c r="I562" s="92"/>
      <c r="J562" s="510"/>
      <c r="K562" s="510"/>
      <c r="L562" s="510"/>
      <c r="M562" s="98"/>
      <c r="N562" s="90"/>
      <c r="O562" s="94"/>
    </row>
    <row r="563" spans="1:17" s="122" customFormat="1" ht="14.25" customHeight="1">
      <c r="A563" s="313"/>
      <c r="B563" s="95"/>
      <c r="C563" s="96"/>
      <c r="D563" s="97"/>
      <c r="E563" s="98"/>
      <c r="F563" s="90"/>
      <c r="G563" s="99"/>
      <c r="H563" s="100"/>
      <c r="I563" s="92"/>
      <c r="J563" s="510"/>
      <c r="K563" s="510"/>
      <c r="L563" s="510"/>
      <c r="M563" s="98"/>
      <c r="N563" s="90"/>
      <c r="O563" s="101">
        <f>ROUNDDOWN(SUM(N562:N567)/1000,0)</f>
        <v>0</v>
      </c>
    </row>
    <row r="564" spans="1:17" s="122" customFormat="1" ht="14.1" customHeight="1" thickBot="1">
      <c r="A564" s="313"/>
      <c r="B564" s="113" t="s">
        <v>608</v>
      </c>
      <c r="C564" s="114"/>
      <c r="D564" s="114"/>
      <c r="E564" s="115"/>
      <c r="F564" s="116"/>
      <c r="G564" s="117">
        <f>G565-G530-G537-G543-G547-G552-G560</f>
        <v>0</v>
      </c>
      <c r="H564" s="105"/>
      <c r="I564" s="92"/>
      <c r="J564" s="510"/>
      <c r="K564" s="510"/>
      <c r="L564" s="510"/>
      <c r="M564" s="98"/>
      <c r="N564" s="90"/>
      <c r="O564" s="94"/>
    </row>
    <row r="565" spans="1:17" s="122" customFormat="1" ht="14.25" customHeight="1" thickTop="1">
      <c r="A565" s="313"/>
      <c r="B565" s="702" t="s">
        <v>57</v>
      </c>
      <c r="C565" s="703"/>
      <c r="D565" s="703"/>
      <c r="E565" s="703"/>
      <c r="F565" s="704"/>
      <c r="G565" s="118">
        <f>O574</f>
        <v>0</v>
      </c>
      <c r="H565" s="100"/>
      <c r="I565" s="92"/>
      <c r="J565" s="510"/>
      <c r="K565" s="510"/>
      <c r="L565" s="510"/>
      <c r="M565" s="98"/>
      <c r="N565" s="90"/>
      <c r="O565" s="94"/>
    </row>
    <row r="566" spans="1:17" s="122" customFormat="1" ht="20.100000000000001" customHeight="1">
      <c r="A566" s="313"/>
      <c r="B566" s="119" t="s">
        <v>58</v>
      </c>
      <c r="C566" s="120"/>
      <c r="D566" s="120"/>
      <c r="E566" s="120"/>
      <c r="F566" s="120"/>
      <c r="G566" s="121"/>
      <c r="H566" s="100"/>
      <c r="I566" s="107"/>
      <c r="J566" s="511"/>
      <c r="K566" s="511"/>
      <c r="L566" s="511"/>
      <c r="M566" s="104"/>
      <c r="N566" s="645"/>
      <c r="O566" s="106"/>
    </row>
    <row r="567" spans="1:17" s="122" customFormat="1" ht="14.25" customHeight="1">
      <c r="A567" s="313"/>
      <c r="B567" s="122" t="s">
        <v>59</v>
      </c>
      <c r="C567" s="120"/>
      <c r="D567" s="120"/>
      <c r="E567" s="120"/>
      <c r="F567" s="120"/>
      <c r="G567" s="123" t="s">
        <v>60</v>
      </c>
      <c r="H567" s="121"/>
      <c r="I567" s="185" t="s">
        <v>717</v>
      </c>
      <c r="J567" s="708"/>
      <c r="K567" s="510"/>
      <c r="L567" s="510"/>
      <c r="M567" s="110"/>
      <c r="N567" s="84"/>
      <c r="O567" s="111"/>
    </row>
    <row r="568" spans="1:17" s="122" customFormat="1" ht="14.25" customHeight="1">
      <c r="A568" s="313"/>
      <c r="B568" s="987" t="s">
        <v>61</v>
      </c>
      <c r="C568" s="1019"/>
      <c r="D568" s="1019"/>
      <c r="E568" s="1019"/>
      <c r="F568" s="1020"/>
      <c r="G568" s="125" t="s">
        <v>62</v>
      </c>
      <c r="H568" s="124"/>
      <c r="I568" s="92"/>
      <c r="J568" s="510"/>
      <c r="K568" s="709"/>
      <c r="L568" s="709"/>
      <c r="M568" s="98"/>
      <c r="N568" s="90"/>
      <c r="O568" s="94"/>
      <c r="Q568" s="648" t="s">
        <v>735</v>
      </c>
    </row>
    <row r="569" spans="1:17" s="122" customFormat="1" ht="14.25" customHeight="1">
      <c r="A569" s="313"/>
      <c r="B569" s="1144" t="s">
        <v>403</v>
      </c>
      <c r="C569" s="1019"/>
      <c r="D569" s="1019"/>
      <c r="E569" s="1019"/>
      <c r="F569" s="1020"/>
      <c r="G569" s="126"/>
      <c r="H569" s="124"/>
      <c r="I569" s="92"/>
      <c r="J569" s="510"/>
      <c r="K569" s="510"/>
      <c r="L569" s="510"/>
      <c r="M569" s="98"/>
      <c r="N569" s="90"/>
      <c r="O569" s="101">
        <f>ROUNDDOWN(SUM(N568:N572)/1000,0)</f>
        <v>0</v>
      </c>
    </row>
    <row r="570" spans="1:17" s="122" customFormat="1" ht="20.100000000000001" customHeight="1">
      <c r="A570" s="313"/>
      <c r="B570" s="1144" t="s">
        <v>404</v>
      </c>
      <c r="C570" s="1145"/>
      <c r="D570" s="1145"/>
      <c r="E570" s="1145"/>
      <c r="F570" s="1146"/>
      <c r="G570" s="126"/>
      <c r="H570" s="127"/>
      <c r="I570" s="92"/>
      <c r="J570" s="510"/>
      <c r="K570" s="510"/>
      <c r="L570" s="510"/>
      <c r="M570" s="98"/>
      <c r="N570" s="90"/>
      <c r="O570" s="94"/>
    </row>
    <row r="571" spans="1:17" s="122" customFormat="1" ht="21.95" customHeight="1" thickBot="1">
      <c r="A571" s="313"/>
      <c r="B571" s="1144" t="s">
        <v>104</v>
      </c>
      <c r="C571" s="1145"/>
      <c r="D571" s="1145"/>
      <c r="E571" s="1145"/>
      <c r="F571" s="1146"/>
      <c r="G571" s="126"/>
      <c r="H571" s="105"/>
      <c r="I571" s="92"/>
      <c r="J571" s="510"/>
      <c r="K571" s="510"/>
      <c r="L571" s="510"/>
      <c r="M571" s="98"/>
      <c r="N571" s="90"/>
      <c r="O571" s="128"/>
    </row>
    <row r="572" spans="1:17" s="122" customFormat="1" ht="35.450000000000003" customHeight="1" thickTop="1">
      <c r="A572" s="313"/>
      <c r="B572" s="1144" t="s">
        <v>108</v>
      </c>
      <c r="C572" s="1145"/>
      <c r="D572" s="1145"/>
      <c r="E572" s="1145"/>
      <c r="F572" s="1146"/>
      <c r="G572" s="126"/>
      <c r="H572" s="105"/>
      <c r="I572" s="1166" t="s">
        <v>402</v>
      </c>
      <c r="J572" s="1167"/>
      <c r="K572" s="1167"/>
      <c r="L572" s="1167"/>
      <c r="M572" s="1167"/>
      <c r="N572" s="1168"/>
      <c r="O572" s="129">
        <f>SUM(O530,O540,O549,O556,O563,O569)</f>
        <v>0</v>
      </c>
    </row>
    <row r="573" spans="1:17" s="122" customFormat="1" ht="35.450000000000003" customHeight="1">
      <c r="A573" s="313"/>
      <c r="B573" s="1144" t="s">
        <v>774</v>
      </c>
      <c r="C573" s="1145"/>
      <c r="D573" s="1145"/>
      <c r="E573" s="1145"/>
      <c r="F573" s="1146"/>
      <c r="G573" s="126"/>
      <c r="H573" s="121"/>
      <c r="I573" s="1169" t="s">
        <v>276</v>
      </c>
      <c r="J573" s="1170"/>
      <c r="K573" s="1170"/>
      <c r="L573" s="1170"/>
      <c r="M573" s="1170"/>
      <c r="N573" s="1171"/>
      <c r="O573" s="136">
        <f>IF(共通入力シート!$B$18="課税事業者",ROUNDDOWN((O572-G575)*10/110,0),0)</f>
        <v>0</v>
      </c>
    </row>
    <row r="574" spans="1:17" s="122" customFormat="1" ht="26.1" customHeight="1" thickBot="1">
      <c r="A574" s="313"/>
      <c r="B574" s="1153" t="s">
        <v>775</v>
      </c>
      <c r="C574" s="1154"/>
      <c r="D574" s="1154"/>
      <c r="E574" s="1154"/>
      <c r="F574" s="1155"/>
      <c r="G574" s="126"/>
      <c r="H574" s="121"/>
      <c r="I574" s="1159" t="s">
        <v>609</v>
      </c>
      <c r="J574" s="1160"/>
      <c r="K574" s="1160"/>
      <c r="L574" s="1160"/>
      <c r="M574" s="1160"/>
      <c r="N574" s="1161"/>
      <c r="O574" s="131">
        <f>O572-O573</f>
        <v>0</v>
      </c>
    </row>
    <row r="575" spans="1:17" s="122" customFormat="1" ht="25.35" customHeight="1" thickTop="1">
      <c r="A575" s="313"/>
      <c r="B575" s="1156" t="s">
        <v>63</v>
      </c>
      <c r="C575" s="1157"/>
      <c r="D575" s="1157"/>
      <c r="E575" s="1157"/>
      <c r="F575" s="1158"/>
      <c r="G575" s="130">
        <f>SUM(G569:G574)</f>
        <v>0</v>
      </c>
      <c r="H575" s="326"/>
      <c r="I575" s="1159" t="s">
        <v>610</v>
      </c>
      <c r="J575" s="1160"/>
      <c r="K575" s="1160"/>
      <c r="L575" s="1160"/>
      <c r="M575" s="1160"/>
      <c r="N575" s="1161"/>
      <c r="O575" s="134"/>
    </row>
    <row r="576" spans="1:17" s="122" customFormat="1" ht="26.25" customHeight="1">
      <c r="A576" s="313"/>
      <c r="B576" s="122" t="s">
        <v>64</v>
      </c>
      <c r="C576" s="327"/>
      <c r="D576" s="327"/>
      <c r="E576" s="327"/>
      <c r="F576" s="327"/>
      <c r="G576" s="133"/>
      <c r="H576" s="326"/>
      <c r="O576" s="135"/>
    </row>
    <row r="577" spans="1:21" s="122" customFormat="1" ht="10.5" customHeight="1" thickBot="1">
      <c r="A577" s="313"/>
      <c r="C577" s="327"/>
      <c r="D577" s="327"/>
      <c r="E577" s="327"/>
      <c r="F577" s="327"/>
      <c r="G577" s="133"/>
      <c r="H577" s="326"/>
      <c r="I577" s="328"/>
    </row>
    <row r="578" spans="1:21" s="122" customFormat="1" ht="25.35" customHeight="1" thickBot="1">
      <c r="A578" s="313"/>
      <c r="B578" s="1143" t="s">
        <v>65</v>
      </c>
      <c r="C578" s="1018"/>
      <c r="D578" s="1162" t="str">
        <f>IF(共通入力シート!$B$2="","",共通入力シート!$B$2)</f>
        <v/>
      </c>
      <c r="E578" s="1162"/>
      <c r="F578" s="1162"/>
      <c r="G578" s="1163"/>
      <c r="H578" s="1164" t="str">
        <f>IF(共通入力シート!$B$18="※選択してください。","★「共通入力シート」の消費税等仕入控除税額の取扱を選択してください。","")</f>
        <v/>
      </c>
      <c r="I578" s="1165"/>
      <c r="J578" s="1165"/>
      <c r="K578" s="1165"/>
      <c r="L578" s="1165"/>
      <c r="M578" s="1165"/>
      <c r="N578" s="1165"/>
      <c r="O578" s="1165"/>
    </row>
    <row r="579" spans="1:21" s="122" customFormat="1" ht="77.099999999999994" customHeight="1" thickBot="1">
      <c r="A579" s="313"/>
      <c r="B579" s="1148" t="s">
        <v>776</v>
      </c>
      <c r="C579" s="1149"/>
      <c r="D579" s="1150" t="str">
        <f>IF(O574=0,"",MAX(0,MIN(INT(O574/2),G564)))</f>
        <v/>
      </c>
      <c r="E579" s="1150"/>
      <c r="F579" s="1150"/>
      <c r="G579" s="329" t="s">
        <v>27</v>
      </c>
      <c r="H579" s="1151" t="s">
        <v>736</v>
      </c>
      <c r="I579" s="1152"/>
      <c r="J579" s="1152"/>
      <c r="K579" s="1152"/>
      <c r="L579" s="1152"/>
      <c r="M579" s="1152"/>
      <c r="N579" s="1152"/>
      <c r="O579" s="1152"/>
    </row>
    <row r="580" spans="1:21" ht="4.5" customHeight="1"/>
    <row r="581" spans="1:21" ht="15.6" customHeight="1">
      <c r="B581" s="122" t="s">
        <v>332</v>
      </c>
      <c r="C581" s="198"/>
      <c r="D581" s="294"/>
      <c r="E581" s="198"/>
      <c r="F581" s="198"/>
      <c r="G581" s="198"/>
      <c r="H581" s="198"/>
      <c r="I581" s="198"/>
      <c r="J581" s="198"/>
      <c r="K581" s="198"/>
      <c r="L581" s="198"/>
      <c r="M581" s="198"/>
      <c r="N581" s="198"/>
      <c r="O581" s="198"/>
      <c r="R581" s="294"/>
      <c r="S581" s="294"/>
      <c r="T581" s="294"/>
      <c r="U581" s="294"/>
    </row>
    <row r="582" spans="1:21" ht="15.6" customHeight="1">
      <c r="B582" s="198" t="s">
        <v>383</v>
      </c>
      <c r="C582" s="198"/>
      <c r="D582" s="198"/>
      <c r="E582" s="198"/>
      <c r="F582" s="198"/>
      <c r="G582" s="198"/>
      <c r="H582" s="198"/>
      <c r="I582" s="198"/>
      <c r="J582" s="198"/>
      <c r="K582" s="198"/>
      <c r="L582" s="198"/>
      <c r="M582" s="198"/>
      <c r="N582" s="198"/>
      <c r="O582" s="198"/>
      <c r="R582" s="294"/>
      <c r="S582" s="294"/>
      <c r="T582" s="294"/>
      <c r="U582" s="294"/>
    </row>
    <row r="583" spans="1:21" ht="15.6" customHeight="1" thickBot="1">
      <c r="B583" s="1044" t="s">
        <v>335</v>
      </c>
      <c r="C583" s="1044"/>
      <c r="D583" s="1044"/>
      <c r="E583" s="1044"/>
      <c r="F583" s="1044"/>
      <c r="G583" s="1044"/>
      <c r="H583" s="1044"/>
      <c r="I583" s="1044"/>
      <c r="J583" s="1044"/>
      <c r="K583" s="1044"/>
      <c r="L583" s="1044"/>
      <c r="M583" s="1044"/>
      <c r="N583" s="1044"/>
      <c r="O583" s="1044"/>
      <c r="R583" s="294"/>
      <c r="S583" s="294"/>
      <c r="T583" s="294"/>
      <c r="U583" s="294"/>
    </row>
    <row r="584" spans="1:21" ht="15" customHeight="1">
      <c r="B584" s="1036" t="s">
        <v>36</v>
      </c>
      <c r="C584" s="1063"/>
      <c r="D584" s="1051" t="s">
        <v>501</v>
      </c>
      <c r="E584" s="1052"/>
      <c r="F584" s="1036" t="s">
        <v>447</v>
      </c>
      <c r="G584" s="1037"/>
      <c r="H584" s="1038"/>
      <c r="I584" s="1038"/>
      <c r="J584" s="1038"/>
      <c r="K584" s="1038"/>
      <c r="L584" s="1038"/>
      <c r="M584" s="1038"/>
      <c r="N584" s="1038"/>
      <c r="O584" s="1039"/>
      <c r="Q584" s="520"/>
      <c r="R584" s="294"/>
      <c r="S584" s="294"/>
      <c r="T584" s="294"/>
      <c r="U584" s="294"/>
    </row>
    <row r="585" spans="1:21" ht="15" customHeight="1" thickBot="1">
      <c r="B585" s="1040"/>
      <c r="C585" s="1064"/>
      <c r="D585" s="1053"/>
      <c r="E585" s="1054"/>
      <c r="F585" s="1040"/>
      <c r="G585" s="1041"/>
      <c r="H585" s="1042"/>
      <c r="I585" s="1042"/>
      <c r="J585" s="1042"/>
      <c r="K585" s="1042"/>
      <c r="L585" s="1042"/>
      <c r="M585" s="1042"/>
      <c r="N585" s="1042"/>
      <c r="O585" s="1043"/>
      <c r="Q585" s="519"/>
      <c r="R585" s="294"/>
      <c r="S585" s="294"/>
      <c r="T585" s="294"/>
      <c r="U585" s="294"/>
    </row>
    <row r="586" spans="1:21" ht="16.5" customHeight="1">
      <c r="B586" s="295" t="s">
        <v>111</v>
      </c>
      <c r="C586" s="296"/>
      <c r="D586" s="296"/>
      <c r="E586" s="297"/>
      <c r="F586" s="296"/>
      <c r="G586" s="296"/>
      <c r="H586" s="296"/>
      <c r="I586" s="296"/>
      <c r="J586" s="296"/>
      <c r="K586" s="296"/>
      <c r="L586" s="296"/>
      <c r="M586" s="296"/>
      <c r="N586" s="296"/>
      <c r="O586" s="521"/>
      <c r="R586" s="294"/>
      <c r="S586" s="294"/>
      <c r="T586" s="294"/>
      <c r="U586" s="294"/>
    </row>
    <row r="587" spans="1:21" ht="18.75" customHeight="1">
      <c r="B587" s="1055"/>
      <c r="C587" s="1056"/>
      <c r="D587" s="1056"/>
      <c r="E587" s="1056"/>
      <c r="F587" s="1056"/>
      <c r="G587" s="1056"/>
      <c r="H587" s="1056"/>
      <c r="I587" s="1056"/>
      <c r="J587" s="1056"/>
      <c r="K587" s="1056"/>
      <c r="L587" s="300" t="s">
        <v>39</v>
      </c>
      <c r="M587" s="1059"/>
      <c r="N587" s="1059"/>
      <c r="O587" s="1060"/>
      <c r="Q587" s="496" t="str">
        <f>IF(M587="", "←選択してください。", "")</f>
        <v>←選択してください。</v>
      </c>
      <c r="R587" s="294"/>
      <c r="S587" s="294"/>
      <c r="T587" s="294"/>
      <c r="U587" s="294"/>
    </row>
    <row r="588" spans="1:21" ht="17.25" customHeight="1">
      <c r="B588" s="1057"/>
      <c r="C588" s="1058"/>
      <c r="D588" s="1058"/>
      <c r="E588" s="1058"/>
      <c r="F588" s="1058"/>
      <c r="G588" s="1058"/>
      <c r="H588" s="1058"/>
      <c r="I588" s="1058"/>
      <c r="J588" s="1058"/>
      <c r="K588" s="1058"/>
      <c r="L588" s="302" t="s">
        <v>40</v>
      </c>
      <c r="M588" s="1061"/>
      <c r="N588" s="1061"/>
      <c r="O588" s="1062"/>
      <c r="Q588" s="496" t="str">
        <f>IF(M588="", "←選択してください。", "")</f>
        <v>←選択してください。</v>
      </c>
      <c r="R588" s="294"/>
      <c r="S588" s="294"/>
      <c r="T588" s="294"/>
      <c r="U588" s="294"/>
    </row>
    <row r="589" spans="1:21" ht="4.5" customHeight="1">
      <c r="B589" s="303"/>
      <c r="C589" s="303"/>
      <c r="D589" s="303"/>
      <c r="E589" s="303"/>
      <c r="F589" s="303"/>
      <c r="G589" s="303"/>
      <c r="H589" s="303"/>
      <c r="I589" s="303"/>
      <c r="J589" s="303"/>
      <c r="K589" s="303"/>
      <c r="L589" s="303"/>
      <c r="M589" s="303"/>
      <c r="N589" s="303"/>
      <c r="O589" s="517"/>
      <c r="R589" s="294"/>
      <c r="S589" s="294"/>
      <c r="T589" s="294"/>
      <c r="U589" s="294"/>
    </row>
    <row r="590" spans="1:21" ht="24" customHeight="1">
      <c r="B590" s="987" t="s">
        <v>112</v>
      </c>
      <c r="C590" s="1097"/>
      <c r="D590" s="1098" t="s">
        <v>41</v>
      </c>
      <c r="E590" s="1099"/>
      <c r="F590" s="1100"/>
      <c r="G590" s="1100"/>
      <c r="H590" s="1101"/>
      <c r="I590" s="999" t="s">
        <v>42</v>
      </c>
      <c r="J590" s="1065"/>
      <c r="K590" s="1066"/>
      <c r="L590" s="305" t="str">
        <f>IF(OR($H592=0,$K592=0),"",$F590/($H592*$K592))</f>
        <v/>
      </c>
      <c r="M590" s="999" t="s">
        <v>43</v>
      </c>
      <c r="N590" s="1066"/>
      <c r="O590" s="492" t="str">
        <f>IF($O688+$O691=0,"",($G681-$G680)/($O688+$O691))</f>
        <v/>
      </c>
      <c r="Q590" s="301" t="str">
        <f>IF(OR(F584="人材養成事業",F584= "普及啓発事業"), "←斜線部は記入する必要はありません。", "")</f>
        <v/>
      </c>
      <c r="R590" s="294"/>
      <c r="S590" s="294"/>
      <c r="T590" s="294"/>
      <c r="U590" s="294"/>
    </row>
    <row r="591" spans="1:21" s="122" customFormat="1" ht="21.75" customHeight="1">
      <c r="B591" s="1067" t="s">
        <v>44</v>
      </c>
      <c r="C591" s="1068"/>
      <c r="D591" s="1071" t="s">
        <v>45</v>
      </c>
      <c r="E591" s="1072"/>
      <c r="F591" s="1073" t="s">
        <v>46</v>
      </c>
      <c r="G591" s="1073"/>
      <c r="H591" s="1074" t="s">
        <v>47</v>
      </c>
      <c r="I591" s="1074"/>
      <c r="J591" s="1074"/>
      <c r="K591" s="306" t="s">
        <v>48</v>
      </c>
      <c r="L591" s="1080" t="s">
        <v>49</v>
      </c>
      <c r="M591" s="1080"/>
      <c r="N591" s="1080"/>
      <c r="O591" s="1081"/>
    </row>
    <row r="592" spans="1:21" s="122" customFormat="1" ht="21.75" customHeight="1">
      <c r="B592" s="1069"/>
      <c r="C592" s="1070"/>
      <c r="D592" s="1082"/>
      <c r="E592" s="1083"/>
      <c r="F592" s="1084"/>
      <c r="G592" s="1085"/>
      <c r="H592" s="1086"/>
      <c r="I592" s="1086"/>
      <c r="J592" s="1086"/>
      <c r="K592" s="73"/>
      <c r="L592" s="1087"/>
      <c r="M592" s="1087"/>
      <c r="N592" s="1087"/>
      <c r="O592" s="1088"/>
      <c r="Q592" s="307"/>
    </row>
    <row r="593" spans="2:21" ht="9.75" customHeight="1">
      <c r="B593" s="122"/>
      <c r="C593" s="122"/>
      <c r="D593" s="303"/>
      <c r="E593" s="303"/>
      <c r="F593" s="303"/>
      <c r="G593" s="303"/>
      <c r="H593" s="303"/>
      <c r="I593" s="303"/>
      <c r="J593" s="303"/>
      <c r="K593" s="303"/>
      <c r="L593" s="303"/>
      <c r="M593" s="303"/>
      <c r="N593" s="303"/>
      <c r="O593" s="303"/>
      <c r="Q593" s="301"/>
      <c r="R593" s="294"/>
      <c r="S593" s="294"/>
      <c r="T593" s="294"/>
      <c r="U593" s="294"/>
    </row>
    <row r="594" spans="2:21" s="97" customFormat="1" ht="18" customHeight="1">
      <c r="B594" s="1067" t="s">
        <v>277</v>
      </c>
      <c r="C594" s="1075"/>
      <c r="D594" s="1032" t="s">
        <v>737</v>
      </c>
      <c r="E594" s="975"/>
      <c r="F594" s="975"/>
      <c r="G594" s="975"/>
      <c r="H594" s="975"/>
      <c r="I594" s="975"/>
      <c r="J594" s="975"/>
      <c r="K594" s="975"/>
      <c r="L594" s="975"/>
      <c r="M594" s="975"/>
      <c r="N594" s="975"/>
      <c r="O594" s="976"/>
      <c r="Q594" s="495" t="s">
        <v>109</v>
      </c>
    </row>
    <row r="595" spans="2:21" s="97" customFormat="1" ht="19.350000000000001" customHeight="1">
      <c r="B595" s="1076"/>
      <c r="C595" s="1077"/>
      <c r="D595" s="1033"/>
      <c r="E595" s="1034"/>
      <c r="F595" s="1034"/>
      <c r="G595" s="1034"/>
      <c r="H595" s="1034"/>
      <c r="I595" s="1034"/>
      <c r="J595" s="1034"/>
      <c r="K595" s="1034"/>
      <c r="L595" s="1034"/>
      <c r="M595" s="1034"/>
      <c r="N595" s="1034"/>
      <c r="O595" s="1035"/>
    </row>
    <row r="596" spans="2:21" s="97" customFormat="1" ht="19.350000000000001" customHeight="1">
      <c r="B596" s="1076"/>
      <c r="C596" s="1077"/>
      <c r="D596" s="1026"/>
      <c r="E596" s="1027"/>
      <c r="F596" s="1027"/>
      <c r="G596" s="1027"/>
      <c r="H596" s="1027"/>
      <c r="I596" s="1027"/>
      <c r="J596" s="1027"/>
      <c r="K596" s="1027"/>
      <c r="L596" s="1027"/>
      <c r="M596" s="1027"/>
      <c r="N596" s="1027"/>
      <c r="O596" s="1028"/>
    </row>
    <row r="597" spans="2:21" s="97" customFormat="1" ht="19.350000000000001" customHeight="1">
      <c r="B597" s="1076"/>
      <c r="C597" s="1077"/>
      <c r="D597" s="1026"/>
      <c r="E597" s="1027"/>
      <c r="F597" s="1027"/>
      <c r="G597" s="1027"/>
      <c r="H597" s="1027"/>
      <c r="I597" s="1027"/>
      <c r="J597" s="1027"/>
      <c r="K597" s="1027"/>
      <c r="L597" s="1027"/>
      <c r="M597" s="1027"/>
      <c r="N597" s="1027"/>
      <c r="O597" s="1028"/>
    </row>
    <row r="598" spans="2:21" s="97" customFormat="1" ht="19.350000000000001" customHeight="1">
      <c r="B598" s="1076"/>
      <c r="C598" s="1077"/>
      <c r="D598" s="1026"/>
      <c r="E598" s="1027"/>
      <c r="F598" s="1027"/>
      <c r="G598" s="1027"/>
      <c r="H598" s="1027"/>
      <c r="I598" s="1027"/>
      <c r="J598" s="1027"/>
      <c r="K598" s="1027"/>
      <c r="L598" s="1027"/>
      <c r="M598" s="1027"/>
      <c r="N598" s="1027"/>
      <c r="O598" s="1028"/>
    </row>
    <row r="599" spans="2:21" s="97" customFormat="1" ht="19.350000000000001" customHeight="1">
      <c r="B599" s="1076"/>
      <c r="C599" s="1077"/>
      <c r="D599" s="1026"/>
      <c r="E599" s="1027"/>
      <c r="F599" s="1027"/>
      <c r="G599" s="1027"/>
      <c r="H599" s="1027"/>
      <c r="I599" s="1027"/>
      <c r="J599" s="1027"/>
      <c r="K599" s="1027"/>
      <c r="L599" s="1027"/>
      <c r="M599" s="1027"/>
      <c r="N599" s="1027"/>
      <c r="O599" s="1028"/>
    </row>
    <row r="600" spans="2:21" s="97" customFormat="1" ht="19.350000000000001" customHeight="1">
      <c r="B600" s="1076"/>
      <c r="C600" s="1077"/>
      <c r="D600" s="1026"/>
      <c r="E600" s="1027"/>
      <c r="F600" s="1027"/>
      <c r="G600" s="1027"/>
      <c r="H600" s="1027"/>
      <c r="I600" s="1027"/>
      <c r="J600" s="1027"/>
      <c r="K600" s="1027"/>
      <c r="L600" s="1027"/>
      <c r="M600" s="1027"/>
      <c r="N600" s="1027"/>
      <c r="O600" s="1028"/>
    </row>
    <row r="601" spans="2:21" s="97" customFormat="1" ht="19.350000000000001" customHeight="1">
      <c r="B601" s="1076"/>
      <c r="C601" s="1077"/>
      <c r="D601" s="1026"/>
      <c r="E601" s="1027"/>
      <c r="F601" s="1027"/>
      <c r="G601" s="1027"/>
      <c r="H601" s="1027"/>
      <c r="I601" s="1027"/>
      <c r="J601" s="1027"/>
      <c r="K601" s="1027"/>
      <c r="L601" s="1027"/>
      <c r="M601" s="1027"/>
      <c r="N601" s="1027"/>
      <c r="O601" s="1028"/>
    </row>
    <row r="602" spans="2:21" s="97" customFormat="1" ht="19.350000000000001" customHeight="1">
      <c r="B602" s="1076"/>
      <c r="C602" s="1077"/>
      <c r="D602" s="1026"/>
      <c r="E602" s="1027"/>
      <c r="F602" s="1027"/>
      <c r="G602" s="1027"/>
      <c r="H602" s="1027"/>
      <c r="I602" s="1027"/>
      <c r="J602" s="1027"/>
      <c r="K602" s="1027"/>
      <c r="L602" s="1027"/>
      <c r="M602" s="1027"/>
      <c r="N602" s="1027"/>
      <c r="O602" s="1028"/>
    </row>
    <row r="603" spans="2:21" s="97" customFormat="1" ht="19.350000000000001" customHeight="1">
      <c r="B603" s="1076"/>
      <c r="C603" s="1077"/>
      <c r="D603" s="1026"/>
      <c r="E603" s="1027"/>
      <c r="F603" s="1027"/>
      <c r="G603" s="1027"/>
      <c r="H603" s="1027"/>
      <c r="I603" s="1027"/>
      <c r="J603" s="1027"/>
      <c r="K603" s="1027"/>
      <c r="L603" s="1027"/>
      <c r="M603" s="1027"/>
      <c r="N603" s="1027"/>
      <c r="O603" s="1028"/>
    </row>
    <row r="604" spans="2:21" s="97" customFormat="1" ht="19.350000000000001" customHeight="1">
      <c r="B604" s="1078"/>
      <c r="C604" s="1079"/>
      <c r="D604" s="1029"/>
      <c r="E604" s="1030"/>
      <c r="F604" s="1030"/>
      <c r="G604" s="1030"/>
      <c r="H604" s="1030"/>
      <c r="I604" s="1030"/>
      <c r="J604" s="1030"/>
      <c r="K604" s="1030"/>
      <c r="L604" s="1030"/>
      <c r="M604" s="1030"/>
      <c r="N604" s="1030"/>
      <c r="O604" s="1031"/>
    </row>
    <row r="605" spans="2:21" s="97" customFormat="1" ht="18" customHeight="1">
      <c r="B605" s="1067" t="s">
        <v>114</v>
      </c>
      <c r="C605" s="1092"/>
      <c r="D605" s="1089" t="s">
        <v>523</v>
      </c>
      <c r="E605" s="1090"/>
      <c r="F605" s="1090"/>
      <c r="G605" s="1090"/>
      <c r="H605" s="1090"/>
      <c r="I605" s="1090"/>
      <c r="J605" s="1090"/>
      <c r="K605" s="1090"/>
      <c r="L605" s="1090"/>
      <c r="M605" s="1090"/>
      <c r="N605" s="1090"/>
      <c r="O605" s="1091"/>
    </row>
    <row r="606" spans="2:21" s="97" customFormat="1" ht="18" customHeight="1">
      <c r="B606" s="1093"/>
      <c r="C606" s="1094"/>
      <c r="D606" s="1045"/>
      <c r="E606" s="1046"/>
      <c r="F606" s="1046"/>
      <c r="G606" s="1046"/>
      <c r="H606" s="1046"/>
      <c r="I606" s="1046"/>
      <c r="J606" s="1046"/>
      <c r="K606" s="1046"/>
      <c r="L606" s="1046"/>
      <c r="M606" s="1046"/>
      <c r="N606" s="1046"/>
      <c r="O606" s="1047"/>
    </row>
    <row r="607" spans="2:21" s="97" customFormat="1" ht="18" customHeight="1">
      <c r="B607" s="1093"/>
      <c r="C607" s="1094"/>
      <c r="D607" s="1026"/>
      <c r="E607" s="1027"/>
      <c r="F607" s="1027"/>
      <c r="G607" s="1027"/>
      <c r="H607" s="1027"/>
      <c r="I607" s="1027"/>
      <c r="J607" s="1027"/>
      <c r="K607" s="1027"/>
      <c r="L607" s="1027"/>
      <c r="M607" s="1027"/>
      <c r="N607" s="1027"/>
      <c r="O607" s="1028"/>
    </row>
    <row r="608" spans="2:21" s="97" customFormat="1" ht="18" customHeight="1">
      <c r="B608" s="1093"/>
      <c r="C608" s="1094"/>
      <c r="D608" s="1026"/>
      <c r="E608" s="1027"/>
      <c r="F608" s="1027"/>
      <c r="G608" s="1027"/>
      <c r="H608" s="1027"/>
      <c r="I608" s="1027"/>
      <c r="J608" s="1027"/>
      <c r="K608" s="1027"/>
      <c r="L608" s="1027"/>
      <c r="M608" s="1027"/>
      <c r="N608" s="1027"/>
      <c r="O608" s="1028"/>
    </row>
    <row r="609" spans="2:15" s="97" customFormat="1" ht="18" customHeight="1">
      <c r="B609" s="1093"/>
      <c r="C609" s="1094"/>
      <c r="D609" s="1026"/>
      <c r="E609" s="1027"/>
      <c r="F609" s="1027"/>
      <c r="G609" s="1027"/>
      <c r="H609" s="1027"/>
      <c r="I609" s="1027"/>
      <c r="J609" s="1027"/>
      <c r="K609" s="1027"/>
      <c r="L609" s="1027"/>
      <c r="M609" s="1027"/>
      <c r="N609" s="1027"/>
      <c r="O609" s="1028"/>
    </row>
    <row r="610" spans="2:15" s="97" customFormat="1" ht="18" customHeight="1">
      <c r="B610" s="1093"/>
      <c r="C610" s="1094"/>
      <c r="D610" s="1026"/>
      <c r="E610" s="1027"/>
      <c r="F610" s="1027"/>
      <c r="G610" s="1027"/>
      <c r="H610" s="1027"/>
      <c r="I610" s="1027"/>
      <c r="J610" s="1027"/>
      <c r="K610" s="1027"/>
      <c r="L610" s="1027"/>
      <c r="M610" s="1027"/>
      <c r="N610" s="1027"/>
      <c r="O610" s="1028"/>
    </row>
    <row r="611" spans="2:15" s="97" customFormat="1" ht="18" customHeight="1">
      <c r="B611" s="1093"/>
      <c r="C611" s="1094"/>
      <c r="D611" s="1048"/>
      <c r="E611" s="1049"/>
      <c r="F611" s="1049"/>
      <c r="G611" s="1049"/>
      <c r="H611" s="1049"/>
      <c r="I611" s="1049"/>
      <c r="J611" s="1049"/>
      <c r="K611" s="1049"/>
      <c r="L611" s="1049"/>
      <c r="M611" s="1049"/>
      <c r="N611" s="1049"/>
      <c r="O611" s="1050"/>
    </row>
    <row r="612" spans="2:15" s="97" customFormat="1" ht="18" customHeight="1">
      <c r="B612" s="1093"/>
      <c r="C612" s="1094"/>
      <c r="D612" s="1116" t="s">
        <v>334</v>
      </c>
      <c r="E612" s="1117"/>
      <c r="F612" s="1117"/>
      <c r="G612" s="1117"/>
      <c r="H612" s="1117"/>
      <c r="I612" s="1117"/>
      <c r="J612" s="1117"/>
      <c r="K612" s="1117"/>
      <c r="L612" s="1117"/>
      <c r="M612" s="1117"/>
      <c r="N612" s="1117"/>
      <c r="O612" s="1118"/>
    </row>
    <row r="613" spans="2:15" s="97" customFormat="1" ht="18" customHeight="1">
      <c r="B613" s="1093"/>
      <c r="C613" s="1094"/>
      <c r="D613" s="1045"/>
      <c r="E613" s="1119"/>
      <c r="F613" s="1119"/>
      <c r="G613" s="1119"/>
      <c r="H613" s="1119"/>
      <c r="I613" s="1119"/>
      <c r="J613" s="1119"/>
      <c r="K613" s="1119"/>
      <c r="L613" s="1119"/>
      <c r="M613" s="1119"/>
      <c r="N613" s="1119"/>
      <c r="O613" s="1120"/>
    </row>
    <row r="614" spans="2:15" s="97" customFormat="1" ht="18" customHeight="1">
      <c r="B614" s="1093"/>
      <c r="C614" s="1094"/>
      <c r="D614" s="1121"/>
      <c r="E614" s="1122"/>
      <c r="F614" s="1122"/>
      <c r="G614" s="1122"/>
      <c r="H614" s="1122"/>
      <c r="I614" s="1122"/>
      <c r="J614" s="1122"/>
      <c r="K614" s="1122"/>
      <c r="L614" s="1122"/>
      <c r="M614" s="1122"/>
      <c r="N614" s="1122"/>
      <c r="O614" s="1123"/>
    </row>
    <row r="615" spans="2:15" s="97" customFormat="1" ht="18" customHeight="1">
      <c r="B615" s="1093"/>
      <c r="C615" s="1094"/>
      <c r="D615" s="1121"/>
      <c r="E615" s="1122"/>
      <c r="F615" s="1122"/>
      <c r="G615" s="1122"/>
      <c r="H615" s="1122"/>
      <c r="I615" s="1122"/>
      <c r="J615" s="1122"/>
      <c r="K615" s="1122"/>
      <c r="L615" s="1122"/>
      <c r="M615" s="1122"/>
      <c r="N615" s="1122"/>
      <c r="O615" s="1123"/>
    </row>
    <row r="616" spans="2:15" s="97" customFormat="1" ht="18" customHeight="1">
      <c r="B616" s="1093"/>
      <c r="C616" s="1094"/>
      <c r="D616" s="1121"/>
      <c r="E616" s="1122"/>
      <c r="F616" s="1122"/>
      <c r="G616" s="1122"/>
      <c r="H616" s="1122"/>
      <c r="I616" s="1122"/>
      <c r="J616" s="1122"/>
      <c r="K616" s="1122"/>
      <c r="L616" s="1122"/>
      <c r="M616" s="1122"/>
      <c r="N616" s="1122"/>
      <c r="O616" s="1123"/>
    </row>
    <row r="617" spans="2:15" s="97" customFormat="1" ht="18" customHeight="1">
      <c r="B617" s="1093"/>
      <c r="C617" s="1094"/>
      <c r="D617" s="1121"/>
      <c r="E617" s="1122"/>
      <c r="F617" s="1122"/>
      <c r="G617" s="1122"/>
      <c r="H617" s="1122"/>
      <c r="I617" s="1122"/>
      <c r="J617" s="1122"/>
      <c r="K617" s="1122"/>
      <c r="L617" s="1122"/>
      <c r="M617" s="1122"/>
      <c r="N617" s="1122"/>
      <c r="O617" s="1123"/>
    </row>
    <row r="618" spans="2:15" s="97" customFormat="1" ht="18" customHeight="1">
      <c r="B618" s="1093"/>
      <c r="C618" s="1094"/>
      <c r="D618" s="1121"/>
      <c r="E618" s="1122"/>
      <c r="F618" s="1122"/>
      <c r="G618" s="1122"/>
      <c r="H618" s="1122"/>
      <c r="I618" s="1122"/>
      <c r="J618" s="1122"/>
      <c r="K618" s="1122"/>
      <c r="L618" s="1122"/>
      <c r="M618" s="1122"/>
      <c r="N618" s="1122"/>
      <c r="O618" s="1123"/>
    </row>
    <row r="619" spans="2:15" s="97" customFormat="1" ht="18" customHeight="1">
      <c r="B619" s="1095"/>
      <c r="C619" s="1096"/>
      <c r="D619" s="1124"/>
      <c r="E619" s="1125"/>
      <c r="F619" s="1125"/>
      <c r="G619" s="1125"/>
      <c r="H619" s="1125"/>
      <c r="I619" s="1125"/>
      <c r="J619" s="1125"/>
      <c r="K619" s="1125"/>
      <c r="L619" s="1125"/>
      <c r="M619" s="1125"/>
      <c r="N619" s="1125"/>
      <c r="O619" s="1126"/>
    </row>
    <row r="620" spans="2:15" s="97" customFormat="1" ht="30.75" customHeight="1">
      <c r="B620" s="1067" t="s">
        <v>110</v>
      </c>
      <c r="C620" s="1092"/>
      <c r="D620" s="1102" t="s">
        <v>733</v>
      </c>
      <c r="E620" s="1090"/>
      <c r="F620" s="1090"/>
      <c r="G620" s="1090"/>
      <c r="H620" s="1090"/>
      <c r="I620" s="1090"/>
      <c r="J620" s="1090"/>
      <c r="K620" s="1090"/>
      <c r="L620" s="1090"/>
      <c r="M620" s="1090"/>
      <c r="N620" s="1090"/>
      <c r="O620" s="1091"/>
    </row>
    <row r="621" spans="2:15" s="97" customFormat="1" ht="18" customHeight="1">
      <c r="B621" s="1093"/>
      <c r="C621" s="1094"/>
      <c r="D621" s="1045"/>
      <c r="E621" s="1108"/>
      <c r="F621" s="1108"/>
      <c r="G621" s="1108"/>
      <c r="H621" s="1108"/>
      <c r="I621" s="1108"/>
      <c r="J621" s="1108"/>
      <c r="K621" s="1108"/>
      <c r="L621" s="1108"/>
      <c r="M621" s="1108"/>
      <c r="N621" s="1108"/>
      <c r="O621" s="1109"/>
    </row>
    <row r="622" spans="2:15" s="97" customFormat="1" ht="18" customHeight="1">
      <c r="B622" s="1093"/>
      <c r="C622" s="1094"/>
      <c r="D622" s="1110"/>
      <c r="E622" s="1111"/>
      <c r="F622" s="1111"/>
      <c r="G622" s="1111"/>
      <c r="H622" s="1111"/>
      <c r="I622" s="1111"/>
      <c r="J622" s="1111"/>
      <c r="K622" s="1111"/>
      <c r="L622" s="1111"/>
      <c r="M622" s="1111"/>
      <c r="N622" s="1111"/>
      <c r="O622" s="1112"/>
    </row>
    <row r="623" spans="2:15" s="97" customFormat="1" ht="18" customHeight="1">
      <c r="B623" s="1093"/>
      <c r="C623" s="1094"/>
      <c r="D623" s="1113"/>
      <c r="E623" s="1114"/>
      <c r="F623" s="1114"/>
      <c r="G623" s="1114"/>
      <c r="H623" s="1114"/>
      <c r="I623" s="1114"/>
      <c r="J623" s="1114"/>
      <c r="K623" s="1114"/>
      <c r="L623" s="1114"/>
      <c r="M623" s="1114"/>
      <c r="N623" s="1114"/>
      <c r="O623" s="1115"/>
    </row>
    <row r="624" spans="2:15" s="97" customFormat="1" ht="17.100000000000001" customHeight="1">
      <c r="B624" s="1093"/>
      <c r="C624" s="1094"/>
      <c r="D624" s="1133" t="s">
        <v>278</v>
      </c>
      <c r="E624" s="1133"/>
      <c r="F624" s="1133"/>
      <c r="G624" s="1133"/>
      <c r="H624" s="1133"/>
      <c r="I624" s="1133"/>
      <c r="J624" s="1133"/>
      <c r="K624" s="1133"/>
      <c r="L624" s="1133"/>
      <c r="M624" s="1133"/>
      <c r="N624" s="1133"/>
      <c r="O624" s="1134"/>
    </row>
    <row r="625" spans="2:21" s="97" customFormat="1" ht="17.100000000000001" customHeight="1">
      <c r="B625" s="1093"/>
      <c r="C625" s="1094"/>
      <c r="D625" s="1135"/>
      <c r="E625" s="1108"/>
      <c r="F625" s="1108"/>
      <c r="G625" s="1108"/>
      <c r="H625" s="1108"/>
      <c r="I625" s="1108"/>
      <c r="J625" s="1108"/>
      <c r="K625" s="1108"/>
      <c r="L625" s="1108"/>
      <c r="M625" s="1108"/>
      <c r="N625" s="1108"/>
      <c r="O625" s="1109"/>
    </row>
    <row r="626" spans="2:21" s="97" customFormat="1" ht="17.100000000000001" customHeight="1">
      <c r="B626" s="1093"/>
      <c r="C626" s="1094"/>
      <c r="D626" s="1110"/>
      <c r="E626" s="1111"/>
      <c r="F626" s="1111"/>
      <c r="G626" s="1111"/>
      <c r="H626" s="1111"/>
      <c r="I626" s="1111"/>
      <c r="J626" s="1111"/>
      <c r="K626" s="1111"/>
      <c r="L626" s="1111"/>
      <c r="M626" s="1111"/>
      <c r="N626" s="1111"/>
      <c r="O626" s="1112"/>
    </row>
    <row r="627" spans="2:21" s="97" customFormat="1" ht="17.100000000000001" customHeight="1">
      <c r="B627" s="1093"/>
      <c r="C627" s="1094"/>
      <c r="D627" s="1113"/>
      <c r="E627" s="1114"/>
      <c r="F627" s="1114"/>
      <c r="G627" s="1114"/>
      <c r="H627" s="1114"/>
      <c r="I627" s="1114"/>
      <c r="J627" s="1114"/>
      <c r="K627" s="1114"/>
      <c r="L627" s="1114"/>
      <c r="M627" s="1114"/>
      <c r="N627" s="1114"/>
      <c r="O627" s="1115"/>
    </row>
    <row r="628" spans="2:21" s="97" customFormat="1" ht="17.100000000000001" customHeight="1">
      <c r="B628" s="1093"/>
      <c r="C628" s="1094"/>
      <c r="D628" s="1133" t="s">
        <v>371</v>
      </c>
      <c r="E628" s="1133"/>
      <c r="F628" s="1133"/>
      <c r="G628" s="1133"/>
      <c r="H628" s="1133"/>
      <c r="I628" s="1133"/>
      <c r="J628" s="1133"/>
      <c r="K628" s="1133"/>
      <c r="L628" s="1133"/>
      <c r="M628" s="1133"/>
      <c r="N628" s="1133"/>
      <c r="O628" s="1134"/>
    </row>
    <row r="629" spans="2:21" s="97" customFormat="1" ht="17.100000000000001" customHeight="1">
      <c r="B629" s="1093"/>
      <c r="C629" s="1094"/>
      <c r="D629" s="1135"/>
      <c r="E629" s="1136"/>
      <c r="F629" s="1136"/>
      <c r="G629" s="1136"/>
      <c r="H629" s="1136"/>
      <c r="I629" s="1136"/>
      <c r="J629" s="1136"/>
      <c r="K629" s="1136"/>
      <c r="L629" s="1136"/>
      <c r="M629" s="1136"/>
      <c r="N629" s="1136"/>
      <c r="O629" s="1137"/>
    </row>
    <row r="630" spans="2:21" s="97" customFormat="1" ht="17.100000000000001" customHeight="1">
      <c r="B630" s="1093"/>
      <c r="C630" s="1094"/>
      <c r="D630" s="1138"/>
      <c r="E630" s="827"/>
      <c r="F630" s="827"/>
      <c r="G630" s="827"/>
      <c r="H630" s="827"/>
      <c r="I630" s="827"/>
      <c r="J630" s="827"/>
      <c r="K630" s="827"/>
      <c r="L630" s="827"/>
      <c r="M630" s="827"/>
      <c r="N630" s="827"/>
      <c r="O630" s="1139"/>
    </row>
    <row r="631" spans="2:21" s="97" customFormat="1" ht="17.100000000000001" customHeight="1">
      <c r="B631" s="1093"/>
      <c r="C631" s="1094"/>
      <c r="D631" s="1140"/>
      <c r="E631" s="1141"/>
      <c r="F631" s="1141"/>
      <c r="G631" s="1141"/>
      <c r="H631" s="1141"/>
      <c r="I631" s="1141"/>
      <c r="J631" s="1141"/>
      <c r="K631" s="1141"/>
      <c r="L631" s="1141"/>
      <c r="M631" s="1141"/>
      <c r="N631" s="1141"/>
      <c r="O631" s="1142"/>
    </row>
    <row r="632" spans="2:21" s="97" customFormat="1" ht="45" customHeight="1">
      <c r="B632" s="1093"/>
      <c r="C632" s="1094"/>
      <c r="D632" s="1021" t="s">
        <v>734</v>
      </c>
      <c r="E632" s="1022"/>
      <c r="F632" s="1022"/>
      <c r="G632" s="1022"/>
      <c r="H632" s="1022"/>
      <c r="I632" s="1022"/>
      <c r="J632" s="1022"/>
      <c r="K632" s="1022"/>
      <c r="L632" s="1023"/>
      <c r="M632" s="1024" t="s">
        <v>713</v>
      </c>
      <c r="N632" s="1025"/>
      <c r="O632" s="706" t="s">
        <v>714</v>
      </c>
      <c r="Q632" s="495" t="s">
        <v>721</v>
      </c>
    </row>
    <row r="633" spans="2:21" s="97" customFormat="1" ht="17.100000000000001" customHeight="1">
      <c r="B633" s="1093"/>
      <c r="C633" s="1094"/>
      <c r="D633" s="1045"/>
      <c r="E633" s="1103"/>
      <c r="F633" s="1103"/>
      <c r="G633" s="1103"/>
      <c r="H633" s="1103"/>
      <c r="I633" s="1103"/>
      <c r="J633" s="1103"/>
      <c r="K633" s="1103"/>
      <c r="L633" s="1103"/>
      <c r="M633" s="1103"/>
      <c r="N633" s="1103"/>
      <c r="O633" s="1104"/>
    </row>
    <row r="634" spans="2:21" ht="18" customHeight="1">
      <c r="B634" s="1093"/>
      <c r="C634" s="1094"/>
      <c r="D634" s="1105"/>
      <c r="E634" s="1106"/>
      <c r="F634" s="1106"/>
      <c r="G634" s="1106"/>
      <c r="H634" s="1106"/>
      <c r="I634" s="1106"/>
      <c r="J634" s="1106"/>
      <c r="K634" s="1106"/>
      <c r="L634" s="1106"/>
      <c r="M634" s="1106"/>
      <c r="N634" s="1106"/>
      <c r="O634" s="1107"/>
      <c r="R634" s="294"/>
      <c r="S634" s="294"/>
      <c r="T634" s="294"/>
      <c r="U634" s="294"/>
    </row>
    <row r="635" spans="2:21" ht="18" customHeight="1">
      <c r="B635" s="1093"/>
      <c r="C635" s="1094"/>
      <c r="D635" s="1147" t="s">
        <v>279</v>
      </c>
      <c r="E635" s="1133"/>
      <c r="F635" s="1133"/>
      <c r="G635" s="1133"/>
      <c r="H635" s="1133"/>
      <c r="I635" s="1133"/>
      <c r="J635" s="1133"/>
      <c r="K635" s="1133"/>
      <c r="L635" s="1133"/>
      <c r="M635" s="1133"/>
      <c r="N635" s="1133"/>
      <c r="O635" s="1134"/>
      <c r="R635" s="294"/>
      <c r="S635" s="294"/>
      <c r="T635" s="294"/>
      <c r="U635" s="294"/>
    </row>
    <row r="636" spans="2:21" ht="18" customHeight="1">
      <c r="B636" s="1093"/>
      <c r="C636" s="1094"/>
      <c r="D636" s="1127"/>
      <c r="E636" s="1128"/>
      <c r="F636" s="1128"/>
      <c r="G636" s="1128"/>
      <c r="H636" s="1128"/>
      <c r="I636" s="1128"/>
      <c r="J636" s="1128"/>
      <c r="K636" s="1128"/>
      <c r="L636" s="1128"/>
      <c r="M636" s="1128"/>
      <c r="N636" s="1128"/>
      <c r="O636" s="1129"/>
      <c r="R636" s="294"/>
      <c r="S636" s="294"/>
      <c r="T636" s="294"/>
      <c r="U636" s="294"/>
    </row>
    <row r="637" spans="2:21" s="308" customFormat="1" ht="18" customHeight="1">
      <c r="B637" s="1095"/>
      <c r="C637" s="1096"/>
      <c r="D637" s="1130"/>
      <c r="E637" s="1131"/>
      <c r="F637" s="1131"/>
      <c r="G637" s="1131"/>
      <c r="H637" s="1131"/>
      <c r="I637" s="1131"/>
      <c r="J637" s="1131"/>
      <c r="K637" s="1131"/>
      <c r="L637" s="1131"/>
      <c r="M637" s="1131"/>
      <c r="N637" s="1131"/>
      <c r="O637" s="1132"/>
    </row>
    <row r="638" spans="2:21" s="122" customFormat="1" ht="4.5" customHeight="1">
      <c r="B638" s="309"/>
      <c r="C638" s="309"/>
      <c r="D638" s="310"/>
      <c r="E638" s="310"/>
      <c r="F638" s="310"/>
      <c r="G638" s="310"/>
      <c r="H638" s="310"/>
      <c r="I638" s="310"/>
      <c r="J638" s="310"/>
      <c r="K638" s="310"/>
      <c r="L638" s="310"/>
      <c r="M638" s="310"/>
      <c r="N638" s="310"/>
      <c r="O638" s="310"/>
    </row>
    <row r="639" spans="2:21" s="122" customFormat="1" ht="18.75" customHeight="1">
      <c r="B639" s="463" t="s">
        <v>333</v>
      </c>
      <c r="C639" s="309"/>
      <c r="D639" s="310"/>
      <c r="E639" s="310"/>
      <c r="F639" s="310"/>
      <c r="G639" s="310"/>
      <c r="H639" s="310"/>
      <c r="I639" s="310"/>
      <c r="J639" s="310"/>
      <c r="K639" s="310"/>
      <c r="L639" s="310"/>
      <c r="M639" s="310"/>
      <c r="N639" s="310"/>
      <c r="O639" s="310"/>
    </row>
    <row r="640" spans="2:21" s="122" customFormat="1" ht="14.25" customHeight="1" thickBot="1">
      <c r="B640" s="463" t="s">
        <v>331</v>
      </c>
      <c r="C640" s="309"/>
      <c r="D640" s="310"/>
      <c r="E640" s="310"/>
      <c r="F640" s="310"/>
      <c r="G640" s="310"/>
      <c r="H640" s="310"/>
      <c r="I640" s="310"/>
      <c r="J640" s="310"/>
      <c r="K640" s="310"/>
      <c r="L640" s="310"/>
      <c r="M640" s="310"/>
      <c r="N640" s="310"/>
      <c r="O640" s="310"/>
    </row>
    <row r="641" spans="1:17" s="122" customFormat="1" ht="18" customHeight="1" thickBot="1">
      <c r="B641" s="1143" t="s">
        <v>36</v>
      </c>
      <c r="C641" s="1017"/>
      <c r="D641" s="1018"/>
      <c r="E641" s="311" t="s">
        <v>501</v>
      </c>
      <c r="F641" s="312"/>
      <c r="G641" s="312"/>
      <c r="H641" s="312"/>
      <c r="I641" s="312"/>
      <c r="J641" s="312"/>
      <c r="K641" s="312"/>
      <c r="L641" s="212"/>
      <c r="M641" s="212"/>
      <c r="N641" s="212"/>
      <c r="O641" s="212"/>
    </row>
    <row r="642" spans="1:17" s="122" customFormat="1" ht="12">
      <c r="A642" s="313"/>
      <c r="B642" s="314" t="s">
        <v>50</v>
      </c>
      <c r="C642" s="314"/>
      <c r="D642" s="315"/>
      <c r="E642" s="316"/>
      <c r="F642" s="316"/>
      <c r="G642" s="317" t="s">
        <v>51</v>
      </c>
      <c r="H642" s="315"/>
      <c r="I642" s="314" t="s">
        <v>52</v>
      </c>
      <c r="J642" s="314"/>
      <c r="K642" s="313"/>
      <c r="L642" s="318"/>
      <c r="M642" s="319"/>
      <c r="N642" s="313"/>
      <c r="O642" s="317" t="s">
        <v>51</v>
      </c>
    </row>
    <row r="643" spans="1:17" s="122" customFormat="1" ht="12">
      <c r="A643" s="320"/>
      <c r="B643" s="321" t="s">
        <v>53</v>
      </c>
      <c r="C643" s="322"/>
      <c r="D643" s="322"/>
      <c r="E643" s="323"/>
      <c r="F643" s="323" t="s">
        <v>54</v>
      </c>
      <c r="G643" s="324" t="s">
        <v>55</v>
      </c>
      <c r="H643" s="325"/>
      <c r="I643" s="321" t="s">
        <v>53</v>
      </c>
      <c r="J643" s="322"/>
      <c r="K643" s="322"/>
      <c r="L643" s="322"/>
      <c r="M643" s="323"/>
      <c r="N643" s="323" t="s">
        <v>54</v>
      </c>
      <c r="O643" s="324" t="s">
        <v>55</v>
      </c>
    </row>
    <row r="644" spans="1:17" s="122" customFormat="1" ht="18" customHeight="1">
      <c r="A644" s="313"/>
      <c r="B644" s="78" t="s">
        <v>395</v>
      </c>
      <c r="C644" s="79"/>
      <c r="D644" s="79"/>
      <c r="E644" s="80"/>
      <c r="F644" s="81"/>
      <c r="G644" s="82"/>
      <c r="H644" s="83"/>
      <c r="I644" s="78" t="s">
        <v>397</v>
      </c>
      <c r="J644" s="79"/>
      <c r="K644" s="79"/>
      <c r="L644" s="79"/>
      <c r="M644" s="80"/>
      <c r="N644" s="84"/>
      <c r="O644" s="85"/>
      <c r="Q644" s="561" t="s">
        <v>700</v>
      </c>
    </row>
    <row r="645" spans="1:17" s="122" customFormat="1" ht="14.25" customHeight="1">
      <c r="A645" s="313"/>
      <c r="B645" s="86"/>
      <c r="C645" s="87"/>
      <c r="D645" s="88"/>
      <c r="E645" s="89"/>
      <c r="F645" s="90"/>
      <c r="G645" s="91"/>
      <c r="H645" s="83"/>
      <c r="I645" s="92"/>
      <c r="J645" s="93"/>
      <c r="K645" s="88"/>
      <c r="L645" s="88"/>
      <c r="M645" s="89"/>
      <c r="N645" s="90"/>
      <c r="O645" s="94"/>
    </row>
    <row r="646" spans="1:17" s="122" customFormat="1" ht="14.25" customHeight="1">
      <c r="A646" s="313"/>
      <c r="B646" s="95"/>
      <c r="C646" s="96"/>
      <c r="D646" s="97"/>
      <c r="E646" s="98"/>
      <c r="F646" s="90"/>
      <c r="G646" s="99">
        <f>ROUNDDOWN(SUM(F645:F651)/1000,0)</f>
        <v>0</v>
      </c>
      <c r="H646" s="100"/>
      <c r="I646" s="92"/>
      <c r="J646" s="510"/>
      <c r="K646" s="510"/>
      <c r="L646" s="510"/>
      <c r="M646" s="98"/>
      <c r="N646" s="90"/>
      <c r="O646" s="101">
        <f>ROUNDDOWN(SUM(N645:N654)/1000,0)</f>
        <v>0</v>
      </c>
    </row>
    <row r="647" spans="1:17" s="122" customFormat="1" ht="14.1" customHeight="1">
      <c r="A647" s="313"/>
      <c r="B647" s="95"/>
      <c r="C647" s="96"/>
      <c r="D647" s="97"/>
      <c r="E647" s="98"/>
      <c r="F647" s="90"/>
      <c r="G647" s="99"/>
      <c r="H647" s="100"/>
      <c r="I647" s="92"/>
      <c r="J647" s="510"/>
      <c r="K647" s="510"/>
      <c r="L647" s="510"/>
      <c r="M647" s="98"/>
      <c r="N647" s="90"/>
      <c r="O647" s="94"/>
    </row>
    <row r="648" spans="1:17" s="122" customFormat="1" ht="14.25" customHeight="1">
      <c r="A648" s="313"/>
      <c r="B648" s="95"/>
      <c r="C648" s="96"/>
      <c r="D648" s="97"/>
      <c r="E648" s="98"/>
      <c r="F648" s="90"/>
      <c r="G648" s="99"/>
      <c r="H648" s="100"/>
      <c r="I648" s="92"/>
      <c r="J648" s="510"/>
      <c r="K648" s="510"/>
      <c r="L648" s="510"/>
      <c r="M648" s="98"/>
      <c r="N648" s="90"/>
      <c r="O648" s="94"/>
    </row>
    <row r="649" spans="1:17" s="122" customFormat="1" ht="14.25" customHeight="1">
      <c r="A649" s="313"/>
      <c r="B649" s="95"/>
      <c r="C649" s="96"/>
      <c r="D649" s="97"/>
      <c r="E649" s="98"/>
      <c r="F649" s="90"/>
      <c r="G649" s="102"/>
      <c r="H649" s="103"/>
      <c r="I649" s="92"/>
      <c r="J649" s="510"/>
      <c r="K649" s="510"/>
      <c r="L649" s="510"/>
      <c r="M649" s="98"/>
      <c r="N649" s="90"/>
      <c r="O649" s="94"/>
    </row>
    <row r="650" spans="1:17" s="122" customFormat="1" ht="14.25" customHeight="1">
      <c r="A650" s="313"/>
      <c r="B650" s="95"/>
      <c r="C650" s="96"/>
      <c r="D650" s="97"/>
      <c r="E650" s="98"/>
      <c r="F650" s="90"/>
      <c r="G650" s="102"/>
      <c r="H650" s="103"/>
      <c r="I650" s="92"/>
      <c r="J650" s="510"/>
      <c r="K650" s="510"/>
      <c r="L650" s="510"/>
      <c r="M650" s="98"/>
      <c r="N650" s="90"/>
      <c r="O650" s="94"/>
    </row>
    <row r="651" spans="1:17" s="122" customFormat="1" ht="14.25" customHeight="1">
      <c r="A651" s="313"/>
      <c r="B651" s="78" t="s">
        <v>607</v>
      </c>
      <c r="C651" s="79"/>
      <c r="D651" s="79"/>
      <c r="E651" s="80"/>
      <c r="F651" s="81"/>
      <c r="G651" s="82"/>
      <c r="H651" s="105"/>
      <c r="I651" s="92"/>
      <c r="J651" s="510"/>
      <c r="K651" s="510"/>
      <c r="L651" s="510"/>
      <c r="M651" s="98"/>
      <c r="N651" s="90"/>
      <c r="O651" s="94"/>
    </row>
    <row r="652" spans="1:17" s="122" customFormat="1" ht="14.25" customHeight="1">
      <c r="A652" s="313"/>
      <c r="B652" s="95"/>
      <c r="C652" s="96"/>
      <c r="D652" s="97"/>
      <c r="E652" s="98"/>
      <c r="F652" s="90"/>
      <c r="G652" s="91"/>
      <c r="H652" s="105"/>
      <c r="I652" s="92"/>
      <c r="J652" s="510"/>
      <c r="K652" s="510"/>
      <c r="L652" s="510"/>
      <c r="M652" s="98"/>
      <c r="N652" s="90"/>
      <c r="O652" s="94"/>
    </row>
    <row r="653" spans="1:17" s="122" customFormat="1" ht="14.25" customHeight="1">
      <c r="A653" s="313"/>
      <c r="B653" s="95"/>
      <c r="C653" s="96"/>
      <c r="D653" s="97"/>
      <c r="E653" s="98"/>
      <c r="F653" s="90"/>
      <c r="G653" s="99">
        <f>ROUNDDOWN(SUM(F652:F657)/1000,0)</f>
        <v>0</v>
      </c>
      <c r="H653" s="100"/>
      <c r="I653" s="107"/>
      <c r="J653" s="511"/>
      <c r="K653" s="511"/>
      <c r="L653" s="511"/>
      <c r="M653" s="98"/>
      <c r="N653" s="90"/>
      <c r="O653" s="106"/>
    </row>
    <row r="654" spans="1:17" s="122" customFormat="1" ht="14.25" customHeight="1">
      <c r="A654" s="313"/>
      <c r="B654" s="95"/>
      <c r="C654" s="96"/>
      <c r="D654" s="97"/>
      <c r="E654" s="98"/>
      <c r="F654" s="90"/>
      <c r="G654" s="99"/>
      <c r="H654" s="100"/>
      <c r="I654" s="78" t="s">
        <v>398</v>
      </c>
      <c r="J654" s="79"/>
      <c r="K654" s="79"/>
      <c r="L654" s="79"/>
      <c r="M654" s="80"/>
      <c r="N654" s="81"/>
      <c r="O654" s="111"/>
    </row>
    <row r="655" spans="1:17" s="122" customFormat="1" ht="14.25" customHeight="1">
      <c r="A655" s="313"/>
      <c r="B655" s="95"/>
      <c r="C655" s="96"/>
      <c r="D655" s="97"/>
      <c r="E655" s="98"/>
      <c r="F655" s="90"/>
      <c r="G655" s="99"/>
      <c r="H655" s="105"/>
      <c r="I655" s="92"/>
      <c r="J655" s="510"/>
      <c r="K655" s="510"/>
      <c r="L655" s="510"/>
      <c r="M655" s="98"/>
      <c r="N655" s="90"/>
      <c r="O655" s="94"/>
    </row>
    <row r="656" spans="1:17" s="122" customFormat="1" ht="14.25" customHeight="1">
      <c r="A656" s="313"/>
      <c r="B656" s="95"/>
      <c r="C656" s="96"/>
      <c r="D656" s="97"/>
      <c r="E656" s="98"/>
      <c r="F656" s="90"/>
      <c r="G656" s="99"/>
      <c r="H656" s="100"/>
      <c r="I656" s="92"/>
      <c r="J656" s="510"/>
      <c r="K656" s="510"/>
      <c r="L656" s="510"/>
      <c r="M656" s="98"/>
      <c r="N656" s="90"/>
      <c r="O656" s="101">
        <f>ROUNDDOWN(SUM(N655:N663)/1000,0)</f>
        <v>0</v>
      </c>
    </row>
    <row r="657" spans="1:15" s="122" customFormat="1" ht="14.25" customHeight="1">
      <c r="A657" s="313"/>
      <c r="B657" s="78" t="s">
        <v>614</v>
      </c>
      <c r="C657" s="79"/>
      <c r="D657" s="79"/>
      <c r="E657" s="80"/>
      <c r="F657" s="81"/>
      <c r="G657" s="82"/>
      <c r="H657" s="100"/>
      <c r="I657" s="92"/>
      <c r="J657" s="510"/>
      <c r="K657" s="510"/>
      <c r="L657" s="510"/>
      <c r="M657" s="98"/>
      <c r="N657" s="90"/>
      <c r="O657" s="94"/>
    </row>
    <row r="658" spans="1:15" s="122" customFormat="1" ht="14.25" customHeight="1">
      <c r="A658" s="313"/>
      <c r="B658" s="95"/>
      <c r="C658" s="96"/>
      <c r="D658" s="97"/>
      <c r="E658" s="98"/>
      <c r="F658" s="90"/>
      <c r="G658" s="91"/>
      <c r="H658" s="105"/>
      <c r="I658" s="92"/>
      <c r="J658" s="510"/>
      <c r="K658" s="510"/>
      <c r="L658" s="510"/>
      <c r="M658" s="98"/>
      <c r="N658" s="90"/>
      <c r="O658" s="94"/>
    </row>
    <row r="659" spans="1:15" s="122" customFormat="1" ht="14.25" customHeight="1">
      <c r="A659" s="313"/>
      <c r="B659" s="95"/>
      <c r="C659" s="96"/>
      <c r="D659" s="97"/>
      <c r="E659" s="98"/>
      <c r="F659" s="90"/>
      <c r="G659" s="99">
        <f>ROUNDDOWN(SUM(F658:F661)/1000,0)</f>
        <v>0</v>
      </c>
      <c r="H659" s="105"/>
      <c r="I659" s="92"/>
      <c r="J659" s="510"/>
      <c r="K659" s="510"/>
      <c r="L659" s="510"/>
      <c r="M659" s="98"/>
      <c r="N659" s="90"/>
      <c r="O659" s="94"/>
    </row>
    <row r="660" spans="1:15" s="122" customFormat="1" ht="14.25" customHeight="1">
      <c r="A660" s="313"/>
      <c r="B660" s="95"/>
      <c r="C660" s="96"/>
      <c r="D660" s="97"/>
      <c r="E660" s="98"/>
      <c r="F660" s="90"/>
      <c r="G660" s="99"/>
      <c r="H660" s="100"/>
      <c r="I660" s="92"/>
      <c r="J660" s="510"/>
      <c r="K660" s="510"/>
      <c r="L660" s="510"/>
      <c r="M660" s="98"/>
      <c r="N660" s="90"/>
      <c r="O660" s="94"/>
    </row>
    <row r="661" spans="1:15" s="122" customFormat="1" ht="14.25" customHeight="1">
      <c r="A661" s="313"/>
      <c r="B661" s="78" t="s">
        <v>615</v>
      </c>
      <c r="C661" s="79"/>
      <c r="D661" s="79"/>
      <c r="E661" s="80"/>
      <c r="F661" s="81"/>
      <c r="G661" s="82"/>
      <c r="H661" s="100"/>
      <c r="I661" s="92"/>
      <c r="J661" s="510"/>
      <c r="K661" s="510"/>
      <c r="L661" s="510"/>
      <c r="M661" s="98"/>
      <c r="N661" s="90"/>
      <c r="O661" s="94"/>
    </row>
    <row r="662" spans="1:15" s="122" customFormat="1" ht="14.25" customHeight="1">
      <c r="A662" s="313"/>
      <c r="B662" s="95"/>
      <c r="C662" s="96"/>
      <c r="D662" s="97"/>
      <c r="E662" s="98"/>
      <c r="F662" s="90"/>
      <c r="G662" s="91"/>
      <c r="H662" s="105"/>
      <c r="I662" s="92"/>
      <c r="J662" s="510"/>
      <c r="K662" s="510"/>
      <c r="L662" s="510"/>
      <c r="M662" s="98"/>
      <c r="N662" s="90"/>
      <c r="O662" s="106"/>
    </row>
    <row r="663" spans="1:15" s="122" customFormat="1" ht="14.25" customHeight="1">
      <c r="A663" s="313"/>
      <c r="B663" s="95"/>
      <c r="C663" s="96"/>
      <c r="D663" s="97"/>
      <c r="E663" s="98"/>
      <c r="F663" s="90"/>
      <c r="G663" s="99">
        <f>ROUNDDOWN(SUM(F662:F667)/1000,0)</f>
        <v>0</v>
      </c>
      <c r="H663" s="105"/>
      <c r="I663" s="185" t="s">
        <v>399</v>
      </c>
      <c r="J663" s="167"/>
      <c r="K663" s="109"/>
      <c r="L663" s="109"/>
      <c r="M663" s="110"/>
      <c r="N663" s="84"/>
      <c r="O663" s="111"/>
    </row>
    <row r="664" spans="1:15" s="122" customFormat="1" ht="14.25" customHeight="1">
      <c r="A664" s="313"/>
      <c r="B664" s="95"/>
      <c r="C664" s="96"/>
      <c r="D664" s="97"/>
      <c r="E664" s="98"/>
      <c r="F664" s="90"/>
      <c r="G664" s="99"/>
      <c r="H664" s="105"/>
      <c r="I664" s="92"/>
      <c r="J664" s="510"/>
      <c r="K664" s="510"/>
      <c r="L664" s="510"/>
      <c r="M664" s="98"/>
      <c r="N664" s="90"/>
      <c r="O664" s="94"/>
    </row>
    <row r="665" spans="1:15" s="122" customFormat="1" ht="14.25" customHeight="1">
      <c r="A665" s="313"/>
      <c r="B665" s="95"/>
      <c r="C665" s="96"/>
      <c r="D665" s="97"/>
      <c r="E665" s="98"/>
      <c r="F665" s="90"/>
      <c r="G665" s="99"/>
      <c r="H665" s="100"/>
      <c r="I665" s="92"/>
      <c r="J665" s="510"/>
      <c r="K665" s="510"/>
      <c r="L665" s="510"/>
      <c r="M665" s="98"/>
      <c r="N665" s="90"/>
      <c r="O665" s="101">
        <f>ROUNDDOWN(SUM(N664:N670)/1000,0)</f>
        <v>0</v>
      </c>
    </row>
    <row r="666" spans="1:15" s="122" customFormat="1" ht="14.25" customHeight="1">
      <c r="A666" s="313"/>
      <c r="B666" s="78" t="s">
        <v>396</v>
      </c>
      <c r="C666" s="79"/>
      <c r="D666" s="79"/>
      <c r="E666" s="80"/>
      <c r="F666" s="81"/>
      <c r="G666" s="82"/>
      <c r="H666" s="100"/>
      <c r="I666" s="92"/>
      <c r="J666" s="510"/>
      <c r="K666" s="510"/>
      <c r="L666" s="510"/>
      <c r="M666" s="98"/>
      <c r="N666" s="90"/>
      <c r="O666" s="94"/>
    </row>
    <row r="667" spans="1:15" s="122" customFormat="1" ht="14.25" customHeight="1">
      <c r="A667" s="313"/>
      <c r="B667" s="95"/>
      <c r="C667" s="96"/>
      <c r="D667" s="97"/>
      <c r="E667" s="98"/>
      <c r="F667" s="90"/>
      <c r="G667" s="91"/>
      <c r="H667" s="100"/>
      <c r="I667" s="92"/>
      <c r="J667" s="510"/>
      <c r="K667" s="510"/>
      <c r="L667" s="510"/>
      <c r="M667" s="98"/>
      <c r="N667" s="90"/>
      <c r="O667" s="94"/>
    </row>
    <row r="668" spans="1:15" s="122" customFormat="1" ht="14.25" customHeight="1">
      <c r="A668" s="313"/>
      <c r="B668" s="95"/>
      <c r="C668" s="96"/>
      <c r="D668" s="97"/>
      <c r="E668" s="98"/>
      <c r="F668" s="90"/>
      <c r="G668" s="91">
        <f>ROUNDDOWN(SUM(F667:F674)/1000,0)</f>
        <v>0</v>
      </c>
      <c r="H668" s="100"/>
      <c r="I668" s="92"/>
      <c r="J668" s="510"/>
      <c r="K668" s="510"/>
      <c r="L668" s="510"/>
      <c r="M668" s="98"/>
      <c r="N668" s="90"/>
      <c r="O668" s="94"/>
    </row>
    <row r="669" spans="1:15" s="122" customFormat="1" ht="14.25" customHeight="1">
      <c r="A669" s="313"/>
      <c r="B669" s="95"/>
      <c r="C669" s="96"/>
      <c r="D669" s="97"/>
      <c r="E669" s="98"/>
      <c r="F669" s="90"/>
      <c r="G669" s="91"/>
      <c r="H669" s="100"/>
      <c r="I669" s="92"/>
      <c r="J669" s="510"/>
      <c r="K669" s="510"/>
      <c r="L669" s="510"/>
      <c r="M669" s="98"/>
      <c r="N669" s="90"/>
      <c r="O669" s="94"/>
    </row>
    <row r="670" spans="1:15" s="122" customFormat="1" ht="14.25" customHeight="1">
      <c r="A670" s="313"/>
      <c r="B670" s="95"/>
      <c r="C670" s="96"/>
      <c r="D670" s="97"/>
      <c r="E670" s="98"/>
      <c r="F670" s="90"/>
      <c r="G670" s="91"/>
      <c r="H670" s="105"/>
      <c r="I670" s="185" t="s">
        <v>400</v>
      </c>
      <c r="J670" s="108"/>
      <c r="K670" s="109"/>
      <c r="L670" s="109"/>
      <c r="M670" s="110"/>
      <c r="N670" s="84"/>
      <c r="O670" s="168"/>
    </row>
    <row r="671" spans="1:15" s="122" customFormat="1" ht="14.25" customHeight="1">
      <c r="A671" s="313"/>
      <c r="B671" s="95"/>
      <c r="C671" s="96"/>
      <c r="D671" s="97"/>
      <c r="E671" s="98"/>
      <c r="F671" s="90"/>
      <c r="G671" s="91"/>
      <c r="H671" s="105"/>
      <c r="I671" s="92"/>
      <c r="J671" s="510"/>
      <c r="K671" s="510"/>
      <c r="L671" s="510"/>
      <c r="M671" s="98"/>
      <c r="N671" s="90"/>
      <c r="O671" s="169"/>
    </row>
    <row r="672" spans="1:15" s="122" customFormat="1" ht="14.25" customHeight="1">
      <c r="A672" s="313"/>
      <c r="B672" s="95"/>
      <c r="C672" s="96"/>
      <c r="D672" s="97"/>
      <c r="E672" s="98"/>
      <c r="F672" s="90"/>
      <c r="G672" s="91"/>
      <c r="H672" s="105"/>
      <c r="I672" s="92"/>
      <c r="J672" s="510"/>
      <c r="K672" s="510"/>
      <c r="L672" s="510"/>
      <c r="M672" s="98"/>
      <c r="N672" s="90"/>
      <c r="O672" s="101">
        <f>ROUNDDOWN(SUM(N671:N677)/1000,0)</f>
        <v>0</v>
      </c>
    </row>
    <row r="673" spans="1:17" s="122" customFormat="1" ht="14.25" customHeight="1">
      <c r="A673" s="313"/>
      <c r="B673" s="95"/>
      <c r="C673" s="96"/>
      <c r="D673" s="97"/>
      <c r="E673" s="98"/>
      <c r="F673" s="90"/>
      <c r="G673" s="91"/>
      <c r="H673" s="105"/>
      <c r="I673" s="92"/>
      <c r="J673" s="510"/>
      <c r="K673" s="510"/>
      <c r="L673" s="510"/>
      <c r="M673" s="98"/>
      <c r="N673" s="90"/>
      <c r="O673" s="94"/>
    </row>
    <row r="674" spans="1:17" s="122" customFormat="1" ht="14.25" customHeight="1">
      <c r="A674" s="313"/>
      <c r="B674" s="78" t="s">
        <v>56</v>
      </c>
      <c r="C674" s="79"/>
      <c r="D674" s="79"/>
      <c r="E674" s="80"/>
      <c r="F674" s="81"/>
      <c r="G674" s="82"/>
      <c r="H674" s="105"/>
      <c r="I674" s="92"/>
      <c r="J674" s="510"/>
      <c r="K674" s="510"/>
      <c r="L674" s="510"/>
      <c r="M674" s="98"/>
      <c r="N674" s="90"/>
      <c r="O674" s="94"/>
    </row>
    <row r="675" spans="1:17" s="122" customFormat="1" ht="14.25" customHeight="1">
      <c r="A675" s="313"/>
      <c r="B675" s="95"/>
      <c r="C675" s="96"/>
      <c r="D675" s="97"/>
      <c r="E675" s="98"/>
      <c r="F675" s="90"/>
      <c r="G675" s="91"/>
      <c r="H675" s="100"/>
      <c r="I675" s="92"/>
      <c r="J675" s="510"/>
      <c r="K675" s="510"/>
      <c r="L675" s="510"/>
      <c r="M675" s="98"/>
      <c r="N675" s="90"/>
      <c r="O675" s="94"/>
    </row>
    <row r="676" spans="1:17" s="122" customFormat="1" ht="14.25" customHeight="1">
      <c r="A676" s="313"/>
      <c r="B676" s="95"/>
      <c r="C676" s="96"/>
      <c r="D676" s="97"/>
      <c r="E676" s="98"/>
      <c r="F676" s="90"/>
      <c r="G676" s="99">
        <f>ROUNDDOWN(SUM(F675:F680)/1000,0)</f>
        <v>0</v>
      </c>
      <c r="H676" s="105"/>
      <c r="I676" s="92"/>
      <c r="J676" s="510"/>
      <c r="K676" s="510"/>
      <c r="L676" s="510"/>
      <c r="M676" s="98"/>
      <c r="N676" s="90"/>
      <c r="O676" s="106"/>
    </row>
    <row r="677" spans="1:17" s="122" customFormat="1" ht="14.25" customHeight="1">
      <c r="A677" s="313"/>
      <c r="B677" s="95"/>
      <c r="C677" s="96"/>
      <c r="D677" s="97"/>
      <c r="E677" s="98"/>
      <c r="F677" s="90"/>
      <c r="G677" s="91"/>
      <c r="H677" s="105"/>
      <c r="I677" s="185" t="s">
        <v>401</v>
      </c>
      <c r="J677" s="108"/>
      <c r="K677" s="109"/>
      <c r="L677" s="109"/>
      <c r="M677" s="110"/>
      <c r="N677" s="707"/>
      <c r="O677" s="112"/>
    </row>
    <row r="678" spans="1:17" s="122" customFormat="1" ht="14.25" customHeight="1">
      <c r="A678" s="313"/>
      <c r="B678" s="95"/>
      <c r="C678" s="96"/>
      <c r="D678" s="97"/>
      <c r="E678" s="98"/>
      <c r="F678" s="90"/>
      <c r="G678" s="99"/>
      <c r="H678" s="105"/>
      <c r="I678" s="92"/>
      <c r="J678" s="510"/>
      <c r="K678" s="510"/>
      <c r="L678" s="510"/>
      <c r="M678" s="98"/>
      <c r="N678" s="90"/>
      <c r="O678" s="94"/>
    </row>
    <row r="679" spans="1:17" s="122" customFormat="1" ht="14.25" customHeight="1">
      <c r="A679" s="313"/>
      <c r="B679" s="95"/>
      <c r="C679" s="96"/>
      <c r="D679" s="97"/>
      <c r="E679" s="98"/>
      <c r="F679" s="90"/>
      <c r="G679" s="99"/>
      <c r="H679" s="100"/>
      <c r="I679" s="92"/>
      <c r="J679" s="510"/>
      <c r="K679" s="510"/>
      <c r="L679" s="510"/>
      <c r="M679" s="98"/>
      <c r="N679" s="90"/>
      <c r="O679" s="101">
        <f>ROUNDDOWN(SUM(N678:N683)/1000,0)</f>
        <v>0</v>
      </c>
    </row>
    <row r="680" spans="1:17" s="122" customFormat="1" ht="14.1" customHeight="1" thickBot="1">
      <c r="A680" s="313"/>
      <c r="B680" s="113" t="s">
        <v>608</v>
      </c>
      <c r="C680" s="114"/>
      <c r="D680" s="114"/>
      <c r="E680" s="115"/>
      <c r="F680" s="116"/>
      <c r="G680" s="117">
        <f>G681-G646-G653-G659-G663-G668-G676</f>
        <v>0</v>
      </c>
      <c r="H680" s="105"/>
      <c r="I680" s="92"/>
      <c r="J680" s="510"/>
      <c r="K680" s="510"/>
      <c r="L680" s="510"/>
      <c r="M680" s="98"/>
      <c r="N680" s="90"/>
      <c r="O680" s="94"/>
    </row>
    <row r="681" spans="1:17" s="122" customFormat="1" ht="14.25" customHeight="1" thickTop="1">
      <c r="A681" s="313"/>
      <c r="B681" s="702" t="s">
        <v>57</v>
      </c>
      <c r="C681" s="703"/>
      <c r="D681" s="703"/>
      <c r="E681" s="703"/>
      <c r="F681" s="704"/>
      <c r="G681" s="118">
        <f>O690</f>
        <v>0</v>
      </c>
      <c r="H681" s="100"/>
      <c r="I681" s="92"/>
      <c r="J681" s="510"/>
      <c r="K681" s="510"/>
      <c r="L681" s="510"/>
      <c r="M681" s="98"/>
      <c r="N681" s="90"/>
      <c r="O681" s="94"/>
    </row>
    <row r="682" spans="1:17" s="122" customFormat="1" ht="20.100000000000001" customHeight="1">
      <c r="A682" s="313"/>
      <c r="B682" s="119" t="s">
        <v>58</v>
      </c>
      <c r="C682" s="120"/>
      <c r="D682" s="120"/>
      <c r="E682" s="120"/>
      <c r="F682" s="120"/>
      <c r="G682" s="121"/>
      <c r="H682" s="100"/>
      <c r="I682" s="107"/>
      <c r="J682" s="511"/>
      <c r="K682" s="511"/>
      <c r="L682" s="511"/>
      <c r="M682" s="104"/>
      <c r="N682" s="645"/>
      <c r="O682" s="106"/>
    </row>
    <row r="683" spans="1:17" s="122" customFormat="1" ht="14.25" customHeight="1">
      <c r="A683" s="313"/>
      <c r="B683" s="122" t="s">
        <v>59</v>
      </c>
      <c r="C683" s="120"/>
      <c r="D683" s="120"/>
      <c r="E683" s="120"/>
      <c r="F683" s="120"/>
      <c r="G683" s="123" t="s">
        <v>60</v>
      </c>
      <c r="H683" s="121"/>
      <c r="I683" s="185" t="s">
        <v>717</v>
      </c>
      <c r="J683" s="708"/>
      <c r="K683" s="510"/>
      <c r="L683" s="510"/>
      <c r="M683" s="110"/>
      <c r="N683" s="84"/>
      <c r="O683" s="111"/>
    </row>
    <row r="684" spans="1:17" s="122" customFormat="1" ht="14.25" customHeight="1">
      <c r="A684" s="313"/>
      <c r="B684" s="987" t="s">
        <v>61</v>
      </c>
      <c r="C684" s="1019"/>
      <c r="D684" s="1019"/>
      <c r="E684" s="1019"/>
      <c r="F684" s="1020"/>
      <c r="G684" s="125" t="s">
        <v>62</v>
      </c>
      <c r="H684" s="124"/>
      <c r="I684" s="92"/>
      <c r="J684" s="510"/>
      <c r="K684" s="709"/>
      <c r="L684" s="709"/>
      <c r="M684" s="98"/>
      <c r="N684" s="90"/>
      <c r="O684" s="94"/>
      <c r="Q684" s="648" t="s">
        <v>735</v>
      </c>
    </row>
    <row r="685" spans="1:17" s="122" customFormat="1" ht="14.25" customHeight="1">
      <c r="A685" s="313"/>
      <c r="B685" s="1144" t="s">
        <v>403</v>
      </c>
      <c r="C685" s="1019"/>
      <c r="D685" s="1019"/>
      <c r="E685" s="1019"/>
      <c r="F685" s="1020"/>
      <c r="G685" s="126"/>
      <c r="H685" s="124"/>
      <c r="I685" s="92"/>
      <c r="J685" s="510"/>
      <c r="K685" s="510"/>
      <c r="L685" s="510"/>
      <c r="M685" s="98"/>
      <c r="N685" s="90"/>
      <c r="O685" s="101">
        <f>ROUNDDOWN(SUM(N684:N688)/1000,0)</f>
        <v>0</v>
      </c>
    </row>
    <row r="686" spans="1:17" s="122" customFormat="1" ht="20.100000000000001" customHeight="1">
      <c r="A686" s="313"/>
      <c r="B686" s="1144" t="s">
        <v>404</v>
      </c>
      <c r="C686" s="1145"/>
      <c r="D686" s="1145"/>
      <c r="E686" s="1145"/>
      <c r="F686" s="1146"/>
      <c r="G686" s="126"/>
      <c r="H686" s="127"/>
      <c r="I686" s="92"/>
      <c r="J686" s="510"/>
      <c r="K686" s="510"/>
      <c r="L686" s="510"/>
      <c r="M686" s="98"/>
      <c r="N686" s="90"/>
      <c r="O686" s="94"/>
    </row>
    <row r="687" spans="1:17" s="122" customFormat="1" ht="21.95" customHeight="1" thickBot="1">
      <c r="A687" s="313"/>
      <c r="B687" s="1144" t="s">
        <v>104</v>
      </c>
      <c r="C687" s="1145"/>
      <c r="D687" s="1145"/>
      <c r="E687" s="1145"/>
      <c r="F687" s="1146"/>
      <c r="G687" s="126"/>
      <c r="H687" s="105"/>
      <c r="I687" s="92"/>
      <c r="J687" s="510"/>
      <c r="K687" s="510"/>
      <c r="L687" s="510"/>
      <c r="M687" s="98"/>
      <c r="N687" s="90"/>
      <c r="O687" s="128"/>
    </row>
    <row r="688" spans="1:17" s="122" customFormat="1" ht="35.450000000000003" customHeight="1" thickTop="1">
      <c r="A688" s="313"/>
      <c r="B688" s="1144" t="s">
        <v>108</v>
      </c>
      <c r="C688" s="1145"/>
      <c r="D688" s="1145"/>
      <c r="E688" s="1145"/>
      <c r="F688" s="1146"/>
      <c r="G688" s="126"/>
      <c r="H688" s="105"/>
      <c r="I688" s="1166" t="s">
        <v>402</v>
      </c>
      <c r="J688" s="1167"/>
      <c r="K688" s="1167"/>
      <c r="L688" s="1167"/>
      <c r="M688" s="1167"/>
      <c r="N688" s="1168"/>
      <c r="O688" s="129">
        <f>SUM(O646,O656,O665,O672,O679,O685)</f>
        <v>0</v>
      </c>
    </row>
    <row r="689" spans="1:21" s="122" customFormat="1" ht="35.450000000000003" customHeight="1">
      <c r="A689" s="313"/>
      <c r="B689" s="1144" t="s">
        <v>774</v>
      </c>
      <c r="C689" s="1145"/>
      <c r="D689" s="1145"/>
      <c r="E689" s="1145"/>
      <c r="F689" s="1146"/>
      <c r="G689" s="126"/>
      <c r="H689" s="121"/>
      <c r="I689" s="1169" t="s">
        <v>276</v>
      </c>
      <c r="J689" s="1170"/>
      <c r="K689" s="1170"/>
      <c r="L689" s="1170"/>
      <c r="M689" s="1170"/>
      <c r="N689" s="1171"/>
      <c r="O689" s="136">
        <f>IF(共通入力シート!$B$18="課税事業者",ROUNDDOWN((O688-G691)*10/110,0),0)</f>
        <v>0</v>
      </c>
    </row>
    <row r="690" spans="1:21" s="122" customFormat="1" ht="26.1" customHeight="1" thickBot="1">
      <c r="A690" s="313"/>
      <c r="B690" s="1153" t="s">
        <v>775</v>
      </c>
      <c r="C690" s="1154"/>
      <c r="D690" s="1154"/>
      <c r="E690" s="1154"/>
      <c r="F690" s="1155"/>
      <c r="G690" s="126"/>
      <c r="H690" s="121"/>
      <c r="I690" s="1159" t="s">
        <v>609</v>
      </c>
      <c r="J690" s="1160"/>
      <c r="K690" s="1160"/>
      <c r="L690" s="1160"/>
      <c r="M690" s="1160"/>
      <c r="N690" s="1161"/>
      <c r="O690" s="131">
        <f>O688-O689</f>
        <v>0</v>
      </c>
    </row>
    <row r="691" spans="1:21" s="122" customFormat="1" ht="25.35" customHeight="1" thickTop="1">
      <c r="A691" s="313"/>
      <c r="B691" s="1156" t="s">
        <v>63</v>
      </c>
      <c r="C691" s="1157"/>
      <c r="D691" s="1157"/>
      <c r="E691" s="1157"/>
      <c r="F691" s="1158"/>
      <c r="G691" s="130">
        <f>SUM(G685:G690)</f>
        <v>0</v>
      </c>
      <c r="H691" s="326"/>
      <c r="I691" s="1159" t="s">
        <v>610</v>
      </c>
      <c r="J691" s="1160"/>
      <c r="K691" s="1160"/>
      <c r="L691" s="1160"/>
      <c r="M691" s="1160"/>
      <c r="N691" s="1161"/>
      <c r="O691" s="134"/>
    </row>
    <row r="692" spans="1:21" s="122" customFormat="1" ht="26.25" customHeight="1">
      <c r="A692" s="313"/>
      <c r="B692" s="122" t="s">
        <v>64</v>
      </c>
      <c r="C692" s="327"/>
      <c r="D692" s="327"/>
      <c r="E692" s="327"/>
      <c r="F692" s="327"/>
      <c r="G692" s="133"/>
      <c r="H692" s="326"/>
      <c r="O692" s="135"/>
    </row>
    <row r="693" spans="1:21" s="122" customFormat="1" ht="10.5" customHeight="1" thickBot="1">
      <c r="A693" s="313"/>
      <c r="C693" s="327"/>
      <c r="D693" s="327"/>
      <c r="E693" s="327"/>
      <c r="F693" s="327"/>
      <c r="G693" s="133"/>
      <c r="H693" s="326"/>
      <c r="I693" s="328"/>
    </row>
    <row r="694" spans="1:21" s="122" customFormat="1" ht="25.35" customHeight="1" thickBot="1">
      <c r="A694" s="313"/>
      <c r="B694" s="1143" t="s">
        <v>65</v>
      </c>
      <c r="C694" s="1018"/>
      <c r="D694" s="1162" t="str">
        <f>IF(共通入力シート!$B$2="","",共通入力シート!$B$2)</f>
        <v/>
      </c>
      <c r="E694" s="1162"/>
      <c r="F694" s="1162"/>
      <c r="G694" s="1163"/>
      <c r="H694" s="1164" t="str">
        <f>IF(共通入力シート!$B$18="※選択してください。","★「共通入力シート」の消費税等仕入控除税額の取扱を選択してください。","")</f>
        <v/>
      </c>
      <c r="I694" s="1165"/>
      <c r="J694" s="1165"/>
      <c r="K694" s="1165"/>
      <c r="L694" s="1165"/>
      <c r="M694" s="1165"/>
      <c r="N694" s="1165"/>
      <c r="O694" s="1165"/>
    </row>
    <row r="695" spans="1:21" s="122" customFormat="1" ht="77.099999999999994" customHeight="1" thickBot="1">
      <c r="A695" s="313"/>
      <c r="B695" s="1148" t="s">
        <v>776</v>
      </c>
      <c r="C695" s="1149"/>
      <c r="D695" s="1150" t="str">
        <f>IF(O690=0,"",MAX(0,MIN(INT(O690/2),G680)))</f>
        <v/>
      </c>
      <c r="E695" s="1150"/>
      <c r="F695" s="1150"/>
      <c r="G695" s="329" t="s">
        <v>27</v>
      </c>
      <c r="H695" s="1151" t="s">
        <v>736</v>
      </c>
      <c r="I695" s="1152"/>
      <c r="J695" s="1152"/>
      <c r="K695" s="1152"/>
      <c r="L695" s="1152"/>
      <c r="M695" s="1152"/>
      <c r="N695" s="1152"/>
      <c r="O695" s="1152"/>
    </row>
    <row r="696" spans="1:21" ht="4.5" customHeight="1"/>
    <row r="697" spans="1:21" ht="15.6" customHeight="1">
      <c r="B697" s="122" t="s">
        <v>332</v>
      </c>
      <c r="C697" s="198"/>
      <c r="D697" s="294"/>
      <c r="E697" s="198"/>
      <c r="F697" s="198"/>
      <c r="G697" s="198"/>
      <c r="H697" s="198"/>
      <c r="I697" s="198"/>
      <c r="J697" s="198"/>
      <c r="K697" s="198"/>
      <c r="L697" s="198"/>
      <c r="M697" s="198"/>
      <c r="N697" s="198"/>
      <c r="O697" s="198"/>
      <c r="R697" s="294"/>
      <c r="S697" s="294"/>
      <c r="T697" s="294"/>
      <c r="U697" s="294"/>
    </row>
    <row r="698" spans="1:21" ht="15.6" customHeight="1">
      <c r="B698" s="198" t="s">
        <v>383</v>
      </c>
      <c r="C698" s="198"/>
      <c r="D698" s="198"/>
      <c r="E698" s="198"/>
      <c r="F698" s="198"/>
      <c r="G698" s="198"/>
      <c r="H698" s="198"/>
      <c r="I698" s="198"/>
      <c r="J698" s="198"/>
      <c r="K698" s="198"/>
      <c r="L698" s="198"/>
      <c r="M698" s="198"/>
      <c r="N698" s="198"/>
      <c r="O698" s="198"/>
      <c r="R698" s="294"/>
      <c r="S698" s="294"/>
      <c r="T698" s="294"/>
      <c r="U698" s="294"/>
    </row>
    <row r="699" spans="1:21" ht="15.6" customHeight="1" thickBot="1">
      <c r="B699" s="1044" t="s">
        <v>335</v>
      </c>
      <c r="C699" s="1044"/>
      <c r="D699" s="1044"/>
      <c r="E699" s="1044"/>
      <c r="F699" s="1044"/>
      <c r="G699" s="1044"/>
      <c r="H699" s="1044"/>
      <c r="I699" s="1044"/>
      <c r="J699" s="1044"/>
      <c r="K699" s="1044"/>
      <c r="L699" s="1044"/>
      <c r="M699" s="1044"/>
      <c r="N699" s="1044"/>
      <c r="O699" s="1044"/>
      <c r="R699" s="294"/>
      <c r="S699" s="294"/>
      <c r="T699" s="294"/>
      <c r="U699" s="294"/>
    </row>
    <row r="700" spans="1:21" ht="15" customHeight="1">
      <c r="B700" s="1036" t="s">
        <v>36</v>
      </c>
      <c r="C700" s="1063"/>
      <c r="D700" s="1051" t="s">
        <v>502</v>
      </c>
      <c r="E700" s="1052"/>
      <c r="F700" s="1036" t="s">
        <v>447</v>
      </c>
      <c r="G700" s="1037"/>
      <c r="H700" s="1038"/>
      <c r="I700" s="1038"/>
      <c r="J700" s="1038"/>
      <c r="K700" s="1038"/>
      <c r="L700" s="1038"/>
      <c r="M700" s="1038"/>
      <c r="N700" s="1038"/>
      <c r="O700" s="1039"/>
      <c r="Q700" s="520"/>
      <c r="R700" s="294"/>
      <c r="S700" s="294"/>
      <c r="T700" s="294"/>
      <c r="U700" s="294"/>
    </row>
    <row r="701" spans="1:21" ht="15" customHeight="1" thickBot="1">
      <c r="B701" s="1040"/>
      <c r="C701" s="1064"/>
      <c r="D701" s="1053"/>
      <c r="E701" s="1054"/>
      <c r="F701" s="1040"/>
      <c r="G701" s="1041"/>
      <c r="H701" s="1042"/>
      <c r="I701" s="1042"/>
      <c r="J701" s="1042"/>
      <c r="K701" s="1042"/>
      <c r="L701" s="1042"/>
      <c r="M701" s="1042"/>
      <c r="N701" s="1042"/>
      <c r="O701" s="1043"/>
      <c r="Q701" s="519"/>
      <c r="R701" s="294"/>
      <c r="S701" s="294"/>
      <c r="T701" s="294"/>
      <c r="U701" s="294"/>
    </row>
    <row r="702" spans="1:21" ht="16.5" customHeight="1">
      <c r="B702" s="295" t="s">
        <v>111</v>
      </c>
      <c r="C702" s="296"/>
      <c r="D702" s="296"/>
      <c r="E702" s="297"/>
      <c r="F702" s="296"/>
      <c r="G702" s="296"/>
      <c r="H702" s="296"/>
      <c r="I702" s="296"/>
      <c r="J702" s="296"/>
      <c r="K702" s="296"/>
      <c r="L702" s="296"/>
      <c r="M702" s="296"/>
      <c r="N702" s="296"/>
      <c r="O702" s="521"/>
      <c r="R702" s="294"/>
      <c r="S702" s="294"/>
      <c r="T702" s="294"/>
      <c r="U702" s="294"/>
    </row>
    <row r="703" spans="1:21" ht="18.75" customHeight="1">
      <c r="B703" s="1055"/>
      <c r="C703" s="1056"/>
      <c r="D703" s="1056"/>
      <c r="E703" s="1056"/>
      <c r="F703" s="1056"/>
      <c r="G703" s="1056"/>
      <c r="H703" s="1056"/>
      <c r="I703" s="1056"/>
      <c r="J703" s="1056"/>
      <c r="K703" s="1056"/>
      <c r="L703" s="300" t="s">
        <v>39</v>
      </c>
      <c r="M703" s="1059"/>
      <c r="N703" s="1059"/>
      <c r="O703" s="1060"/>
      <c r="Q703" s="496" t="str">
        <f>IF(M703="", "←選択してください。", "")</f>
        <v>←選択してください。</v>
      </c>
      <c r="R703" s="294"/>
      <c r="S703" s="294"/>
      <c r="T703" s="294"/>
      <c r="U703" s="294"/>
    </row>
    <row r="704" spans="1:21" ht="17.25" customHeight="1">
      <c r="B704" s="1057"/>
      <c r="C704" s="1058"/>
      <c r="D704" s="1058"/>
      <c r="E704" s="1058"/>
      <c r="F704" s="1058"/>
      <c r="G704" s="1058"/>
      <c r="H704" s="1058"/>
      <c r="I704" s="1058"/>
      <c r="J704" s="1058"/>
      <c r="K704" s="1058"/>
      <c r="L704" s="302" t="s">
        <v>40</v>
      </c>
      <c r="M704" s="1061"/>
      <c r="N704" s="1061"/>
      <c r="O704" s="1062"/>
      <c r="Q704" s="496" t="str">
        <f>IF(M704="", "←選択してください。", "")</f>
        <v>←選択してください。</v>
      </c>
      <c r="R704" s="294"/>
      <c r="S704" s="294"/>
      <c r="T704" s="294"/>
      <c r="U704" s="294"/>
    </row>
    <row r="705" spans="2:21" ht="4.5" customHeight="1">
      <c r="B705" s="303"/>
      <c r="C705" s="303"/>
      <c r="D705" s="303"/>
      <c r="E705" s="303"/>
      <c r="F705" s="303"/>
      <c r="G705" s="303"/>
      <c r="H705" s="303"/>
      <c r="I705" s="303"/>
      <c r="J705" s="303"/>
      <c r="K705" s="303"/>
      <c r="L705" s="303"/>
      <c r="M705" s="303"/>
      <c r="N705" s="303"/>
      <c r="O705" s="517"/>
      <c r="R705" s="294"/>
      <c r="S705" s="294"/>
      <c r="T705" s="294"/>
      <c r="U705" s="294"/>
    </row>
    <row r="706" spans="2:21" ht="24" customHeight="1">
      <c r="B706" s="987" t="s">
        <v>112</v>
      </c>
      <c r="C706" s="1097"/>
      <c r="D706" s="1098" t="s">
        <v>41</v>
      </c>
      <c r="E706" s="1099"/>
      <c r="F706" s="1100"/>
      <c r="G706" s="1100"/>
      <c r="H706" s="1101"/>
      <c r="I706" s="999" t="s">
        <v>42</v>
      </c>
      <c r="J706" s="1065"/>
      <c r="K706" s="1066"/>
      <c r="L706" s="305" t="str">
        <f>IF(OR($H708=0,$K708=0),"",$F706/($H708*$K708))</f>
        <v/>
      </c>
      <c r="M706" s="999" t="s">
        <v>43</v>
      </c>
      <c r="N706" s="1066"/>
      <c r="O706" s="492" t="str">
        <f>IF($O804+$O807=0,"",($G797-$G796)/($O804+$O807))</f>
        <v/>
      </c>
      <c r="Q706" s="301" t="str">
        <f>IF(OR(F700="人材養成事業",F700= "普及啓発事業"), "←斜線部は記入する必要はありません。", "")</f>
        <v/>
      </c>
      <c r="R706" s="294"/>
      <c r="S706" s="294"/>
      <c r="T706" s="294"/>
      <c r="U706" s="294"/>
    </row>
    <row r="707" spans="2:21" s="122" customFormat="1" ht="21.75" customHeight="1">
      <c r="B707" s="1067" t="s">
        <v>44</v>
      </c>
      <c r="C707" s="1068"/>
      <c r="D707" s="1071" t="s">
        <v>45</v>
      </c>
      <c r="E707" s="1072"/>
      <c r="F707" s="1073" t="s">
        <v>46</v>
      </c>
      <c r="G707" s="1073"/>
      <c r="H707" s="1074" t="s">
        <v>47</v>
      </c>
      <c r="I707" s="1074"/>
      <c r="J707" s="1074"/>
      <c r="K707" s="306" t="s">
        <v>48</v>
      </c>
      <c r="L707" s="1080" t="s">
        <v>49</v>
      </c>
      <c r="M707" s="1080"/>
      <c r="N707" s="1080"/>
      <c r="O707" s="1081"/>
    </row>
    <row r="708" spans="2:21" s="122" customFormat="1" ht="21.75" customHeight="1">
      <c r="B708" s="1069"/>
      <c r="C708" s="1070"/>
      <c r="D708" s="1082"/>
      <c r="E708" s="1083"/>
      <c r="F708" s="1084"/>
      <c r="G708" s="1085"/>
      <c r="H708" s="1086"/>
      <c r="I708" s="1086"/>
      <c r="J708" s="1086"/>
      <c r="K708" s="73"/>
      <c r="L708" s="1087"/>
      <c r="M708" s="1087"/>
      <c r="N708" s="1087"/>
      <c r="O708" s="1088"/>
      <c r="Q708" s="307"/>
    </row>
    <row r="709" spans="2:21" ht="9.75" customHeight="1">
      <c r="B709" s="122"/>
      <c r="C709" s="122"/>
      <c r="D709" s="303"/>
      <c r="E709" s="303"/>
      <c r="F709" s="303"/>
      <c r="G709" s="303"/>
      <c r="H709" s="303"/>
      <c r="I709" s="303"/>
      <c r="J709" s="303"/>
      <c r="K709" s="303"/>
      <c r="L709" s="303"/>
      <c r="M709" s="303"/>
      <c r="N709" s="303"/>
      <c r="O709" s="303"/>
      <c r="Q709" s="301"/>
      <c r="R709" s="294"/>
      <c r="S709" s="294"/>
      <c r="T709" s="294"/>
      <c r="U709" s="294"/>
    </row>
    <row r="710" spans="2:21" s="97" customFormat="1" ht="18" customHeight="1">
      <c r="B710" s="1067" t="s">
        <v>277</v>
      </c>
      <c r="C710" s="1075"/>
      <c r="D710" s="1032" t="s">
        <v>737</v>
      </c>
      <c r="E710" s="975"/>
      <c r="F710" s="975"/>
      <c r="G710" s="975"/>
      <c r="H710" s="975"/>
      <c r="I710" s="975"/>
      <c r="J710" s="975"/>
      <c r="K710" s="975"/>
      <c r="L710" s="975"/>
      <c r="M710" s="975"/>
      <c r="N710" s="975"/>
      <c r="O710" s="976"/>
      <c r="Q710" s="495" t="s">
        <v>109</v>
      </c>
    </row>
    <row r="711" spans="2:21" s="97" customFormat="1" ht="19.350000000000001" customHeight="1">
      <c r="B711" s="1076"/>
      <c r="C711" s="1077"/>
      <c r="D711" s="1033"/>
      <c r="E711" s="1034"/>
      <c r="F711" s="1034"/>
      <c r="G711" s="1034"/>
      <c r="H711" s="1034"/>
      <c r="I711" s="1034"/>
      <c r="J711" s="1034"/>
      <c r="K711" s="1034"/>
      <c r="L711" s="1034"/>
      <c r="M711" s="1034"/>
      <c r="N711" s="1034"/>
      <c r="O711" s="1035"/>
    </row>
    <row r="712" spans="2:21" s="97" customFormat="1" ht="19.350000000000001" customHeight="1">
      <c r="B712" s="1076"/>
      <c r="C712" s="1077"/>
      <c r="D712" s="1026"/>
      <c r="E712" s="1027"/>
      <c r="F712" s="1027"/>
      <c r="G712" s="1027"/>
      <c r="H712" s="1027"/>
      <c r="I712" s="1027"/>
      <c r="J712" s="1027"/>
      <c r="K712" s="1027"/>
      <c r="L712" s="1027"/>
      <c r="M712" s="1027"/>
      <c r="N712" s="1027"/>
      <c r="O712" s="1028"/>
    </row>
    <row r="713" spans="2:21" s="97" customFormat="1" ht="19.350000000000001" customHeight="1">
      <c r="B713" s="1076"/>
      <c r="C713" s="1077"/>
      <c r="D713" s="1026"/>
      <c r="E713" s="1027"/>
      <c r="F713" s="1027"/>
      <c r="G713" s="1027"/>
      <c r="H713" s="1027"/>
      <c r="I713" s="1027"/>
      <c r="J713" s="1027"/>
      <c r="K713" s="1027"/>
      <c r="L713" s="1027"/>
      <c r="M713" s="1027"/>
      <c r="N713" s="1027"/>
      <c r="O713" s="1028"/>
    </row>
    <row r="714" spans="2:21" s="97" customFormat="1" ht="19.350000000000001" customHeight="1">
      <c r="B714" s="1076"/>
      <c r="C714" s="1077"/>
      <c r="D714" s="1026"/>
      <c r="E714" s="1027"/>
      <c r="F714" s="1027"/>
      <c r="G714" s="1027"/>
      <c r="H714" s="1027"/>
      <c r="I714" s="1027"/>
      <c r="J714" s="1027"/>
      <c r="K714" s="1027"/>
      <c r="L714" s="1027"/>
      <c r="M714" s="1027"/>
      <c r="N714" s="1027"/>
      <c r="O714" s="1028"/>
    </row>
    <row r="715" spans="2:21" s="97" customFormat="1" ht="19.350000000000001" customHeight="1">
      <c r="B715" s="1076"/>
      <c r="C715" s="1077"/>
      <c r="D715" s="1026"/>
      <c r="E715" s="1027"/>
      <c r="F715" s="1027"/>
      <c r="G715" s="1027"/>
      <c r="H715" s="1027"/>
      <c r="I715" s="1027"/>
      <c r="J715" s="1027"/>
      <c r="K715" s="1027"/>
      <c r="L715" s="1027"/>
      <c r="M715" s="1027"/>
      <c r="N715" s="1027"/>
      <c r="O715" s="1028"/>
    </row>
    <row r="716" spans="2:21" s="97" customFormat="1" ht="19.350000000000001" customHeight="1">
      <c r="B716" s="1076"/>
      <c r="C716" s="1077"/>
      <c r="D716" s="1026"/>
      <c r="E716" s="1027"/>
      <c r="F716" s="1027"/>
      <c r="G716" s="1027"/>
      <c r="H716" s="1027"/>
      <c r="I716" s="1027"/>
      <c r="J716" s="1027"/>
      <c r="K716" s="1027"/>
      <c r="L716" s="1027"/>
      <c r="M716" s="1027"/>
      <c r="N716" s="1027"/>
      <c r="O716" s="1028"/>
    </row>
    <row r="717" spans="2:21" s="97" customFormat="1" ht="19.350000000000001" customHeight="1">
      <c r="B717" s="1076"/>
      <c r="C717" s="1077"/>
      <c r="D717" s="1026"/>
      <c r="E717" s="1027"/>
      <c r="F717" s="1027"/>
      <c r="G717" s="1027"/>
      <c r="H717" s="1027"/>
      <c r="I717" s="1027"/>
      <c r="J717" s="1027"/>
      <c r="K717" s="1027"/>
      <c r="L717" s="1027"/>
      <c r="M717" s="1027"/>
      <c r="N717" s="1027"/>
      <c r="O717" s="1028"/>
    </row>
    <row r="718" spans="2:21" s="97" customFormat="1" ht="19.350000000000001" customHeight="1">
      <c r="B718" s="1076"/>
      <c r="C718" s="1077"/>
      <c r="D718" s="1026"/>
      <c r="E718" s="1027"/>
      <c r="F718" s="1027"/>
      <c r="G718" s="1027"/>
      <c r="H718" s="1027"/>
      <c r="I718" s="1027"/>
      <c r="J718" s="1027"/>
      <c r="K718" s="1027"/>
      <c r="L718" s="1027"/>
      <c r="M718" s="1027"/>
      <c r="N718" s="1027"/>
      <c r="O718" s="1028"/>
    </row>
    <row r="719" spans="2:21" s="97" customFormat="1" ht="19.350000000000001" customHeight="1">
      <c r="B719" s="1076"/>
      <c r="C719" s="1077"/>
      <c r="D719" s="1026"/>
      <c r="E719" s="1027"/>
      <c r="F719" s="1027"/>
      <c r="G719" s="1027"/>
      <c r="H719" s="1027"/>
      <c r="I719" s="1027"/>
      <c r="J719" s="1027"/>
      <c r="K719" s="1027"/>
      <c r="L719" s="1027"/>
      <c r="M719" s="1027"/>
      <c r="N719" s="1027"/>
      <c r="O719" s="1028"/>
    </row>
    <row r="720" spans="2:21" s="97" customFormat="1" ht="19.350000000000001" customHeight="1">
      <c r="B720" s="1078"/>
      <c r="C720" s="1079"/>
      <c r="D720" s="1029"/>
      <c r="E720" s="1030"/>
      <c r="F720" s="1030"/>
      <c r="G720" s="1030"/>
      <c r="H720" s="1030"/>
      <c r="I720" s="1030"/>
      <c r="J720" s="1030"/>
      <c r="K720" s="1030"/>
      <c r="L720" s="1030"/>
      <c r="M720" s="1030"/>
      <c r="N720" s="1030"/>
      <c r="O720" s="1031"/>
    </row>
    <row r="721" spans="2:15" s="97" customFormat="1" ht="18" customHeight="1">
      <c r="B721" s="1067" t="s">
        <v>114</v>
      </c>
      <c r="C721" s="1092"/>
      <c r="D721" s="1089" t="s">
        <v>523</v>
      </c>
      <c r="E721" s="1090"/>
      <c r="F721" s="1090"/>
      <c r="G721" s="1090"/>
      <c r="H721" s="1090"/>
      <c r="I721" s="1090"/>
      <c r="J721" s="1090"/>
      <c r="K721" s="1090"/>
      <c r="L721" s="1090"/>
      <c r="M721" s="1090"/>
      <c r="N721" s="1090"/>
      <c r="O721" s="1091"/>
    </row>
    <row r="722" spans="2:15" s="97" customFormat="1" ht="18" customHeight="1">
      <c r="B722" s="1093"/>
      <c r="C722" s="1094"/>
      <c r="D722" s="1045"/>
      <c r="E722" s="1046"/>
      <c r="F722" s="1046"/>
      <c r="G722" s="1046"/>
      <c r="H722" s="1046"/>
      <c r="I722" s="1046"/>
      <c r="J722" s="1046"/>
      <c r="K722" s="1046"/>
      <c r="L722" s="1046"/>
      <c r="M722" s="1046"/>
      <c r="N722" s="1046"/>
      <c r="O722" s="1047"/>
    </row>
    <row r="723" spans="2:15" s="97" customFormat="1" ht="18" customHeight="1">
      <c r="B723" s="1093"/>
      <c r="C723" s="1094"/>
      <c r="D723" s="1026"/>
      <c r="E723" s="1027"/>
      <c r="F723" s="1027"/>
      <c r="G723" s="1027"/>
      <c r="H723" s="1027"/>
      <c r="I723" s="1027"/>
      <c r="J723" s="1027"/>
      <c r="K723" s="1027"/>
      <c r="L723" s="1027"/>
      <c r="M723" s="1027"/>
      <c r="N723" s="1027"/>
      <c r="O723" s="1028"/>
    </row>
    <row r="724" spans="2:15" s="97" customFormat="1" ht="18" customHeight="1">
      <c r="B724" s="1093"/>
      <c r="C724" s="1094"/>
      <c r="D724" s="1026"/>
      <c r="E724" s="1027"/>
      <c r="F724" s="1027"/>
      <c r="G724" s="1027"/>
      <c r="H724" s="1027"/>
      <c r="I724" s="1027"/>
      <c r="J724" s="1027"/>
      <c r="K724" s="1027"/>
      <c r="L724" s="1027"/>
      <c r="M724" s="1027"/>
      <c r="N724" s="1027"/>
      <c r="O724" s="1028"/>
    </row>
    <row r="725" spans="2:15" s="97" customFormat="1" ht="18" customHeight="1">
      <c r="B725" s="1093"/>
      <c r="C725" s="1094"/>
      <c r="D725" s="1026"/>
      <c r="E725" s="1027"/>
      <c r="F725" s="1027"/>
      <c r="G725" s="1027"/>
      <c r="H725" s="1027"/>
      <c r="I725" s="1027"/>
      <c r="J725" s="1027"/>
      <c r="K725" s="1027"/>
      <c r="L725" s="1027"/>
      <c r="M725" s="1027"/>
      <c r="N725" s="1027"/>
      <c r="O725" s="1028"/>
    </row>
    <row r="726" spans="2:15" s="97" customFormat="1" ht="18" customHeight="1">
      <c r="B726" s="1093"/>
      <c r="C726" s="1094"/>
      <c r="D726" s="1026"/>
      <c r="E726" s="1027"/>
      <c r="F726" s="1027"/>
      <c r="G726" s="1027"/>
      <c r="H726" s="1027"/>
      <c r="I726" s="1027"/>
      <c r="J726" s="1027"/>
      <c r="K726" s="1027"/>
      <c r="L726" s="1027"/>
      <c r="M726" s="1027"/>
      <c r="N726" s="1027"/>
      <c r="O726" s="1028"/>
    </row>
    <row r="727" spans="2:15" s="97" customFormat="1" ht="18" customHeight="1">
      <c r="B727" s="1093"/>
      <c r="C727" s="1094"/>
      <c r="D727" s="1048"/>
      <c r="E727" s="1049"/>
      <c r="F727" s="1049"/>
      <c r="G727" s="1049"/>
      <c r="H727" s="1049"/>
      <c r="I727" s="1049"/>
      <c r="J727" s="1049"/>
      <c r="K727" s="1049"/>
      <c r="L727" s="1049"/>
      <c r="M727" s="1049"/>
      <c r="N727" s="1049"/>
      <c r="O727" s="1050"/>
    </row>
    <row r="728" spans="2:15" s="97" customFormat="1" ht="18" customHeight="1">
      <c r="B728" s="1093"/>
      <c r="C728" s="1094"/>
      <c r="D728" s="1116" t="s">
        <v>334</v>
      </c>
      <c r="E728" s="1117"/>
      <c r="F728" s="1117"/>
      <c r="G728" s="1117"/>
      <c r="H728" s="1117"/>
      <c r="I728" s="1117"/>
      <c r="J728" s="1117"/>
      <c r="K728" s="1117"/>
      <c r="L728" s="1117"/>
      <c r="M728" s="1117"/>
      <c r="N728" s="1117"/>
      <c r="O728" s="1118"/>
    </row>
    <row r="729" spans="2:15" s="97" customFormat="1" ht="18" customHeight="1">
      <c r="B729" s="1093"/>
      <c r="C729" s="1094"/>
      <c r="D729" s="1045"/>
      <c r="E729" s="1119"/>
      <c r="F729" s="1119"/>
      <c r="G729" s="1119"/>
      <c r="H729" s="1119"/>
      <c r="I729" s="1119"/>
      <c r="J729" s="1119"/>
      <c r="K729" s="1119"/>
      <c r="L729" s="1119"/>
      <c r="M729" s="1119"/>
      <c r="N729" s="1119"/>
      <c r="O729" s="1120"/>
    </row>
    <row r="730" spans="2:15" s="97" customFormat="1" ht="18" customHeight="1">
      <c r="B730" s="1093"/>
      <c r="C730" s="1094"/>
      <c r="D730" s="1121"/>
      <c r="E730" s="1122"/>
      <c r="F730" s="1122"/>
      <c r="G730" s="1122"/>
      <c r="H730" s="1122"/>
      <c r="I730" s="1122"/>
      <c r="J730" s="1122"/>
      <c r="K730" s="1122"/>
      <c r="L730" s="1122"/>
      <c r="M730" s="1122"/>
      <c r="N730" s="1122"/>
      <c r="O730" s="1123"/>
    </row>
    <row r="731" spans="2:15" s="97" customFormat="1" ht="18" customHeight="1">
      <c r="B731" s="1093"/>
      <c r="C731" s="1094"/>
      <c r="D731" s="1121"/>
      <c r="E731" s="1122"/>
      <c r="F731" s="1122"/>
      <c r="G731" s="1122"/>
      <c r="H731" s="1122"/>
      <c r="I731" s="1122"/>
      <c r="J731" s="1122"/>
      <c r="K731" s="1122"/>
      <c r="L731" s="1122"/>
      <c r="M731" s="1122"/>
      <c r="N731" s="1122"/>
      <c r="O731" s="1123"/>
    </row>
    <row r="732" spans="2:15" s="97" customFormat="1" ht="18" customHeight="1">
      <c r="B732" s="1093"/>
      <c r="C732" s="1094"/>
      <c r="D732" s="1121"/>
      <c r="E732" s="1122"/>
      <c r="F732" s="1122"/>
      <c r="G732" s="1122"/>
      <c r="H732" s="1122"/>
      <c r="I732" s="1122"/>
      <c r="J732" s="1122"/>
      <c r="K732" s="1122"/>
      <c r="L732" s="1122"/>
      <c r="M732" s="1122"/>
      <c r="N732" s="1122"/>
      <c r="O732" s="1123"/>
    </row>
    <row r="733" spans="2:15" s="97" customFormat="1" ht="18" customHeight="1">
      <c r="B733" s="1093"/>
      <c r="C733" s="1094"/>
      <c r="D733" s="1121"/>
      <c r="E733" s="1122"/>
      <c r="F733" s="1122"/>
      <c r="G733" s="1122"/>
      <c r="H733" s="1122"/>
      <c r="I733" s="1122"/>
      <c r="J733" s="1122"/>
      <c r="K733" s="1122"/>
      <c r="L733" s="1122"/>
      <c r="M733" s="1122"/>
      <c r="N733" s="1122"/>
      <c r="O733" s="1123"/>
    </row>
    <row r="734" spans="2:15" s="97" customFormat="1" ht="18" customHeight="1">
      <c r="B734" s="1093"/>
      <c r="C734" s="1094"/>
      <c r="D734" s="1121"/>
      <c r="E734" s="1122"/>
      <c r="F734" s="1122"/>
      <c r="G734" s="1122"/>
      <c r="H734" s="1122"/>
      <c r="I734" s="1122"/>
      <c r="J734" s="1122"/>
      <c r="K734" s="1122"/>
      <c r="L734" s="1122"/>
      <c r="M734" s="1122"/>
      <c r="N734" s="1122"/>
      <c r="O734" s="1123"/>
    </row>
    <row r="735" spans="2:15" s="97" customFormat="1" ht="18" customHeight="1">
      <c r="B735" s="1095"/>
      <c r="C735" s="1096"/>
      <c r="D735" s="1124"/>
      <c r="E735" s="1125"/>
      <c r="F735" s="1125"/>
      <c r="G735" s="1125"/>
      <c r="H735" s="1125"/>
      <c r="I735" s="1125"/>
      <c r="J735" s="1125"/>
      <c r="K735" s="1125"/>
      <c r="L735" s="1125"/>
      <c r="M735" s="1125"/>
      <c r="N735" s="1125"/>
      <c r="O735" s="1126"/>
    </row>
    <row r="736" spans="2:15" s="97" customFormat="1" ht="28.5" customHeight="1">
      <c r="B736" s="1067" t="s">
        <v>110</v>
      </c>
      <c r="C736" s="1092"/>
      <c r="D736" s="1102" t="s">
        <v>733</v>
      </c>
      <c r="E736" s="1090"/>
      <c r="F736" s="1090"/>
      <c r="G736" s="1090"/>
      <c r="H736" s="1090"/>
      <c r="I736" s="1090"/>
      <c r="J736" s="1090"/>
      <c r="K736" s="1090"/>
      <c r="L736" s="1090"/>
      <c r="M736" s="1090"/>
      <c r="N736" s="1090"/>
      <c r="O736" s="1091"/>
    </row>
    <row r="737" spans="2:21" s="97" customFormat="1" ht="18" customHeight="1">
      <c r="B737" s="1093"/>
      <c r="C737" s="1094"/>
      <c r="D737" s="1045"/>
      <c r="E737" s="1108"/>
      <c r="F737" s="1108"/>
      <c r="G737" s="1108"/>
      <c r="H737" s="1108"/>
      <c r="I737" s="1108"/>
      <c r="J737" s="1108"/>
      <c r="K737" s="1108"/>
      <c r="L737" s="1108"/>
      <c r="M737" s="1108"/>
      <c r="N737" s="1108"/>
      <c r="O737" s="1109"/>
    </row>
    <row r="738" spans="2:21" s="97" customFormat="1" ht="18" customHeight="1">
      <c r="B738" s="1093"/>
      <c r="C738" s="1094"/>
      <c r="D738" s="1110"/>
      <c r="E738" s="1111"/>
      <c r="F738" s="1111"/>
      <c r="G738" s="1111"/>
      <c r="H738" s="1111"/>
      <c r="I738" s="1111"/>
      <c r="J738" s="1111"/>
      <c r="K738" s="1111"/>
      <c r="L738" s="1111"/>
      <c r="M738" s="1111"/>
      <c r="N738" s="1111"/>
      <c r="O738" s="1112"/>
    </row>
    <row r="739" spans="2:21" s="97" customFormat="1" ht="18" customHeight="1">
      <c r="B739" s="1093"/>
      <c r="C739" s="1094"/>
      <c r="D739" s="1113"/>
      <c r="E739" s="1114"/>
      <c r="F739" s="1114"/>
      <c r="G739" s="1114"/>
      <c r="H739" s="1114"/>
      <c r="I739" s="1114"/>
      <c r="J739" s="1114"/>
      <c r="K739" s="1114"/>
      <c r="L739" s="1114"/>
      <c r="M739" s="1114"/>
      <c r="N739" s="1114"/>
      <c r="O739" s="1115"/>
    </row>
    <row r="740" spans="2:21" s="97" customFormat="1" ht="17.100000000000001" customHeight="1">
      <c r="B740" s="1093"/>
      <c r="C740" s="1094"/>
      <c r="D740" s="1133" t="s">
        <v>278</v>
      </c>
      <c r="E740" s="1133"/>
      <c r="F740" s="1133"/>
      <c r="G740" s="1133"/>
      <c r="H740" s="1133"/>
      <c r="I740" s="1133"/>
      <c r="J740" s="1133"/>
      <c r="K740" s="1133"/>
      <c r="L740" s="1133"/>
      <c r="M740" s="1133"/>
      <c r="N740" s="1133"/>
      <c r="O740" s="1134"/>
    </row>
    <row r="741" spans="2:21" s="97" customFormat="1" ht="17.100000000000001" customHeight="1">
      <c r="B741" s="1093"/>
      <c r="C741" s="1094"/>
      <c r="D741" s="1135"/>
      <c r="E741" s="1108"/>
      <c r="F741" s="1108"/>
      <c r="G741" s="1108"/>
      <c r="H741" s="1108"/>
      <c r="I741" s="1108"/>
      <c r="J741" s="1108"/>
      <c r="K741" s="1108"/>
      <c r="L741" s="1108"/>
      <c r="M741" s="1108"/>
      <c r="N741" s="1108"/>
      <c r="O741" s="1109"/>
    </row>
    <row r="742" spans="2:21" s="97" customFormat="1" ht="17.100000000000001" customHeight="1">
      <c r="B742" s="1093"/>
      <c r="C742" s="1094"/>
      <c r="D742" s="1110"/>
      <c r="E742" s="1111"/>
      <c r="F742" s="1111"/>
      <c r="G742" s="1111"/>
      <c r="H742" s="1111"/>
      <c r="I742" s="1111"/>
      <c r="J742" s="1111"/>
      <c r="K742" s="1111"/>
      <c r="L742" s="1111"/>
      <c r="M742" s="1111"/>
      <c r="N742" s="1111"/>
      <c r="O742" s="1112"/>
    </row>
    <row r="743" spans="2:21" s="97" customFormat="1" ht="17.100000000000001" customHeight="1">
      <c r="B743" s="1093"/>
      <c r="C743" s="1094"/>
      <c r="D743" s="1113"/>
      <c r="E743" s="1114"/>
      <c r="F743" s="1114"/>
      <c r="G743" s="1114"/>
      <c r="H743" s="1114"/>
      <c r="I743" s="1114"/>
      <c r="J743" s="1114"/>
      <c r="K743" s="1114"/>
      <c r="L743" s="1114"/>
      <c r="M743" s="1114"/>
      <c r="N743" s="1114"/>
      <c r="O743" s="1115"/>
    </row>
    <row r="744" spans="2:21" s="97" customFormat="1" ht="17.100000000000001" customHeight="1">
      <c r="B744" s="1093"/>
      <c r="C744" s="1094"/>
      <c r="D744" s="1133" t="s">
        <v>371</v>
      </c>
      <c r="E744" s="1133"/>
      <c r="F744" s="1133"/>
      <c r="G744" s="1133"/>
      <c r="H744" s="1133"/>
      <c r="I744" s="1133"/>
      <c r="J744" s="1133"/>
      <c r="K744" s="1133"/>
      <c r="L744" s="1133"/>
      <c r="M744" s="1133"/>
      <c r="N744" s="1133"/>
      <c r="O744" s="1134"/>
    </row>
    <row r="745" spans="2:21" s="97" customFormat="1" ht="17.100000000000001" customHeight="1">
      <c r="B745" s="1093"/>
      <c r="C745" s="1094"/>
      <c r="D745" s="1135"/>
      <c r="E745" s="1136"/>
      <c r="F745" s="1136"/>
      <c r="G745" s="1136"/>
      <c r="H745" s="1136"/>
      <c r="I745" s="1136"/>
      <c r="J745" s="1136"/>
      <c r="K745" s="1136"/>
      <c r="L745" s="1136"/>
      <c r="M745" s="1136"/>
      <c r="N745" s="1136"/>
      <c r="O745" s="1137"/>
    </row>
    <row r="746" spans="2:21" s="97" customFormat="1" ht="17.100000000000001" customHeight="1">
      <c r="B746" s="1093"/>
      <c r="C746" s="1094"/>
      <c r="D746" s="1138"/>
      <c r="E746" s="827"/>
      <c r="F746" s="827"/>
      <c r="G746" s="827"/>
      <c r="H746" s="827"/>
      <c r="I746" s="827"/>
      <c r="J746" s="827"/>
      <c r="K746" s="827"/>
      <c r="L746" s="827"/>
      <c r="M746" s="827"/>
      <c r="N746" s="827"/>
      <c r="O746" s="1139"/>
    </row>
    <row r="747" spans="2:21" s="97" customFormat="1" ht="17.100000000000001" customHeight="1">
      <c r="B747" s="1093"/>
      <c r="C747" s="1094"/>
      <c r="D747" s="1140"/>
      <c r="E747" s="1141"/>
      <c r="F747" s="1141"/>
      <c r="G747" s="1141"/>
      <c r="H747" s="1141"/>
      <c r="I747" s="1141"/>
      <c r="J747" s="1141"/>
      <c r="K747" s="1141"/>
      <c r="L747" s="1141"/>
      <c r="M747" s="1141"/>
      <c r="N747" s="1141"/>
      <c r="O747" s="1142"/>
    </row>
    <row r="748" spans="2:21" s="97" customFormat="1" ht="45" customHeight="1">
      <c r="B748" s="1093"/>
      <c r="C748" s="1094"/>
      <c r="D748" s="1021" t="s">
        <v>734</v>
      </c>
      <c r="E748" s="1022"/>
      <c r="F748" s="1022"/>
      <c r="G748" s="1022"/>
      <c r="H748" s="1022"/>
      <c r="I748" s="1022"/>
      <c r="J748" s="1022"/>
      <c r="K748" s="1022"/>
      <c r="L748" s="1023"/>
      <c r="M748" s="1024" t="s">
        <v>713</v>
      </c>
      <c r="N748" s="1025"/>
      <c r="O748" s="706" t="s">
        <v>714</v>
      </c>
      <c r="Q748" s="495" t="s">
        <v>721</v>
      </c>
    </row>
    <row r="749" spans="2:21" s="97" customFormat="1" ht="17.100000000000001" customHeight="1">
      <c r="B749" s="1093"/>
      <c r="C749" s="1094"/>
      <c r="D749" s="1045"/>
      <c r="E749" s="1103"/>
      <c r="F749" s="1103"/>
      <c r="G749" s="1103"/>
      <c r="H749" s="1103"/>
      <c r="I749" s="1103"/>
      <c r="J749" s="1103"/>
      <c r="K749" s="1103"/>
      <c r="L749" s="1103"/>
      <c r="M749" s="1103"/>
      <c r="N749" s="1103"/>
      <c r="O749" s="1104"/>
    </row>
    <row r="750" spans="2:21" ht="18" customHeight="1">
      <c r="B750" s="1093"/>
      <c r="C750" s="1094"/>
      <c r="D750" s="1105"/>
      <c r="E750" s="1106"/>
      <c r="F750" s="1106"/>
      <c r="G750" s="1106"/>
      <c r="H750" s="1106"/>
      <c r="I750" s="1106"/>
      <c r="J750" s="1106"/>
      <c r="K750" s="1106"/>
      <c r="L750" s="1106"/>
      <c r="M750" s="1106"/>
      <c r="N750" s="1106"/>
      <c r="O750" s="1107"/>
      <c r="R750" s="294"/>
      <c r="S750" s="294"/>
      <c r="T750" s="294"/>
      <c r="U750" s="294"/>
    </row>
    <row r="751" spans="2:21" ht="18" customHeight="1">
      <c r="B751" s="1093"/>
      <c r="C751" s="1094"/>
      <c r="D751" s="1147" t="s">
        <v>279</v>
      </c>
      <c r="E751" s="1133"/>
      <c r="F751" s="1133"/>
      <c r="G751" s="1133"/>
      <c r="H751" s="1133"/>
      <c r="I751" s="1133"/>
      <c r="J751" s="1133"/>
      <c r="K751" s="1133"/>
      <c r="L751" s="1133"/>
      <c r="M751" s="1133"/>
      <c r="N751" s="1133"/>
      <c r="O751" s="1134"/>
      <c r="R751" s="294"/>
      <c r="S751" s="294"/>
      <c r="T751" s="294"/>
      <c r="U751" s="294"/>
    </row>
    <row r="752" spans="2:21" ht="18" customHeight="1">
      <c r="B752" s="1093"/>
      <c r="C752" s="1094"/>
      <c r="D752" s="1127"/>
      <c r="E752" s="1128"/>
      <c r="F752" s="1128"/>
      <c r="G752" s="1128"/>
      <c r="H752" s="1128"/>
      <c r="I752" s="1128"/>
      <c r="J752" s="1128"/>
      <c r="K752" s="1128"/>
      <c r="L752" s="1128"/>
      <c r="M752" s="1128"/>
      <c r="N752" s="1128"/>
      <c r="O752" s="1129"/>
      <c r="R752" s="294"/>
      <c r="S752" s="294"/>
      <c r="T752" s="294"/>
      <c r="U752" s="294"/>
    </row>
    <row r="753" spans="1:17" s="308" customFormat="1" ht="18" customHeight="1">
      <c r="B753" s="1095"/>
      <c r="C753" s="1096"/>
      <c r="D753" s="1130"/>
      <c r="E753" s="1131"/>
      <c r="F753" s="1131"/>
      <c r="G753" s="1131"/>
      <c r="H753" s="1131"/>
      <c r="I753" s="1131"/>
      <c r="J753" s="1131"/>
      <c r="K753" s="1131"/>
      <c r="L753" s="1131"/>
      <c r="M753" s="1131"/>
      <c r="N753" s="1131"/>
      <c r="O753" s="1132"/>
    </row>
    <row r="754" spans="1:17" s="122" customFormat="1" ht="4.5" customHeight="1">
      <c r="B754" s="309"/>
      <c r="C754" s="309"/>
      <c r="D754" s="310"/>
      <c r="E754" s="310"/>
      <c r="F754" s="310"/>
      <c r="G754" s="310"/>
      <c r="H754" s="310"/>
      <c r="I754" s="310"/>
      <c r="J754" s="310"/>
      <c r="K754" s="310"/>
      <c r="L754" s="310"/>
      <c r="M754" s="310"/>
      <c r="N754" s="310"/>
      <c r="O754" s="310"/>
    </row>
    <row r="755" spans="1:17" s="122" customFormat="1" ht="18.75" customHeight="1">
      <c r="B755" s="463" t="s">
        <v>333</v>
      </c>
      <c r="C755" s="309"/>
      <c r="D755" s="310"/>
      <c r="E755" s="310"/>
      <c r="F755" s="310"/>
      <c r="G755" s="310"/>
      <c r="H755" s="310"/>
      <c r="I755" s="310"/>
      <c r="J755" s="310"/>
      <c r="K755" s="310"/>
      <c r="L755" s="310"/>
      <c r="M755" s="310"/>
      <c r="N755" s="310"/>
      <c r="O755" s="310"/>
    </row>
    <row r="756" spans="1:17" s="122" customFormat="1" ht="14.25" customHeight="1" thickBot="1">
      <c r="B756" s="463" t="s">
        <v>331</v>
      </c>
      <c r="C756" s="309"/>
      <c r="D756" s="310"/>
      <c r="E756" s="310"/>
      <c r="F756" s="310"/>
      <c r="G756" s="310"/>
      <c r="H756" s="310"/>
      <c r="I756" s="310"/>
      <c r="J756" s="310"/>
      <c r="K756" s="310"/>
      <c r="L756" s="310"/>
      <c r="M756" s="310"/>
      <c r="N756" s="310"/>
      <c r="O756" s="310"/>
    </row>
    <row r="757" spans="1:17" s="122" customFormat="1" ht="18" customHeight="1" thickBot="1">
      <c r="B757" s="1143" t="s">
        <v>36</v>
      </c>
      <c r="C757" s="1017"/>
      <c r="D757" s="1018"/>
      <c r="E757" s="311" t="s">
        <v>502</v>
      </c>
      <c r="F757" s="312"/>
      <c r="G757" s="312"/>
      <c r="H757" s="312"/>
      <c r="I757" s="312"/>
      <c r="J757" s="312"/>
      <c r="K757" s="312"/>
      <c r="L757" s="212"/>
      <c r="M757" s="212"/>
      <c r="N757" s="212"/>
      <c r="O757" s="212"/>
    </row>
    <row r="758" spans="1:17" s="122" customFormat="1" ht="12">
      <c r="A758" s="313"/>
      <c r="B758" s="314" t="s">
        <v>50</v>
      </c>
      <c r="C758" s="314"/>
      <c r="D758" s="315"/>
      <c r="E758" s="316"/>
      <c r="F758" s="316"/>
      <c r="G758" s="317" t="s">
        <v>51</v>
      </c>
      <c r="H758" s="315"/>
      <c r="I758" s="314" t="s">
        <v>52</v>
      </c>
      <c r="J758" s="314"/>
      <c r="K758" s="313"/>
      <c r="L758" s="318"/>
      <c r="M758" s="319"/>
      <c r="N758" s="313"/>
      <c r="O758" s="317" t="s">
        <v>51</v>
      </c>
    </row>
    <row r="759" spans="1:17" s="122" customFormat="1" ht="12">
      <c r="A759" s="320"/>
      <c r="B759" s="321" t="s">
        <v>53</v>
      </c>
      <c r="C759" s="322"/>
      <c r="D759" s="322"/>
      <c r="E759" s="323"/>
      <c r="F759" s="323" t="s">
        <v>54</v>
      </c>
      <c r="G759" s="324" t="s">
        <v>55</v>
      </c>
      <c r="H759" s="325"/>
      <c r="I759" s="321" t="s">
        <v>53</v>
      </c>
      <c r="J759" s="322"/>
      <c r="K759" s="322"/>
      <c r="L759" s="322"/>
      <c r="M759" s="323"/>
      <c r="N759" s="323" t="s">
        <v>54</v>
      </c>
      <c r="O759" s="324" t="s">
        <v>55</v>
      </c>
    </row>
    <row r="760" spans="1:17" s="122" customFormat="1" ht="18" customHeight="1">
      <c r="A760" s="313"/>
      <c r="B760" s="78" t="s">
        <v>395</v>
      </c>
      <c r="C760" s="79"/>
      <c r="D760" s="79"/>
      <c r="E760" s="80"/>
      <c r="F760" s="81"/>
      <c r="G760" s="82"/>
      <c r="H760" s="83"/>
      <c r="I760" s="78" t="s">
        <v>397</v>
      </c>
      <c r="J760" s="79"/>
      <c r="K760" s="79"/>
      <c r="L760" s="79"/>
      <c r="M760" s="80"/>
      <c r="N760" s="84"/>
      <c r="O760" s="85"/>
      <c r="Q760" s="561" t="s">
        <v>700</v>
      </c>
    </row>
    <row r="761" spans="1:17" s="122" customFormat="1" ht="14.25" customHeight="1">
      <c r="A761" s="313"/>
      <c r="B761" s="86"/>
      <c r="C761" s="87"/>
      <c r="D761" s="88"/>
      <c r="E761" s="89"/>
      <c r="F761" s="90"/>
      <c r="G761" s="91"/>
      <c r="H761" s="83"/>
      <c r="I761" s="92"/>
      <c r="J761" s="93"/>
      <c r="K761" s="88"/>
      <c r="L761" s="88"/>
      <c r="M761" s="89"/>
      <c r="N761" s="90"/>
      <c r="O761" s="94"/>
    </row>
    <row r="762" spans="1:17" s="122" customFormat="1" ht="14.25" customHeight="1">
      <c r="A762" s="313"/>
      <c r="B762" s="95"/>
      <c r="C762" s="96"/>
      <c r="D762" s="97"/>
      <c r="E762" s="98"/>
      <c r="F762" s="90"/>
      <c r="G762" s="99">
        <f>ROUNDDOWN(SUM(F761:F767)/1000,0)</f>
        <v>0</v>
      </c>
      <c r="H762" s="100"/>
      <c r="I762" s="92"/>
      <c r="J762" s="510"/>
      <c r="K762" s="510"/>
      <c r="L762" s="510"/>
      <c r="M762" s="98"/>
      <c r="N762" s="90"/>
      <c r="O762" s="101">
        <f>ROUNDDOWN(SUM(N761:N770)/1000,0)</f>
        <v>0</v>
      </c>
    </row>
    <row r="763" spans="1:17" s="122" customFormat="1" ht="14.1" customHeight="1">
      <c r="A763" s="313"/>
      <c r="B763" s="95"/>
      <c r="C763" s="96"/>
      <c r="D763" s="97"/>
      <c r="E763" s="98"/>
      <c r="F763" s="90"/>
      <c r="G763" s="99"/>
      <c r="H763" s="100"/>
      <c r="I763" s="92"/>
      <c r="J763" s="510"/>
      <c r="K763" s="510"/>
      <c r="L763" s="510"/>
      <c r="M763" s="98"/>
      <c r="N763" s="90"/>
      <c r="O763" s="94"/>
    </row>
    <row r="764" spans="1:17" s="122" customFormat="1" ht="14.25" customHeight="1">
      <c r="A764" s="313"/>
      <c r="B764" s="95"/>
      <c r="C764" s="96"/>
      <c r="D764" s="97"/>
      <c r="E764" s="98"/>
      <c r="F764" s="90"/>
      <c r="G764" s="99"/>
      <c r="H764" s="100"/>
      <c r="I764" s="92"/>
      <c r="J764" s="510"/>
      <c r="K764" s="510"/>
      <c r="L764" s="510"/>
      <c r="M764" s="98"/>
      <c r="N764" s="90"/>
      <c r="O764" s="94"/>
    </row>
    <row r="765" spans="1:17" s="122" customFormat="1" ht="14.25" customHeight="1">
      <c r="A765" s="313"/>
      <c r="B765" s="95"/>
      <c r="C765" s="96"/>
      <c r="D765" s="97"/>
      <c r="E765" s="98"/>
      <c r="F765" s="90"/>
      <c r="G765" s="102"/>
      <c r="H765" s="103"/>
      <c r="I765" s="92"/>
      <c r="J765" s="510"/>
      <c r="K765" s="510"/>
      <c r="L765" s="510"/>
      <c r="M765" s="98"/>
      <c r="N765" s="90"/>
      <c r="O765" s="94"/>
    </row>
    <row r="766" spans="1:17" s="122" customFormat="1" ht="14.25" customHeight="1">
      <c r="A766" s="313"/>
      <c r="B766" s="95"/>
      <c r="C766" s="96"/>
      <c r="D766" s="97"/>
      <c r="E766" s="98"/>
      <c r="F766" s="90"/>
      <c r="G766" s="102"/>
      <c r="H766" s="103"/>
      <c r="I766" s="92"/>
      <c r="J766" s="510"/>
      <c r="K766" s="510"/>
      <c r="L766" s="510"/>
      <c r="M766" s="98"/>
      <c r="N766" s="90"/>
      <c r="O766" s="94"/>
    </row>
    <row r="767" spans="1:17" s="122" customFormat="1" ht="14.25" customHeight="1">
      <c r="A767" s="313"/>
      <c r="B767" s="78" t="s">
        <v>607</v>
      </c>
      <c r="C767" s="79"/>
      <c r="D767" s="79"/>
      <c r="E767" s="80"/>
      <c r="F767" s="81"/>
      <c r="G767" s="82"/>
      <c r="H767" s="105"/>
      <c r="I767" s="92"/>
      <c r="J767" s="510"/>
      <c r="K767" s="510"/>
      <c r="L767" s="510"/>
      <c r="M767" s="98"/>
      <c r="N767" s="90"/>
      <c r="O767" s="94"/>
    </row>
    <row r="768" spans="1:17" s="122" customFormat="1" ht="14.25" customHeight="1">
      <c r="A768" s="313"/>
      <c r="B768" s="95"/>
      <c r="C768" s="96"/>
      <c r="D768" s="97"/>
      <c r="E768" s="98"/>
      <c r="F768" s="90"/>
      <c r="G768" s="91"/>
      <c r="H768" s="105"/>
      <c r="I768" s="92"/>
      <c r="J768" s="510"/>
      <c r="K768" s="510"/>
      <c r="L768" s="510"/>
      <c r="M768" s="98"/>
      <c r="N768" s="90"/>
      <c r="O768" s="94"/>
    </row>
    <row r="769" spans="1:15" s="122" customFormat="1" ht="14.25" customHeight="1">
      <c r="A769" s="313"/>
      <c r="B769" s="95"/>
      <c r="C769" s="96"/>
      <c r="D769" s="97"/>
      <c r="E769" s="98"/>
      <c r="F769" s="90"/>
      <c r="G769" s="99">
        <f>ROUNDDOWN(SUM(F768:F773)/1000,0)</f>
        <v>0</v>
      </c>
      <c r="H769" s="100"/>
      <c r="I769" s="107"/>
      <c r="J769" s="511"/>
      <c r="K769" s="511"/>
      <c r="L769" s="511"/>
      <c r="M769" s="98"/>
      <c r="N769" s="90"/>
      <c r="O769" s="106"/>
    </row>
    <row r="770" spans="1:15" s="122" customFormat="1" ht="14.25" customHeight="1">
      <c r="A770" s="313"/>
      <c r="B770" s="95"/>
      <c r="C770" s="96"/>
      <c r="D770" s="97"/>
      <c r="E770" s="98"/>
      <c r="F770" s="90"/>
      <c r="G770" s="99"/>
      <c r="H770" s="100"/>
      <c r="I770" s="78" t="s">
        <v>398</v>
      </c>
      <c r="J770" s="79"/>
      <c r="K770" s="79"/>
      <c r="L770" s="79"/>
      <c r="M770" s="80"/>
      <c r="N770" s="81"/>
      <c r="O770" s="111"/>
    </row>
    <row r="771" spans="1:15" s="122" customFormat="1" ht="14.25" customHeight="1">
      <c r="A771" s="313"/>
      <c r="B771" s="95"/>
      <c r="C771" s="96"/>
      <c r="D771" s="97"/>
      <c r="E771" s="98"/>
      <c r="F771" s="90"/>
      <c r="G771" s="99"/>
      <c r="H771" s="105"/>
      <c r="I771" s="92"/>
      <c r="J771" s="510"/>
      <c r="K771" s="510"/>
      <c r="L771" s="510"/>
      <c r="M771" s="98"/>
      <c r="N771" s="90"/>
      <c r="O771" s="94"/>
    </row>
    <row r="772" spans="1:15" s="122" customFormat="1" ht="14.25" customHeight="1">
      <c r="A772" s="313"/>
      <c r="B772" s="95"/>
      <c r="C772" s="96"/>
      <c r="D772" s="97"/>
      <c r="E772" s="98"/>
      <c r="F772" s="90"/>
      <c r="G772" s="99"/>
      <c r="H772" s="100"/>
      <c r="I772" s="92"/>
      <c r="J772" s="510"/>
      <c r="K772" s="510"/>
      <c r="L772" s="510"/>
      <c r="M772" s="98"/>
      <c r="N772" s="90"/>
      <c r="O772" s="101">
        <f>ROUNDDOWN(SUM(N771:N779)/1000,0)</f>
        <v>0</v>
      </c>
    </row>
    <row r="773" spans="1:15" s="122" customFormat="1" ht="14.25" customHeight="1">
      <c r="A773" s="313"/>
      <c r="B773" s="78" t="s">
        <v>614</v>
      </c>
      <c r="C773" s="79"/>
      <c r="D773" s="79"/>
      <c r="E773" s="80"/>
      <c r="F773" s="81"/>
      <c r="G773" s="82"/>
      <c r="H773" s="100"/>
      <c r="I773" s="92"/>
      <c r="J773" s="510"/>
      <c r="K773" s="510"/>
      <c r="L773" s="510"/>
      <c r="M773" s="98"/>
      <c r="N773" s="90"/>
      <c r="O773" s="94"/>
    </row>
    <row r="774" spans="1:15" s="122" customFormat="1" ht="14.25" customHeight="1">
      <c r="A774" s="313"/>
      <c r="B774" s="95"/>
      <c r="C774" s="96"/>
      <c r="D774" s="97"/>
      <c r="E774" s="98"/>
      <c r="F774" s="90"/>
      <c r="G774" s="91"/>
      <c r="H774" s="105"/>
      <c r="I774" s="92"/>
      <c r="J774" s="510"/>
      <c r="K774" s="510"/>
      <c r="L774" s="510"/>
      <c r="M774" s="98"/>
      <c r="N774" s="90"/>
      <c r="O774" s="94"/>
    </row>
    <row r="775" spans="1:15" s="122" customFormat="1" ht="14.25" customHeight="1">
      <c r="A775" s="313"/>
      <c r="B775" s="95"/>
      <c r="C775" s="96"/>
      <c r="D775" s="97"/>
      <c r="E775" s="98"/>
      <c r="F775" s="90"/>
      <c r="G775" s="99">
        <f>ROUNDDOWN(SUM(F774:F777)/1000,0)</f>
        <v>0</v>
      </c>
      <c r="H775" s="105"/>
      <c r="I775" s="92"/>
      <c r="J775" s="510"/>
      <c r="K775" s="510"/>
      <c r="L775" s="510"/>
      <c r="M775" s="98"/>
      <c r="N775" s="90"/>
      <c r="O775" s="94"/>
    </row>
    <row r="776" spans="1:15" s="122" customFormat="1" ht="14.25" customHeight="1">
      <c r="A776" s="313"/>
      <c r="B776" s="95"/>
      <c r="C776" s="96"/>
      <c r="D776" s="97"/>
      <c r="E776" s="98"/>
      <c r="F776" s="90"/>
      <c r="G776" s="99"/>
      <c r="H776" s="100"/>
      <c r="I776" s="92"/>
      <c r="J776" s="510"/>
      <c r="K776" s="510"/>
      <c r="L776" s="510"/>
      <c r="M776" s="98"/>
      <c r="N776" s="90"/>
      <c r="O776" s="94"/>
    </row>
    <row r="777" spans="1:15" s="122" customFormat="1" ht="14.25" customHeight="1">
      <c r="A777" s="313"/>
      <c r="B777" s="78" t="s">
        <v>615</v>
      </c>
      <c r="C777" s="79"/>
      <c r="D777" s="79"/>
      <c r="E777" s="80"/>
      <c r="F777" s="81"/>
      <c r="G777" s="82"/>
      <c r="H777" s="100"/>
      <c r="I777" s="92"/>
      <c r="J777" s="510"/>
      <c r="K777" s="510"/>
      <c r="L777" s="510"/>
      <c r="M777" s="98"/>
      <c r="N777" s="90"/>
      <c r="O777" s="94"/>
    </row>
    <row r="778" spans="1:15" s="122" customFormat="1" ht="14.25" customHeight="1">
      <c r="A778" s="313"/>
      <c r="B778" s="95"/>
      <c r="C778" s="96"/>
      <c r="D778" s="97"/>
      <c r="E778" s="98"/>
      <c r="F778" s="90"/>
      <c r="G778" s="91"/>
      <c r="H778" s="105"/>
      <c r="I778" s="92"/>
      <c r="J778" s="510"/>
      <c r="K778" s="510"/>
      <c r="L778" s="510"/>
      <c r="M778" s="98"/>
      <c r="N778" s="90"/>
      <c r="O778" s="106"/>
    </row>
    <row r="779" spans="1:15" s="122" customFormat="1" ht="14.25" customHeight="1">
      <c r="A779" s="313"/>
      <c r="B779" s="95"/>
      <c r="C779" s="96"/>
      <c r="D779" s="97"/>
      <c r="E779" s="98"/>
      <c r="F779" s="90"/>
      <c r="G779" s="99">
        <f>ROUNDDOWN(SUM(F778:F783)/1000,0)</f>
        <v>0</v>
      </c>
      <c r="H779" s="105"/>
      <c r="I779" s="185" t="s">
        <v>399</v>
      </c>
      <c r="J779" s="167"/>
      <c r="K779" s="109"/>
      <c r="L779" s="109"/>
      <c r="M779" s="110"/>
      <c r="N779" s="84"/>
      <c r="O779" s="111"/>
    </row>
    <row r="780" spans="1:15" s="122" customFormat="1" ht="14.25" customHeight="1">
      <c r="A780" s="313"/>
      <c r="B780" s="95"/>
      <c r="C780" s="96"/>
      <c r="D780" s="97"/>
      <c r="E780" s="98"/>
      <c r="F780" s="90"/>
      <c r="G780" s="99"/>
      <c r="H780" s="105"/>
      <c r="I780" s="92"/>
      <c r="J780" s="510"/>
      <c r="K780" s="510"/>
      <c r="L780" s="510"/>
      <c r="M780" s="98"/>
      <c r="N780" s="90"/>
      <c r="O780" s="94"/>
    </row>
    <row r="781" spans="1:15" s="122" customFormat="1" ht="14.25" customHeight="1">
      <c r="A781" s="313"/>
      <c r="B781" s="95"/>
      <c r="C781" s="96"/>
      <c r="D781" s="97"/>
      <c r="E781" s="98"/>
      <c r="F781" s="90"/>
      <c r="G781" s="99"/>
      <c r="H781" s="100"/>
      <c r="I781" s="92"/>
      <c r="J781" s="510"/>
      <c r="K781" s="510"/>
      <c r="L781" s="510"/>
      <c r="M781" s="98"/>
      <c r="N781" s="90"/>
      <c r="O781" s="101">
        <f>ROUNDDOWN(SUM(N780:N786)/1000,0)</f>
        <v>0</v>
      </c>
    </row>
    <row r="782" spans="1:15" s="122" customFormat="1" ht="14.25" customHeight="1">
      <c r="A782" s="313"/>
      <c r="B782" s="78" t="s">
        <v>396</v>
      </c>
      <c r="C782" s="79"/>
      <c r="D782" s="79"/>
      <c r="E782" s="80"/>
      <c r="F782" s="81"/>
      <c r="G782" s="82"/>
      <c r="H782" s="100"/>
      <c r="I782" s="92"/>
      <c r="J782" s="510"/>
      <c r="K782" s="510"/>
      <c r="L782" s="510"/>
      <c r="M782" s="98"/>
      <c r="N782" s="90"/>
      <c r="O782" s="94"/>
    </row>
    <row r="783" spans="1:15" s="122" customFormat="1" ht="14.25" customHeight="1">
      <c r="A783" s="313"/>
      <c r="B783" s="95"/>
      <c r="C783" s="96"/>
      <c r="D783" s="97"/>
      <c r="E783" s="98"/>
      <c r="F783" s="90"/>
      <c r="G783" s="91"/>
      <c r="H783" s="100"/>
      <c r="I783" s="92"/>
      <c r="J783" s="510"/>
      <c r="K783" s="510"/>
      <c r="L783" s="510"/>
      <c r="M783" s="98"/>
      <c r="N783" s="90"/>
      <c r="O783" s="94"/>
    </row>
    <row r="784" spans="1:15" s="122" customFormat="1" ht="14.25" customHeight="1">
      <c r="A784" s="313"/>
      <c r="B784" s="95"/>
      <c r="C784" s="96"/>
      <c r="D784" s="97"/>
      <c r="E784" s="98"/>
      <c r="F784" s="90"/>
      <c r="G784" s="91">
        <f>ROUNDDOWN(SUM(F783:F790)/1000,0)</f>
        <v>0</v>
      </c>
      <c r="H784" s="100"/>
      <c r="I784" s="92"/>
      <c r="J784" s="510"/>
      <c r="K784" s="510"/>
      <c r="L784" s="510"/>
      <c r="M784" s="98"/>
      <c r="N784" s="90"/>
      <c r="O784" s="94"/>
    </row>
    <row r="785" spans="1:17" s="122" customFormat="1" ht="14.25" customHeight="1">
      <c r="A785" s="313"/>
      <c r="B785" s="95"/>
      <c r="C785" s="96"/>
      <c r="D785" s="97"/>
      <c r="E785" s="98"/>
      <c r="F785" s="90"/>
      <c r="G785" s="91"/>
      <c r="H785" s="100"/>
      <c r="I785" s="92"/>
      <c r="J785" s="510"/>
      <c r="K785" s="510"/>
      <c r="L785" s="510"/>
      <c r="M785" s="98"/>
      <c r="N785" s="90"/>
      <c r="O785" s="94"/>
    </row>
    <row r="786" spans="1:17" s="122" customFormat="1" ht="14.25" customHeight="1">
      <c r="A786" s="313"/>
      <c r="B786" s="95"/>
      <c r="C786" s="96"/>
      <c r="D786" s="97"/>
      <c r="E786" s="98"/>
      <c r="F786" s="90"/>
      <c r="G786" s="91"/>
      <c r="H786" s="105"/>
      <c r="I786" s="185" t="s">
        <v>400</v>
      </c>
      <c r="J786" s="108"/>
      <c r="K786" s="109"/>
      <c r="L786" s="109"/>
      <c r="M786" s="110"/>
      <c r="N786" s="84"/>
      <c r="O786" s="168"/>
    </row>
    <row r="787" spans="1:17" s="122" customFormat="1" ht="14.25" customHeight="1">
      <c r="A787" s="313"/>
      <c r="B787" s="95"/>
      <c r="C787" s="96"/>
      <c r="D787" s="97"/>
      <c r="E787" s="98"/>
      <c r="F787" s="90"/>
      <c r="G787" s="91"/>
      <c r="H787" s="105"/>
      <c r="I787" s="92"/>
      <c r="J787" s="510"/>
      <c r="K787" s="510"/>
      <c r="L787" s="510"/>
      <c r="M787" s="98"/>
      <c r="N787" s="90"/>
      <c r="O787" s="169"/>
    </row>
    <row r="788" spans="1:17" s="122" customFormat="1" ht="14.25" customHeight="1">
      <c r="A788" s="313"/>
      <c r="B788" s="95"/>
      <c r="C788" s="96"/>
      <c r="D788" s="97"/>
      <c r="E788" s="98"/>
      <c r="F788" s="90"/>
      <c r="G788" s="91"/>
      <c r="H788" s="105"/>
      <c r="I788" s="92"/>
      <c r="J788" s="510"/>
      <c r="K788" s="510"/>
      <c r="L788" s="510"/>
      <c r="M788" s="98"/>
      <c r="N788" s="90"/>
      <c r="O788" s="101">
        <f>ROUNDDOWN(SUM(N787:N793)/1000,0)</f>
        <v>0</v>
      </c>
    </row>
    <row r="789" spans="1:17" s="122" customFormat="1" ht="14.25" customHeight="1">
      <c r="A789" s="313"/>
      <c r="B789" s="95"/>
      <c r="C789" s="96"/>
      <c r="D789" s="97"/>
      <c r="E789" s="98"/>
      <c r="F789" s="90"/>
      <c r="G789" s="91"/>
      <c r="H789" s="105"/>
      <c r="I789" s="92"/>
      <c r="J789" s="510"/>
      <c r="K789" s="510"/>
      <c r="L789" s="510"/>
      <c r="M789" s="98"/>
      <c r="N789" s="90"/>
      <c r="O789" s="94"/>
    </row>
    <row r="790" spans="1:17" s="122" customFormat="1" ht="14.25" customHeight="1">
      <c r="A790" s="313"/>
      <c r="B790" s="78" t="s">
        <v>56</v>
      </c>
      <c r="C790" s="79"/>
      <c r="D790" s="79"/>
      <c r="E790" s="80"/>
      <c r="F790" s="81"/>
      <c r="G790" s="82"/>
      <c r="H790" s="105"/>
      <c r="I790" s="92"/>
      <c r="J790" s="510"/>
      <c r="K790" s="510"/>
      <c r="L790" s="510"/>
      <c r="M790" s="98"/>
      <c r="N790" s="90"/>
      <c r="O790" s="94"/>
    </row>
    <row r="791" spans="1:17" s="122" customFormat="1" ht="14.25" customHeight="1">
      <c r="A791" s="313"/>
      <c r="B791" s="95"/>
      <c r="C791" s="96"/>
      <c r="D791" s="97"/>
      <c r="E791" s="98"/>
      <c r="F791" s="90"/>
      <c r="G791" s="91"/>
      <c r="H791" s="100"/>
      <c r="I791" s="92"/>
      <c r="J791" s="510"/>
      <c r="K791" s="510"/>
      <c r="L791" s="510"/>
      <c r="M791" s="98"/>
      <c r="N791" s="90"/>
      <c r="O791" s="94"/>
    </row>
    <row r="792" spans="1:17" s="122" customFormat="1" ht="14.25" customHeight="1">
      <c r="A792" s="313"/>
      <c r="B792" s="95"/>
      <c r="C792" s="96"/>
      <c r="D792" s="97"/>
      <c r="E792" s="98"/>
      <c r="F792" s="90"/>
      <c r="G792" s="99">
        <f>ROUNDDOWN(SUM(F791:F796)/1000,0)</f>
        <v>0</v>
      </c>
      <c r="H792" s="105"/>
      <c r="I792" s="92"/>
      <c r="J792" s="510"/>
      <c r="K792" s="510"/>
      <c r="L792" s="510"/>
      <c r="M792" s="98"/>
      <c r="N792" s="90"/>
      <c r="O792" s="106"/>
    </row>
    <row r="793" spans="1:17" s="122" customFormat="1" ht="14.25" customHeight="1">
      <c r="A793" s="313"/>
      <c r="B793" s="95"/>
      <c r="C793" s="96"/>
      <c r="D793" s="97"/>
      <c r="E793" s="98"/>
      <c r="F793" s="90"/>
      <c r="G793" s="91"/>
      <c r="H793" s="105"/>
      <c r="I793" s="185" t="s">
        <v>401</v>
      </c>
      <c r="J793" s="108"/>
      <c r="K793" s="109"/>
      <c r="L793" s="109"/>
      <c r="M793" s="110"/>
      <c r="N793" s="707"/>
      <c r="O793" s="112"/>
    </row>
    <row r="794" spans="1:17" s="122" customFormat="1" ht="14.25" customHeight="1">
      <c r="A794" s="313"/>
      <c r="B794" s="95"/>
      <c r="C794" s="96"/>
      <c r="D794" s="97"/>
      <c r="E794" s="98"/>
      <c r="F794" s="90"/>
      <c r="G794" s="99"/>
      <c r="H794" s="105"/>
      <c r="I794" s="92"/>
      <c r="J794" s="510"/>
      <c r="K794" s="510"/>
      <c r="L794" s="510"/>
      <c r="M794" s="98"/>
      <c r="N794" s="90"/>
      <c r="O794" s="94"/>
    </row>
    <row r="795" spans="1:17" s="122" customFormat="1" ht="14.25" customHeight="1">
      <c r="A795" s="313"/>
      <c r="B795" s="95"/>
      <c r="C795" s="96"/>
      <c r="D795" s="97"/>
      <c r="E795" s="98"/>
      <c r="F795" s="90"/>
      <c r="G795" s="99"/>
      <c r="H795" s="100"/>
      <c r="I795" s="92"/>
      <c r="J795" s="510"/>
      <c r="K795" s="510"/>
      <c r="L795" s="510"/>
      <c r="M795" s="98"/>
      <c r="N795" s="90"/>
      <c r="O795" s="101">
        <f>ROUNDDOWN(SUM(N794:N799)/1000,0)</f>
        <v>0</v>
      </c>
    </row>
    <row r="796" spans="1:17" s="122" customFormat="1" ht="14.1" customHeight="1" thickBot="1">
      <c r="A796" s="313"/>
      <c r="B796" s="113" t="s">
        <v>608</v>
      </c>
      <c r="C796" s="114"/>
      <c r="D796" s="114"/>
      <c r="E796" s="115"/>
      <c r="F796" s="116"/>
      <c r="G796" s="117">
        <f>G797-G762-G769-G775-G779-G784-G792</f>
        <v>0</v>
      </c>
      <c r="H796" s="105"/>
      <c r="I796" s="92"/>
      <c r="J796" s="510"/>
      <c r="K796" s="510"/>
      <c r="L796" s="510"/>
      <c r="M796" s="98"/>
      <c r="N796" s="90"/>
      <c r="O796" s="94"/>
    </row>
    <row r="797" spans="1:17" s="122" customFormat="1" ht="14.25" customHeight="1" thickTop="1">
      <c r="A797" s="313"/>
      <c r="B797" s="702" t="s">
        <v>57</v>
      </c>
      <c r="C797" s="703"/>
      <c r="D797" s="703"/>
      <c r="E797" s="703"/>
      <c r="F797" s="704"/>
      <c r="G797" s="118">
        <f>O806</f>
        <v>0</v>
      </c>
      <c r="H797" s="100"/>
      <c r="I797" s="92"/>
      <c r="J797" s="510"/>
      <c r="K797" s="510"/>
      <c r="L797" s="510"/>
      <c r="M797" s="98"/>
      <c r="N797" s="90"/>
      <c r="O797" s="94"/>
    </row>
    <row r="798" spans="1:17" s="122" customFormat="1" ht="20.100000000000001" customHeight="1">
      <c r="A798" s="313"/>
      <c r="B798" s="119" t="s">
        <v>58</v>
      </c>
      <c r="C798" s="120"/>
      <c r="D798" s="120"/>
      <c r="E798" s="120"/>
      <c r="F798" s="120"/>
      <c r="G798" s="121"/>
      <c r="H798" s="100"/>
      <c r="I798" s="107"/>
      <c r="J798" s="511"/>
      <c r="K798" s="511"/>
      <c r="L798" s="511"/>
      <c r="M798" s="104"/>
      <c r="N798" s="645"/>
      <c r="O798" s="106"/>
    </row>
    <row r="799" spans="1:17" s="122" customFormat="1" ht="14.25" customHeight="1">
      <c r="A799" s="313"/>
      <c r="B799" s="122" t="s">
        <v>59</v>
      </c>
      <c r="C799" s="120"/>
      <c r="D799" s="120"/>
      <c r="E799" s="120"/>
      <c r="F799" s="120"/>
      <c r="G799" s="123" t="s">
        <v>60</v>
      </c>
      <c r="H799" s="121"/>
      <c r="I799" s="185" t="s">
        <v>717</v>
      </c>
      <c r="J799" s="708"/>
      <c r="K799" s="510"/>
      <c r="L799" s="510"/>
      <c r="M799" s="110"/>
      <c r="N799" s="84"/>
      <c r="O799" s="111"/>
    </row>
    <row r="800" spans="1:17" s="122" customFormat="1" ht="14.25" customHeight="1">
      <c r="A800" s="313"/>
      <c r="B800" s="987" t="s">
        <v>61</v>
      </c>
      <c r="C800" s="1019"/>
      <c r="D800" s="1019"/>
      <c r="E800" s="1019"/>
      <c r="F800" s="1020"/>
      <c r="G800" s="125" t="s">
        <v>62</v>
      </c>
      <c r="H800" s="124"/>
      <c r="I800" s="92"/>
      <c r="J800" s="510"/>
      <c r="K800" s="709"/>
      <c r="L800" s="709"/>
      <c r="M800" s="98"/>
      <c r="N800" s="90"/>
      <c r="O800" s="94"/>
      <c r="Q800" s="648" t="s">
        <v>735</v>
      </c>
    </row>
    <row r="801" spans="1:21" s="122" customFormat="1" ht="14.25" customHeight="1">
      <c r="A801" s="313"/>
      <c r="B801" s="1144" t="s">
        <v>403</v>
      </c>
      <c r="C801" s="1019"/>
      <c r="D801" s="1019"/>
      <c r="E801" s="1019"/>
      <c r="F801" s="1020"/>
      <c r="G801" s="126"/>
      <c r="H801" s="124"/>
      <c r="I801" s="92"/>
      <c r="J801" s="510"/>
      <c r="K801" s="510"/>
      <c r="L801" s="510"/>
      <c r="M801" s="98"/>
      <c r="N801" s="90"/>
      <c r="O801" s="101">
        <f>ROUNDDOWN(SUM(N800:N804)/1000,0)</f>
        <v>0</v>
      </c>
    </row>
    <row r="802" spans="1:21" s="122" customFormat="1" ht="20.100000000000001" customHeight="1">
      <c r="A802" s="313"/>
      <c r="B802" s="1144" t="s">
        <v>404</v>
      </c>
      <c r="C802" s="1145"/>
      <c r="D802" s="1145"/>
      <c r="E802" s="1145"/>
      <c r="F802" s="1146"/>
      <c r="G802" s="126"/>
      <c r="H802" s="127"/>
      <c r="I802" s="92"/>
      <c r="J802" s="510"/>
      <c r="K802" s="510"/>
      <c r="L802" s="510"/>
      <c r="M802" s="98"/>
      <c r="N802" s="90"/>
      <c r="O802" s="94"/>
    </row>
    <row r="803" spans="1:21" s="122" customFormat="1" ht="21.95" customHeight="1" thickBot="1">
      <c r="A803" s="313"/>
      <c r="B803" s="1144" t="s">
        <v>104</v>
      </c>
      <c r="C803" s="1145"/>
      <c r="D803" s="1145"/>
      <c r="E803" s="1145"/>
      <c r="F803" s="1146"/>
      <c r="G803" s="126"/>
      <c r="H803" s="105"/>
      <c r="I803" s="92"/>
      <c r="J803" s="510"/>
      <c r="K803" s="510"/>
      <c r="L803" s="510"/>
      <c r="M803" s="98"/>
      <c r="N803" s="90"/>
      <c r="O803" s="128"/>
    </row>
    <row r="804" spans="1:21" s="122" customFormat="1" ht="35.450000000000003" customHeight="1" thickTop="1">
      <c r="A804" s="313"/>
      <c r="B804" s="1144" t="s">
        <v>108</v>
      </c>
      <c r="C804" s="1145"/>
      <c r="D804" s="1145"/>
      <c r="E804" s="1145"/>
      <c r="F804" s="1146"/>
      <c r="G804" s="126"/>
      <c r="H804" s="105"/>
      <c r="I804" s="1166" t="s">
        <v>402</v>
      </c>
      <c r="J804" s="1167"/>
      <c r="K804" s="1167"/>
      <c r="L804" s="1167"/>
      <c r="M804" s="1167"/>
      <c r="N804" s="1168"/>
      <c r="O804" s="129">
        <f>SUM(O762,O772,O781,O788,O795,O801)</f>
        <v>0</v>
      </c>
    </row>
    <row r="805" spans="1:21" s="122" customFormat="1" ht="35.450000000000003" customHeight="1">
      <c r="A805" s="313"/>
      <c r="B805" s="1144" t="s">
        <v>774</v>
      </c>
      <c r="C805" s="1145"/>
      <c r="D805" s="1145"/>
      <c r="E805" s="1145"/>
      <c r="F805" s="1146"/>
      <c r="G805" s="126"/>
      <c r="H805" s="121"/>
      <c r="I805" s="1169" t="s">
        <v>276</v>
      </c>
      <c r="J805" s="1170"/>
      <c r="K805" s="1170"/>
      <c r="L805" s="1170"/>
      <c r="M805" s="1170"/>
      <c r="N805" s="1171"/>
      <c r="O805" s="136">
        <f>IF(共通入力シート!$B$18="課税事業者",ROUNDDOWN((O804-G807)*10/110,0),0)</f>
        <v>0</v>
      </c>
    </row>
    <row r="806" spans="1:21" s="122" customFormat="1" ht="26.1" customHeight="1" thickBot="1">
      <c r="A806" s="313"/>
      <c r="B806" s="1153" t="s">
        <v>775</v>
      </c>
      <c r="C806" s="1154"/>
      <c r="D806" s="1154"/>
      <c r="E806" s="1154"/>
      <c r="F806" s="1155"/>
      <c r="G806" s="126"/>
      <c r="H806" s="121"/>
      <c r="I806" s="1159" t="s">
        <v>609</v>
      </c>
      <c r="J806" s="1160"/>
      <c r="K806" s="1160"/>
      <c r="L806" s="1160"/>
      <c r="M806" s="1160"/>
      <c r="N806" s="1161"/>
      <c r="O806" s="131">
        <f>O804-O805</f>
        <v>0</v>
      </c>
    </row>
    <row r="807" spans="1:21" s="122" customFormat="1" ht="25.35" customHeight="1" thickTop="1">
      <c r="A807" s="313"/>
      <c r="B807" s="1156" t="s">
        <v>63</v>
      </c>
      <c r="C807" s="1157"/>
      <c r="D807" s="1157"/>
      <c r="E807" s="1157"/>
      <c r="F807" s="1158"/>
      <c r="G807" s="130">
        <f>SUM(G801:G806)</f>
        <v>0</v>
      </c>
      <c r="H807" s="326"/>
      <c r="I807" s="1159" t="s">
        <v>610</v>
      </c>
      <c r="J807" s="1160"/>
      <c r="K807" s="1160"/>
      <c r="L807" s="1160"/>
      <c r="M807" s="1160"/>
      <c r="N807" s="1161"/>
      <c r="O807" s="134"/>
    </row>
    <row r="808" spans="1:21" s="122" customFormat="1" ht="26.25" customHeight="1">
      <c r="A808" s="313"/>
      <c r="B808" s="122" t="s">
        <v>64</v>
      </c>
      <c r="C808" s="327"/>
      <c r="D808" s="327"/>
      <c r="E808" s="327"/>
      <c r="F808" s="327"/>
      <c r="G808" s="133"/>
      <c r="H808" s="326"/>
      <c r="O808" s="135"/>
    </row>
    <row r="809" spans="1:21" s="122" customFormat="1" ht="10.5" customHeight="1" thickBot="1">
      <c r="A809" s="313"/>
      <c r="C809" s="327"/>
      <c r="D809" s="327"/>
      <c r="E809" s="327"/>
      <c r="F809" s="327"/>
      <c r="G809" s="133"/>
      <c r="H809" s="326"/>
      <c r="I809" s="328"/>
    </row>
    <row r="810" spans="1:21" s="122" customFormat="1" ht="25.35" customHeight="1" thickBot="1">
      <c r="A810" s="313"/>
      <c r="B810" s="1143" t="s">
        <v>65</v>
      </c>
      <c r="C810" s="1018"/>
      <c r="D810" s="1162" t="str">
        <f>IF(共通入力シート!$B$2="","",共通入力シート!$B$2)</f>
        <v/>
      </c>
      <c r="E810" s="1162"/>
      <c r="F810" s="1162"/>
      <c r="G810" s="1163"/>
      <c r="H810" s="1164" t="str">
        <f>IF(共通入力シート!$B$18="※選択してください。","★「共通入力シート」の消費税等仕入控除税額の取扱を選択してください。","")</f>
        <v/>
      </c>
      <c r="I810" s="1165"/>
      <c r="J810" s="1165"/>
      <c r="K810" s="1165"/>
      <c r="L810" s="1165"/>
      <c r="M810" s="1165"/>
      <c r="N810" s="1165"/>
      <c r="O810" s="1165"/>
    </row>
    <row r="811" spans="1:21" s="122" customFormat="1" ht="77.099999999999994" customHeight="1" thickBot="1">
      <c r="A811" s="313"/>
      <c r="B811" s="1148" t="s">
        <v>776</v>
      </c>
      <c r="C811" s="1149"/>
      <c r="D811" s="1150" t="str">
        <f>IF(O806=0,"",MAX(0,MIN(INT(O806/2),G796)))</f>
        <v/>
      </c>
      <c r="E811" s="1150"/>
      <c r="F811" s="1150"/>
      <c r="G811" s="329" t="s">
        <v>27</v>
      </c>
      <c r="H811" s="1151" t="s">
        <v>736</v>
      </c>
      <c r="I811" s="1152"/>
      <c r="J811" s="1152"/>
      <c r="K811" s="1152"/>
      <c r="L811" s="1152"/>
      <c r="M811" s="1152"/>
      <c r="N811" s="1152"/>
      <c r="O811" s="1152"/>
    </row>
    <row r="812" spans="1:21" ht="4.5" customHeight="1"/>
    <row r="813" spans="1:21" ht="15.6" customHeight="1">
      <c r="B813" s="122" t="s">
        <v>332</v>
      </c>
      <c r="C813" s="198"/>
      <c r="D813" s="294"/>
      <c r="E813" s="198"/>
      <c r="F813" s="198"/>
      <c r="G813" s="198"/>
      <c r="H813" s="198"/>
      <c r="I813" s="198"/>
      <c r="J813" s="198"/>
      <c r="K813" s="198"/>
      <c r="L813" s="198"/>
      <c r="M813" s="198"/>
      <c r="N813" s="198"/>
      <c r="O813" s="198"/>
      <c r="R813" s="294"/>
      <c r="S813" s="294"/>
      <c r="T813" s="294"/>
      <c r="U813" s="294"/>
    </row>
    <row r="814" spans="1:21" ht="15.6" customHeight="1">
      <c r="B814" s="198" t="s">
        <v>383</v>
      </c>
      <c r="C814" s="198"/>
      <c r="D814" s="198"/>
      <c r="E814" s="198"/>
      <c r="F814" s="198"/>
      <c r="G814" s="198"/>
      <c r="H814" s="198"/>
      <c r="I814" s="198"/>
      <c r="J814" s="198"/>
      <c r="K814" s="198"/>
      <c r="L814" s="198"/>
      <c r="M814" s="198"/>
      <c r="N814" s="198"/>
      <c r="O814" s="198"/>
      <c r="R814" s="294"/>
      <c r="S814" s="294"/>
      <c r="T814" s="294"/>
      <c r="U814" s="294"/>
    </row>
    <row r="815" spans="1:21" ht="15.6" customHeight="1" thickBot="1">
      <c r="B815" s="1044" t="s">
        <v>335</v>
      </c>
      <c r="C815" s="1044"/>
      <c r="D815" s="1044"/>
      <c r="E815" s="1044"/>
      <c r="F815" s="1044"/>
      <c r="G815" s="1044"/>
      <c r="H815" s="1044"/>
      <c r="I815" s="1044"/>
      <c r="J815" s="1044"/>
      <c r="K815" s="1044"/>
      <c r="L815" s="1044"/>
      <c r="M815" s="1044"/>
      <c r="N815" s="1044"/>
      <c r="O815" s="1044"/>
      <c r="R815" s="294"/>
      <c r="S815" s="294"/>
      <c r="T815" s="294"/>
      <c r="U815" s="294"/>
    </row>
    <row r="816" spans="1:21" ht="15" customHeight="1">
      <c r="B816" s="1036" t="s">
        <v>36</v>
      </c>
      <c r="C816" s="1063"/>
      <c r="D816" s="1051" t="s">
        <v>503</v>
      </c>
      <c r="E816" s="1052"/>
      <c r="F816" s="1036" t="s">
        <v>447</v>
      </c>
      <c r="G816" s="1037"/>
      <c r="H816" s="1038"/>
      <c r="I816" s="1038"/>
      <c r="J816" s="1038"/>
      <c r="K816" s="1038"/>
      <c r="L816" s="1038"/>
      <c r="M816" s="1038"/>
      <c r="N816" s="1038"/>
      <c r="O816" s="1039"/>
      <c r="Q816" s="520"/>
      <c r="R816" s="294"/>
      <c r="S816" s="294"/>
      <c r="T816" s="294"/>
      <c r="U816" s="294"/>
    </row>
    <row r="817" spans="2:21" ht="15" customHeight="1" thickBot="1">
      <c r="B817" s="1040"/>
      <c r="C817" s="1064"/>
      <c r="D817" s="1053"/>
      <c r="E817" s="1054"/>
      <c r="F817" s="1040"/>
      <c r="G817" s="1041"/>
      <c r="H817" s="1042"/>
      <c r="I817" s="1042"/>
      <c r="J817" s="1042"/>
      <c r="K817" s="1042"/>
      <c r="L817" s="1042"/>
      <c r="M817" s="1042"/>
      <c r="N817" s="1042"/>
      <c r="O817" s="1043"/>
      <c r="Q817" s="519"/>
      <c r="R817" s="294"/>
      <c r="S817" s="294"/>
      <c r="T817" s="294"/>
      <c r="U817" s="294"/>
    </row>
    <row r="818" spans="2:21" ht="16.5" customHeight="1">
      <c r="B818" s="295" t="s">
        <v>111</v>
      </c>
      <c r="C818" s="296"/>
      <c r="D818" s="296"/>
      <c r="E818" s="297"/>
      <c r="F818" s="296"/>
      <c r="G818" s="296"/>
      <c r="H818" s="296"/>
      <c r="I818" s="296"/>
      <c r="J818" s="296"/>
      <c r="K818" s="296"/>
      <c r="L818" s="296"/>
      <c r="M818" s="296"/>
      <c r="N818" s="296"/>
      <c r="O818" s="521"/>
      <c r="R818" s="294"/>
      <c r="S818" s="294"/>
      <c r="T818" s="294"/>
      <c r="U818" s="294"/>
    </row>
    <row r="819" spans="2:21" ht="18.75" customHeight="1">
      <c r="B819" s="1055"/>
      <c r="C819" s="1056"/>
      <c r="D819" s="1056"/>
      <c r="E819" s="1056"/>
      <c r="F819" s="1056"/>
      <c r="G819" s="1056"/>
      <c r="H819" s="1056"/>
      <c r="I819" s="1056"/>
      <c r="J819" s="1056"/>
      <c r="K819" s="1056"/>
      <c r="L819" s="300" t="s">
        <v>39</v>
      </c>
      <c r="M819" s="1059"/>
      <c r="N819" s="1059"/>
      <c r="O819" s="1060"/>
      <c r="Q819" s="496" t="str">
        <f>IF(M819="", "←選択してください。", "")</f>
        <v>←選択してください。</v>
      </c>
      <c r="R819" s="294"/>
      <c r="S819" s="294"/>
      <c r="T819" s="294"/>
      <c r="U819" s="294"/>
    </row>
    <row r="820" spans="2:21" ht="17.25" customHeight="1">
      <c r="B820" s="1057"/>
      <c r="C820" s="1058"/>
      <c r="D820" s="1058"/>
      <c r="E820" s="1058"/>
      <c r="F820" s="1058"/>
      <c r="G820" s="1058"/>
      <c r="H820" s="1058"/>
      <c r="I820" s="1058"/>
      <c r="J820" s="1058"/>
      <c r="K820" s="1058"/>
      <c r="L820" s="302" t="s">
        <v>40</v>
      </c>
      <c r="M820" s="1061"/>
      <c r="N820" s="1061"/>
      <c r="O820" s="1062"/>
      <c r="Q820" s="496" t="str">
        <f>IF(M820="", "←選択してください。", "")</f>
        <v>←選択してください。</v>
      </c>
      <c r="R820" s="294"/>
      <c r="S820" s="294"/>
      <c r="T820" s="294"/>
      <c r="U820" s="294"/>
    </row>
    <row r="821" spans="2:21" ht="4.5" customHeight="1">
      <c r="B821" s="303"/>
      <c r="C821" s="303"/>
      <c r="D821" s="303"/>
      <c r="E821" s="303"/>
      <c r="F821" s="303"/>
      <c r="G821" s="303"/>
      <c r="H821" s="303"/>
      <c r="I821" s="303"/>
      <c r="J821" s="303"/>
      <c r="K821" s="303"/>
      <c r="L821" s="303"/>
      <c r="M821" s="303"/>
      <c r="N821" s="303"/>
      <c r="O821" s="517"/>
      <c r="R821" s="294"/>
      <c r="S821" s="294"/>
      <c r="T821" s="294"/>
      <c r="U821" s="294"/>
    </row>
    <row r="822" spans="2:21" ht="24" customHeight="1">
      <c r="B822" s="987" t="s">
        <v>112</v>
      </c>
      <c r="C822" s="1097"/>
      <c r="D822" s="1098" t="s">
        <v>41</v>
      </c>
      <c r="E822" s="1099"/>
      <c r="F822" s="1100"/>
      <c r="G822" s="1100"/>
      <c r="H822" s="1101"/>
      <c r="I822" s="999" t="s">
        <v>42</v>
      </c>
      <c r="J822" s="1065"/>
      <c r="K822" s="1066"/>
      <c r="L822" s="305" t="str">
        <f>IF(OR($H824=0,$K824=0),"",$F822/($H824*$K824))</f>
        <v/>
      </c>
      <c r="M822" s="999" t="s">
        <v>43</v>
      </c>
      <c r="N822" s="1066"/>
      <c r="O822" s="492" t="str">
        <f>IF($O920+$O923=0,"",($G913-$G912)/($O920+$O923))</f>
        <v/>
      </c>
      <c r="Q822" s="301" t="str">
        <f>IF(OR(F816="人材養成事業",F816= "普及啓発事業"), "←斜線部は記入する必要はありません。", "")</f>
        <v/>
      </c>
      <c r="R822" s="294"/>
      <c r="S822" s="294"/>
      <c r="T822" s="294"/>
      <c r="U822" s="294"/>
    </row>
    <row r="823" spans="2:21" s="122" customFormat="1" ht="21.75" customHeight="1">
      <c r="B823" s="1067" t="s">
        <v>44</v>
      </c>
      <c r="C823" s="1068"/>
      <c r="D823" s="1071" t="s">
        <v>45</v>
      </c>
      <c r="E823" s="1072"/>
      <c r="F823" s="1073" t="s">
        <v>46</v>
      </c>
      <c r="G823" s="1073"/>
      <c r="H823" s="1074" t="s">
        <v>47</v>
      </c>
      <c r="I823" s="1074"/>
      <c r="J823" s="1074"/>
      <c r="K823" s="306" t="s">
        <v>48</v>
      </c>
      <c r="L823" s="1080" t="s">
        <v>49</v>
      </c>
      <c r="M823" s="1080"/>
      <c r="N823" s="1080"/>
      <c r="O823" s="1081"/>
    </row>
    <row r="824" spans="2:21" s="122" customFormat="1" ht="21.75" customHeight="1">
      <c r="B824" s="1069"/>
      <c r="C824" s="1070"/>
      <c r="D824" s="1082"/>
      <c r="E824" s="1083"/>
      <c r="F824" s="1084"/>
      <c r="G824" s="1085"/>
      <c r="H824" s="1086"/>
      <c r="I824" s="1086"/>
      <c r="J824" s="1086"/>
      <c r="K824" s="73"/>
      <c r="L824" s="1087"/>
      <c r="M824" s="1087"/>
      <c r="N824" s="1087"/>
      <c r="O824" s="1088"/>
      <c r="Q824" s="307"/>
    </row>
    <row r="825" spans="2:21" ht="9.75" customHeight="1">
      <c r="B825" s="122"/>
      <c r="C825" s="122"/>
      <c r="D825" s="303"/>
      <c r="E825" s="303"/>
      <c r="F825" s="303"/>
      <c r="G825" s="303"/>
      <c r="H825" s="303"/>
      <c r="I825" s="303"/>
      <c r="J825" s="303"/>
      <c r="K825" s="303"/>
      <c r="L825" s="303"/>
      <c r="M825" s="303"/>
      <c r="N825" s="303"/>
      <c r="O825" s="303"/>
      <c r="Q825" s="301"/>
      <c r="R825" s="294"/>
      <c r="S825" s="294"/>
      <c r="T825" s="294"/>
      <c r="U825" s="294"/>
    </row>
    <row r="826" spans="2:21" s="97" customFormat="1" ht="18" customHeight="1">
      <c r="B826" s="1067" t="s">
        <v>277</v>
      </c>
      <c r="C826" s="1075"/>
      <c r="D826" s="1032" t="s">
        <v>737</v>
      </c>
      <c r="E826" s="975"/>
      <c r="F826" s="975"/>
      <c r="G826" s="975"/>
      <c r="H826" s="975"/>
      <c r="I826" s="975"/>
      <c r="J826" s="975"/>
      <c r="K826" s="975"/>
      <c r="L826" s="975"/>
      <c r="M826" s="975"/>
      <c r="N826" s="975"/>
      <c r="O826" s="976"/>
      <c r="Q826" s="495" t="s">
        <v>109</v>
      </c>
    </row>
    <row r="827" spans="2:21" s="97" customFormat="1" ht="19.350000000000001" customHeight="1">
      <c r="B827" s="1076"/>
      <c r="C827" s="1077"/>
      <c r="D827" s="1033"/>
      <c r="E827" s="1034"/>
      <c r="F827" s="1034"/>
      <c r="G827" s="1034"/>
      <c r="H827" s="1034"/>
      <c r="I827" s="1034"/>
      <c r="J827" s="1034"/>
      <c r="K827" s="1034"/>
      <c r="L827" s="1034"/>
      <c r="M827" s="1034"/>
      <c r="N827" s="1034"/>
      <c r="O827" s="1035"/>
    </row>
    <row r="828" spans="2:21" s="97" customFormat="1" ht="19.350000000000001" customHeight="1">
      <c r="B828" s="1076"/>
      <c r="C828" s="1077"/>
      <c r="D828" s="1026"/>
      <c r="E828" s="1027"/>
      <c r="F828" s="1027"/>
      <c r="G828" s="1027"/>
      <c r="H828" s="1027"/>
      <c r="I828" s="1027"/>
      <c r="J828" s="1027"/>
      <c r="K828" s="1027"/>
      <c r="L828" s="1027"/>
      <c r="M828" s="1027"/>
      <c r="N828" s="1027"/>
      <c r="O828" s="1028"/>
    </row>
    <row r="829" spans="2:21" s="97" customFormat="1" ht="19.350000000000001" customHeight="1">
      <c r="B829" s="1076"/>
      <c r="C829" s="1077"/>
      <c r="D829" s="1026"/>
      <c r="E829" s="1027"/>
      <c r="F829" s="1027"/>
      <c r="G829" s="1027"/>
      <c r="H829" s="1027"/>
      <c r="I829" s="1027"/>
      <c r="J829" s="1027"/>
      <c r="K829" s="1027"/>
      <c r="L829" s="1027"/>
      <c r="M829" s="1027"/>
      <c r="N829" s="1027"/>
      <c r="O829" s="1028"/>
    </row>
    <row r="830" spans="2:21" s="97" customFormat="1" ht="19.350000000000001" customHeight="1">
      <c r="B830" s="1076"/>
      <c r="C830" s="1077"/>
      <c r="D830" s="1026"/>
      <c r="E830" s="1027"/>
      <c r="F830" s="1027"/>
      <c r="G830" s="1027"/>
      <c r="H830" s="1027"/>
      <c r="I830" s="1027"/>
      <c r="J830" s="1027"/>
      <c r="K830" s="1027"/>
      <c r="L830" s="1027"/>
      <c r="M830" s="1027"/>
      <c r="N830" s="1027"/>
      <c r="O830" s="1028"/>
    </row>
    <row r="831" spans="2:21" s="97" customFormat="1" ht="19.350000000000001" customHeight="1">
      <c r="B831" s="1076"/>
      <c r="C831" s="1077"/>
      <c r="D831" s="1026"/>
      <c r="E831" s="1027"/>
      <c r="F831" s="1027"/>
      <c r="G831" s="1027"/>
      <c r="H831" s="1027"/>
      <c r="I831" s="1027"/>
      <c r="J831" s="1027"/>
      <c r="K831" s="1027"/>
      <c r="L831" s="1027"/>
      <c r="M831" s="1027"/>
      <c r="N831" s="1027"/>
      <c r="O831" s="1028"/>
    </row>
    <row r="832" spans="2:21" s="97" customFormat="1" ht="19.350000000000001" customHeight="1">
      <c r="B832" s="1076"/>
      <c r="C832" s="1077"/>
      <c r="D832" s="1026"/>
      <c r="E832" s="1027"/>
      <c r="F832" s="1027"/>
      <c r="G832" s="1027"/>
      <c r="H832" s="1027"/>
      <c r="I832" s="1027"/>
      <c r="J832" s="1027"/>
      <c r="K832" s="1027"/>
      <c r="L832" s="1027"/>
      <c r="M832" s="1027"/>
      <c r="N832" s="1027"/>
      <c r="O832" s="1028"/>
    </row>
    <row r="833" spans="2:15" s="97" customFormat="1" ht="19.350000000000001" customHeight="1">
      <c r="B833" s="1076"/>
      <c r="C833" s="1077"/>
      <c r="D833" s="1026"/>
      <c r="E833" s="1027"/>
      <c r="F833" s="1027"/>
      <c r="G833" s="1027"/>
      <c r="H833" s="1027"/>
      <c r="I833" s="1027"/>
      <c r="J833" s="1027"/>
      <c r="K833" s="1027"/>
      <c r="L833" s="1027"/>
      <c r="M833" s="1027"/>
      <c r="N833" s="1027"/>
      <c r="O833" s="1028"/>
    </row>
    <row r="834" spans="2:15" s="97" customFormat="1" ht="19.350000000000001" customHeight="1">
      <c r="B834" s="1076"/>
      <c r="C834" s="1077"/>
      <c r="D834" s="1026"/>
      <c r="E834" s="1027"/>
      <c r="F834" s="1027"/>
      <c r="G834" s="1027"/>
      <c r="H834" s="1027"/>
      <c r="I834" s="1027"/>
      <c r="J834" s="1027"/>
      <c r="K834" s="1027"/>
      <c r="L834" s="1027"/>
      <c r="M834" s="1027"/>
      <c r="N834" s="1027"/>
      <c r="O834" s="1028"/>
    </row>
    <row r="835" spans="2:15" s="97" customFormat="1" ht="19.350000000000001" customHeight="1">
      <c r="B835" s="1076"/>
      <c r="C835" s="1077"/>
      <c r="D835" s="1026"/>
      <c r="E835" s="1027"/>
      <c r="F835" s="1027"/>
      <c r="G835" s="1027"/>
      <c r="H835" s="1027"/>
      <c r="I835" s="1027"/>
      <c r="J835" s="1027"/>
      <c r="K835" s="1027"/>
      <c r="L835" s="1027"/>
      <c r="M835" s="1027"/>
      <c r="N835" s="1027"/>
      <c r="O835" s="1028"/>
    </row>
    <row r="836" spans="2:15" s="97" customFormat="1" ht="19.350000000000001" customHeight="1">
      <c r="B836" s="1078"/>
      <c r="C836" s="1079"/>
      <c r="D836" s="1029"/>
      <c r="E836" s="1030"/>
      <c r="F836" s="1030"/>
      <c r="G836" s="1030"/>
      <c r="H836" s="1030"/>
      <c r="I836" s="1030"/>
      <c r="J836" s="1030"/>
      <c r="K836" s="1030"/>
      <c r="L836" s="1030"/>
      <c r="M836" s="1030"/>
      <c r="N836" s="1030"/>
      <c r="O836" s="1031"/>
    </row>
    <row r="837" spans="2:15" s="97" customFormat="1" ht="18" customHeight="1">
      <c r="B837" s="1067" t="s">
        <v>114</v>
      </c>
      <c r="C837" s="1092"/>
      <c r="D837" s="1089" t="s">
        <v>523</v>
      </c>
      <c r="E837" s="1090"/>
      <c r="F837" s="1090"/>
      <c r="G837" s="1090"/>
      <c r="H837" s="1090"/>
      <c r="I837" s="1090"/>
      <c r="J837" s="1090"/>
      <c r="K837" s="1090"/>
      <c r="L837" s="1090"/>
      <c r="M837" s="1090"/>
      <c r="N837" s="1090"/>
      <c r="O837" s="1091"/>
    </row>
    <row r="838" spans="2:15" s="97" customFormat="1" ht="18" customHeight="1">
      <c r="B838" s="1093"/>
      <c r="C838" s="1094"/>
      <c r="D838" s="1045"/>
      <c r="E838" s="1046"/>
      <c r="F838" s="1046"/>
      <c r="G838" s="1046"/>
      <c r="H838" s="1046"/>
      <c r="I838" s="1046"/>
      <c r="J838" s="1046"/>
      <c r="K838" s="1046"/>
      <c r="L838" s="1046"/>
      <c r="M838" s="1046"/>
      <c r="N838" s="1046"/>
      <c r="O838" s="1047"/>
    </row>
    <row r="839" spans="2:15" s="97" customFormat="1" ht="18" customHeight="1">
      <c r="B839" s="1093"/>
      <c r="C839" s="1094"/>
      <c r="D839" s="1026"/>
      <c r="E839" s="1027"/>
      <c r="F839" s="1027"/>
      <c r="G839" s="1027"/>
      <c r="H839" s="1027"/>
      <c r="I839" s="1027"/>
      <c r="J839" s="1027"/>
      <c r="K839" s="1027"/>
      <c r="L839" s="1027"/>
      <c r="M839" s="1027"/>
      <c r="N839" s="1027"/>
      <c r="O839" s="1028"/>
    </row>
    <row r="840" spans="2:15" s="97" customFormat="1" ht="18" customHeight="1">
      <c r="B840" s="1093"/>
      <c r="C840" s="1094"/>
      <c r="D840" s="1026"/>
      <c r="E840" s="1027"/>
      <c r="F840" s="1027"/>
      <c r="G840" s="1027"/>
      <c r="H840" s="1027"/>
      <c r="I840" s="1027"/>
      <c r="J840" s="1027"/>
      <c r="K840" s="1027"/>
      <c r="L840" s="1027"/>
      <c r="M840" s="1027"/>
      <c r="N840" s="1027"/>
      <c r="O840" s="1028"/>
    </row>
    <row r="841" spans="2:15" s="97" customFormat="1" ht="18" customHeight="1">
      <c r="B841" s="1093"/>
      <c r="C841" s="1094"/>
      <c r="D841" s="1026"/>
      <c r="E841" s="1027"/>
      <c r="F841" s="1027"/>
      <c r="G841" s="1027"/>
      <c r="H841" s="1027"/>
      <c r="I841" s="1027"/>
      <c r="J841" s="1027"/>
      <c r="K841" s="1027"/>
      <c r="L841" s="1027"/>
      <c r="M841" s="1027"/>
      <c r="N841" s="1027"/>
      <c r="O841" s="1028"/>
    </row>
    <row r="842" spans="2:15" s="97" customFormat="1" ht="18" customHeight="1">
      <c r="B842" s="1093"/>
      <c r="C842" s="1094"/>
      <c r="D842" s="1026"/>
      <c r="E842" s="1027"/>
      <c r="F842" s="1027"/>
      <c r="G842" s="1027"/>
      <c r="H842" s="1027"/>
      <c r="I842" s="1027"/>
      <c r="J842" s="1027"/>
      <c r="K842" s="1027"/>
      <c r="L842" s="1027"/>
      <c r="M842" s="1027"/>
      <c r="N842" s="1027"/>
      <c r="O842" s="1028"/>
    </row>
    <row r="843" spans="2:15" s="97" customFormat="1" ht="18" customHeight="1">
      <c r="B843" s="1093"/>
      <c r="C843" s="1094"/>
      <c r="D843" s="1048"/>
      <c r="E843" s="1049"/>
      <c r="F843" s="1049"/>
      <c r="G843" s="1049"/>
      <c r="H843" s="1049"/>
      <c r="I843" s="1049"/>
      <c r="J843" s="1049"/>
      <c r="K843" s="1049"/>
      <c r="L843" s="1049"/>
      <c r="M843" s="1049"/>
      <c r="N843" s="1049"/>
      <c r="O843" s="1050"/>
    </row>
    <row r="844" spans="2:15" s="97" customFormat="1" ht="18" customHeight="1">
      <c r="B844" s="1093"/>
      <c r="C844" s="1094"/>
      <c r="D844" s="1116" t="s">
        <v>334</v>
      </c>
      <c r="E844" s="1117"/>
      <c r="F844" s="1117"/>
      <c r="G844" s="1117"/>
      <c r="H844" s="1117"/>
      <c r="I844" s="1117"/>
      <c r="J844" s="1117"/>
      <c r="K844" s="1117"/>
      <c r="L844" s="1117"/>
      <c r="M844" s="1117"/>
      <c r="N844" s="1117"/>
      <c r="O844" s="1118"/>
    </row>
    <row r="845" spans="2:15" s="97" customFormat="1" ht="18" customHeight="1">
      <c r="B845" s="1093"/>
      <c r="C845" s="1094"/>
      <c r="D845" s="1045"/>
      <c r="E845" s="1119"/>
      <c r="F845" s="1119"/>
      <c r="G845" s="1119"/>
      <c r="H845" s="1119"/>
      <c r="I845" s="1119"/>
      <c r="J845" s="1119"/>
      <c r="K845" s="1119"/>
      <c r="L845" s="1119"/>
      <c r="M845" s="1119"/>
      <c r="N845" s="1119"/>
      <c r="O845" s="1120"/>
    </row>
    <row r="846" spans="2:15" s="97" customFormat="1" ht="18" customHeight="1">
      <c r="B846" s="1093"/>
      <c r="C846" s="1094"/>
      <c r="D846" s="1121"/>
      <c r="E846" s="1122"/>
      <c r="F846" s="1122"/>
      <c r="G846" s="1122"/>
      <c r="H846" s="1122"/>
      <c r="I846" s="1122"/>
      <c r="J846" s="1122"/>
      <c r="K846" s="1122"/>
      <c r="L846" s="1122"/>
      <c r="M846" s="1122"/>
      <c r="N846" s="1122"/>
      <c r="O846" s="1123"/>
    </row>
    <row r="847" spans="2:15" s="97" customFormat="1" ht="18" customHeight="1">
      <c r="B847" s="1093"/>
      <c r="C847" s="1094"/>
      <c r="D847" s="1121"/>
      <c r="E847" s="1122"/>
      <c r="F847" s="1122"/>
      <c r="G847" s="1122"/>
      <c r="H847" s="1122"/>
      <c r="I847" s="1122"/>
      <c r="J847" s="1122"/>
      <c r="K847" s="1122"/>
      <c r="L847" s="1122"/>
      <c r="M847" s="1122"/>
      <c r="N847" s="1122"/>
      <c r="O847" s="1123"/>
    </row>
    <row r="848" spans="2:15" s="97" customFormat="1" ht="18" customHeight="1">
      <c r="B848" s="1093"/>
      <c r="C848" s="1094"/>
      <c r="D848" s="1121"/>
      <c r="E848" s="1122"/>
      <c r="F848" s="1122"/>
      <c r="G848" s="1122"/>
      <c r="H848" s="1122"/>
      <c r="I848" s="1122"/>
      <c r="J848" s="1122"/>
      <c r="K848" s="1122"/>
      <c r="L848" s="1122"/>
      <c r="M848" s="1122"/>
      <c r="N848" s="1122"/>
      <c r="O848" s="1123"/>
    </row>
    <row r="849" spans="2:17" s="97" customFormat="1" ht="18" customHeight="1">
      <c r="B849" s="1093"/>
      <c r="C849" s="1094"/>
      <c r="D849" s="1121"/>
      <c r="E849" s="1122"/>
      <c r="F849" s="1122"/>
      <c r="G849" s="1122"/>
      <c r="H849" s="1122"/>
      <c r="I849" s="1122"/>
      <c r="J849" s="1122"/>
      <c r="K849" s="1122"/>
      <c r="L849" s="1122"/>
      <c r="M849" s="1122"/>
      <c r="N849" s="1122"/>
      <c r="O849" s="1123"/>
    </row>
    <row r="850" spans="2:17" s="97" customFormat="1" ht="18" customHeight="1">
      <c r="B850" s="1093"/>
      <c r="C850" s="1094"/>
      <c r="D850" s="1121"/>
      <c r="E850" s="1122"/>
      <c r="F850" s="1122"/>
      <c r="G850" s="1122"/>
      <c r="H850" s="1122"/>
      <c r="I850" s="1122"/>
      <c r="J850" s="1122"/>
      <c r="K850" s="1122"/>
      <c r="L850" s="1122"/>
      <c r="M850" s="1122"/>
      <c r="N850" s="1122"/>
      <c r="O850" s="1123"/>
    </row>
    <row r="851" spans="2:17" s="97" customFormat="1" ht="18" customHeight="1">
      <c r="B851" s="1095"/>
      <c r="C851" s="1096"/>
      <c r="D851" s="1124"/>
      <c r="E851" s="1125"/>
      <c r="F851" s="1125"/>
      <c r="G851" s="1125"/>
      <c r="H851" s="1125"/>
      <c r="I851" s="1125"/>
      <c r="J851" s="1125"/>
      <c r="K851" s="1125"/>
      <c r="L851" s="1125"/>
      <c r="M851" s="1125"/>
      <c r="N851" s="1125"/>
      <c r="O851" s="1126"/>
    </row>
    <row r="852" spans="2:17" s="97" customFormat="1" ht="32.25" customHeight="1">
      <c r="B852" s="1067" t="s">
        <v>110</v>
      </c>
      <c r="C852" s="1092"/>
      <c r="D852" s="1102" t="s">
        <v>733</v>
      </c>
      <c r="E852" s="1090"/>
      <c r="F852" s="1090"/>
      <c r="G852" s="1090"/>
      <c r="H852" s="1090"/>
      <c r="I852" s="1090"/>
      <c r="J852" s="1090"/>
      <c r="K852" s="1090"/>
      <c r="L852" s="1090"/>
      <c r="M852" s="1090"/>
      <c r="N852" s="1090"/>
      <c r="O852" s="1091"/>
    </row>
    <row r="853" spans="2:17" s="97" customFormat="1" ht="18" customHeight="1">
      <c r="B853" s="1093"/>
      <c r="C853" s="1094"/>
      <c r="D853" s="1045"/>
      <c r="E853" s="1108"/>
      <c r="F853" s="1108"/>
      <c r="G853" s="1108"/>
      <c r="H853" s="1108"/>
      <c r="I853" s="1108"/>
      <c r="J853" s="1108"/>
      <c r="K853" s="1108"/>
      <c r="L853" s="1108"/>
      <c r="M853" s="1108"/>
      <c r="N853" s="1108"/>
      <c r="O853" s="1109"/>
    </row>
    <row r="854" spans="2:17" s="97" customFormat="1" ht="18" customHeight="1">
      <c r="B854" s="1093"/>
      <c r="C854" s="1094"/>
      <c r="D854" s="1110"/>
      <c r="E854" s="1111"/>
      <c r="F854" s="1111"/>
      <c r="G854" s="1111"/>
      <c r="H854" s="1111"/>
      <c r="I854" s="1111"/>
      <c r="J854" s="1111"/>
      <c r="K854" s="1111"/>
      <c r="L854" s="1111"/>
      <c r="M854" s="1111"/>
      <c r="N854" s="1111"/>
      <c r="O854" s="1112"/>
    </row>
    <row r="855" spans="2:17" s="97" customFormat="1" ht="18" customHeight="1">
      <c r="B855" s="1093"/>
      <c r="C855" s="1094"/>
      <c r="D855" s="1113"/>
      <c r="E855" s="1114"/>
      <c r="F855" s="1114"/>
      <c r="G855" s="1114"/>
      <c r="H855" s="1114"/>
      <c r="I855" s="1114"/>
      <c r="J855" s="1114"/>
      <c r="K855" s="1114"/>
      <c r="L855" s="1114"/>
      <c r="M855" s="1114"/>
      <c r="N855" s="1114"/>
      <c r="O855" s="1115"/>
    </row>
    <row r="856" spans="2:17" s="97" customFormat="1" ht="17.100000000000001" customHeight="1">
      <c r="B856" s="1093"/>
      <c r="C856" s="1094"/>
      <c r="D856" s="1133" t="s">
        <v>278</v>
      </c>
      <c r="E856" s="1133"/>
      <c r="F856" s="1133"/>
      <c r="G856" s="1133"/>
      <c r="H856" s="1133"/>
      <c r="I856" s="1133"/>
      <c r="J856" s="1133"/>
      <c r="K856" s="1133"/>
      <c r="L856" s="1133"/>
      <c r="M856" s="1133"/>
      <c r="N856" s="1133"/>
      <c r="O856" s="1134"/>
    </row>
    <row r="857" spans="2:17" s="97" customFormat="1" ht="17.100000000000001" customHeight="1">
      <c r="B857" s="1093"/>
      <c r="C857" s="1094"/>
      <c r="D857" s="1135"/>
      <c r="E857" s="1108"/>
      <c r="F857" s="1108"/>
      <c r="G857" s="1108"/>
      <c r="H857" s="1108"/>
      <c r="I857" s="1108"/>
      <c r="J857" s="1108"/>
      <c r="K857" s="1108"/>
      <c r="L857" s="1108"/>
      <c r="M857" s="1108"/>
      <c r="N857" s="1108"/>
      <c r="O857" s="1109"/>
    </row>
    <row r="858" spans="2:17" s="97" customFormat="1" ht="17.100000000000001" customHeight="1">
      <c r="B858" s="1093"/>
      <c r="C858" s="1094"/>
      <c r="D858" s="1110"/>
      <c r="E858" s="1111"/>
      <c r="F858" s="1111"/>
      <c r="G858" s="1111"/>
      <c r="H858" s="1111"/>
      <c r="I858" s="1111"/>
      <c r="J858" s="1111"/>
      <c r="K858" s="1111"/>
      <c r="L858" s="1111"/>
      <c r="M858" s="1111"/>
      <c r="N858" s="1111"/>
      <c r="O858" s="1112"/>
    </row>
    <row r="859" spans="2:17" s="97" customFormat="1" ht="17.100000000000001" customHeight="1">
      <c r="B859" s="1093"/>
      <c r="C859" s="1094"/>
      <c r="D859" s="1113"/>
      <c r="E859" s="1114"/>
      <c r="F859" s="1114"/>
      <c r="G859" s="1114"/>
      <c r="H859" s="1114"/>
      <c r="I859" s="1114"/>
      <c r="J859" s="1114"/>
      <c r="K859" s="1114"/>
      <c r="L859" s="1114"/>
      <c r="M859" s="1114"/>
      <c r="N859" s="1114"/>
      <c r="O859" s="1115"/>
    </row>
    <row r="860" spans="2:17" s="97" customFormat="1" ht="17.100000000000001" customHeight="1">
      <c r="B860" s="1093"/>
      <c r="C860" s="1094"/>
      <c r="D860" s="1133" t="s">
        <v>371</v>
      </c>
      <c r="E860" s="1133"/>
      <c r="F860" s="1133"/>
      <c r="G860" s="1133"/>
      <c r="H860" s="1133"/>
      <c r="I860" s="1133"/>
      <c r="J860" s="1133"/>
      <c r="K860" s="1133"/>
      <c r="L860" s="1133"/>
      <c r="M860" s="1133"/>
      <c r="N860" s="1133"/>
      <c r="O860" s="1134"/>
    </row>
    <row r="861" spans="2:17" s="97" customFormat="1" ht="17.100000000000001" customHeight="1">
      <c r="B861" s="1093"/>
      <c r="C861" s="1094"/>
      <c r="D861" s="1135"/>
      <c r="E861" s="1136"/>
      <c r="F861" s="1136"/>
      <c r="G861" s="1136"/>
      <c r="H861" s="1136"/>
      <c r="I861" s="1136"/>
      <c r="J861" s="1136"/>
      <c r="K861" s="1136"/>
      <c r="L861" s="1136"/>
      <c r="M861" s="1136"/>
      <c r="N861" s="1136"/>
      <c r="O861" s="1137"/>
    </row>
    <row r="862" spans="2:17" s="97" customFormat="1" ht="17.100000000000001" customHeight="1">
      <c r="B862" s="1093"/>
      <c r="C862" s="1094"/>
      <c r="D862" s="1138"/>
      <c r="E862" s="827"/>
      <c r="F862" s="827"/>
      <c r="G862" s="827"/>
      <c r="H862" s="827"/>
      <c r="I862" s="827"/>
      <c r="J862" s="827"/>
      <c r="K862" s="827"/>
      <c r="L862" s="827"/>
      <c r="M862" s="827"/>
      <c r="N862" s="827"/>
      <c r="O862" s="1139"/>
    </row>
    <row r="863" spans="2:17" s="97" customFormat="1" ht="17.100000000000001" customHeight="1">
      <c r="B863" s="1093"/>
      <c r="C863" s="1094"/>
      <c r="D863" s="1140"/>
      <c r="E863" s="1141"/>
      <c r="F863" s="1141"/>
      <c r="G863" s="1141"/>
      <c r="H863" s="1141"/>
      <c r="I863" s="1141"/>
      <c r="J863" s="1141"/>
      <c r="K863" s="1141"/>
      <c r="L863" s="1141"/>
      <c r="M863" s="1141"/>
      <c r="N863" s="1141"/>
      <c r="O863" s="1142"/>
    </row>
    <row r="864" spans="2:17" s="97" customFormat="1" ht="45" customHeight="1">
      <c r="B864" s="1093"/>
      <c r="C864" s="1094"/>
      <c r="D864" s="1021" t="s">
        <v>734</v>
      </c>
      <c r="E864" s="1022"/>
      <c r="F864" s="1022"/>
      <c r="G864" s="1022"/>
      <c r="H864" s="1022"/>
      <c r="I864" s="1022"/>
      <c r="J864" s="1022"/>
      <c r="K864" s="1022"/>
      <c r="L864" s="1023"/>
      <c r="M864" s="1024" t="s">
        <v>713</v>
      </c>
      <c r="N864" s="1025"/>
      <c r="O864" s="706" t="s">
        <v>714</v>
      </c>
      <c r="Q864" s="495" t="s">
        <v>721</v>
      </c>
    </row>
    <row r="865" spans="1:21" s="97" customFormat="1" ht="17.100000000000001" customHeight="1">
      <c r="B865" s="1093"/>
      <c r="C865" s="1094"/>
      <c r="D865" s="1045"/>
      <c r="E865" s="1103"/>
      <c r="F865" s="1103"/>
      <c r="G865" s="1103"/>
      <c r="H865" s="1103"/>
      <c r="I865" s="1103"/>
      <c r="J865" s="1103"/>
      <c r="K865" s="1103"/>
      <c r="L865" s="1103"/>
      <c r="M865" s="1103"/>
      <c r="N865" s="1103"/>
      <c r="O865" s="1104"/>
    </row>
    <row r="866" spans="1:21" ht="18" customHeight="1">
      <c r="B866" s="1093"/>
      <c r="C866" s="1094"/>
      <c r="D866" s="1105"/>
      <c r="E866" s="1106"/>
      <c r="F866" s="1106"/>
      <c r="G866" s="1106"/>
      <c r="H866" s="1106"/>
      <c r="I866" s="1106"/>
      <c r="J866" s="1106"/>
      <c r="K866" s="1106"/>
      <c r="L866" s="1106"/>
      <c r="M866" s="1106"/>
      <c r="N866" s="1106"/>
      <c r="O866" s="1107"/>
      <c r="R866" s="294"/>
      <c r="S866" s="294"/>
      <c r="T866" s="294"/>
      <c r="U866" s="294"/>
    </row>
    <row r="867" spans="1:21" ht="18" customHeight="1">
      <c r="B867" s="1093"/>
      <c r="C867" s="1094"/>
      <c r="D867" s="1147" t="s">
        <v>279</v>
      </c>
      <c r="E867" s="1133"/>
      <c r="F867" s="1133"/>
      <c r="G867" s="1133"/>
      <c r="H867" s="1133"/>
      <c r="I867" s="1133"/>
      <c r="J867" s="1133"/>
      <c r="K867" s="1133"/>
      <c r="L867" s="1133"/>
      <c r="M867" s="1133"/>
      <c r="N867" s="1133"/>
      <c r="O867" s="1134"/>
      <c r="R867" s="294"/>
      <c r="S867" s="294"/>
      <c r="T867" s="294"/>
      <c r="U867" s="294"/>
    </row>
    <row r="868" spans="1:21" ht="18" customHeight="1">
      <c r="B868" s="1093"/>
      <c r="C868" s="1094"/>
      <c r="D868" s="1127"/>
      <c r="E868" s="1128"/>
      <c r="F868" s="1128"/>
      <c r="G868" s="1128"/>
      <c r="H868" s="1128"/>
      <c r="I868" s="1128"/>
      <c r="J868" s="1128"/>
      <c r="K868" s="1128"/>
      <c r="L868" s="1128"/>
      <c r="M868" s="1128"/>
      <c r="N868" s="1128"/>
      <c r="O868" s="1129"/>
      <c r="R868" s="294"/>
      <c r="S868" s="294"/>
      <c r="T868" s="294"/>
      <c r="U868" s="294"/>
    </row>
    <row r="869" spans="1:21" s="308" customFormat="1" ht="18" customHeight="1">
      <c r="B869" s="1095"/>
      <c r="C869" s="1096"/>
      <c r="D869" s="1130"/>
      <c r="E869" s="1131"/>
      <c r="F869" s="1131"/>
      <c r="G869" s="1131"/>
      <c r="H869" s="1131"/>
      <c r="I869" s="1131"/>
      <c r="J869" s="1131"/>
      <c r="K869" s="1131"/>
      <c r="L869" s="1131"/>
      <c r="M869" s="1131"/>
      <c r="N869" s="1131"/>
      <c r="O869" s="1132"/>
    </row>
    <row r="870" spans="1:21" s="122" customFormat="1" ht="4.5" customHeight="1">
      <c r="B870" s="309"/>
      <c r="C870" s="309"/>
      <c r="D870" s="310"/>
      <c r="E870" s="310"/>
      <c r="F870" s="310"/>
      <c r="G870" s="310"/>
      <c r="H870" s="310"/>
      <c r="I870" s="310"/>
      <c r="J870" s="310"/>
      <c r="K870" s="310"/>
      <c r="L870" s="310"/>
      <c r="M870" s="310"/>
      <c r="N870" s="310"/>
      <c r="O870" s="310"/>
    </row>
    <row r="871" spans="1:21" s="122" customFormat="1" ht="18.75" customHeight="1">
      <c r="B871" s="463" t="s">
        <v>333</v>
      </c>
      <c r="C871" s="309"/>
      <c r="D871" s="310"/>
      <c r="E871" s="310"/>
      <c r="F871" s="310"/>
      <c r="G871" s="310"/>
      <c r="H871" s="310"/>
      <c r="I871" s="310"/>
      <c r="J871" s="310"/>
      <c r="K871" s="310"/>
      <c r="L871" s="310"/>
      <c r="M871" s="310"/>
      <c r="N871" s="310"/>
      <c r="O871" s="310"/>
    </row>
    <row r="872" spans="1:21" s="122" customFormat="1" ht="14.25" customHeight="1" thickBot="1">
      <c r="B872" s="463" t="s">
        <v>331</v>
      </c>
      <c r="C872" s="309"/>
      <c r="D872" s="310"/>
      <c r="E872" s="310"/>
      <c r="F872" s="310"/>
      <c r="G872" s="310"/>
      <c r="H872" s="310"/>
      <c r="I872" s="310"/>
      <c r="J872" s="310"/>
      <c r="K872" s="310"/>
      <c r="L872" s="310"/>
      <c r="M872" s="310"/>
      <c r="N872" s="310"/>
      <c r="O872" s="310"/>
    </row>
    <row r="873" spans="1:21" s="122" customFormat="1" ht="18" customHeight="1" thickBot="1">
      <c r="B873" s="1143" t="s">
        <v>36</v>
      </c>
      <c r="C873" s="1017"/>
      <c r="D873" s="1018"/>
      <c r="E873" s="311" t="s">
        <v>503</v>
      </c>
      <c r="F873" s="312"/>
      <c r="G873" s="312"/>
      <c r="H873" s="312"/>
      <c r="I873" s="312"/>
      <c r="J873" s="312"/>
      <c r="K873" s="312"/>
      <c r="L873" s="212"/>
      <c r="M873" s="212"/>
      <c r="N873" s="212"/>
      <c r="O873" s="212"/>
    </row>
    <row r="874" spans="1:21" s="122" customFormat="1" ht="12">
      <c r="A874" s="313"/>
      <c r="B874" s="314" t="s">
        <v>50</v>
      </c>
      <c r="C874" s="314"/>
      <c r="D874" s="315"/>
      <c r="E874" s="316"/>
      <c r="F874" s="316"/>
      <c r="G874" s="317" t="s">
        <v>51</v>
      </c>
      <c r="H874" s="315"/>
      <c r="I874" s="314" t="s">
        <v>52</v>
      </c>
      <c r="J874" s="314"/>
      <c r="K874" s="313"/>
      <c r="L874" s="318"/>
      <c r="M874" s="319"/>
      <c r="N874" s="313"/>
      <c r="O874" s="317" t="s">
        <v>51</v>
      </c>
    </row>
    <row r="875" spans="1:21" s="122" customFormat="1" ht="12">
      <c r="A875" s="320"/>
      <c r="B875" s="321" t="s">
        <v>53</v>
      </c>
      <c r="C875" s="322"/>
      <c r="D875" s="322"/>
      <c r="E875" s="323"/>
      <c r="F875" s="323" t="s">
        <v>54</v>
      </c>
      <c r="G875" s="324" t="s">
        <v>55</v>
      </c>
      <c r="H875" s="325"/>
      <c r="I875" s="321" t="s">
        <v>53</v>
      </c>
      <c r="J875" s="322"/>
      <c r="K875" s="322"/>
      <c r="L875" s="322"/>
      <c r="M875" s="323"/>
      <c r="N875" s="323" t="s">
        <v>54</v>
      </c>
      <c r="O875" s="324" t="s">
        <v>55</v>
      </c>
    </row>
    <row r="876" spans="1:21" s="122" customFormat="1" ht="18" customHeight="1">
      <c r="A876" s="313"/>
      <c r="B876" s="78" t="s">
        <v>395</v>
      </c>
      <c r="C876" s="79"/>
      <c r="D876" s="79"/>
      <c r="E876" s="80"/>
      <c r="F876" s="81"/>
      <c r="G876" s="82"/>
      <c r="H876" s="83"/>
      <c r="I876" s="78" t="s">
        <v>397</v>
      </c>
      <c r="J876" s="79"/>
      <c r="K876" s="79"/>
      <c r="L876" s="79"/>
      <c r="M876" s="80"/>
      <c r="N876" s="84"/>
      <c r="O876" s="85"/>
      <c r="Q876" s="561" t="s">
        <v>700</v>
      </c>
    </row>
    <row r="877" spans="1:21" s="122" customFormat="1" ht="14.25" customHeight="1">
      <c r="A877" s="313"/>
      <c r="B877" s="86"/>
      <c r="C877" s="87"/>
      <c r="D877" s="88"/>
      <c r="E877" s="89"/>
      <c r="F877" s="90"/>
      <c r="G877" s="91"/>
      <c r="H877" s="83"/>
      <c r="I877" s="92"/>
      <c r="J877" s="93"/>
      <c r="K877" s="88"/>
      <c r="L877" s="88"/>
      <c r="M877" s="89"/>
      <c r="N877" s="90"/>
      <c r="O877" s="94"/>
    </row>
    <row r="878" spans="1:21" s="122" customFormat="1" ht="14.25" customHeight="1">
      <c r="A878" s="313"/>
      <c r="B878" s="95"/>
      <c r="C878" s="96"/>
      <c r="D878" s="97"/>
      <c r="E878" s="98"/>
      <c r="F878" s="90"/>
      <c r="G878" s="99">
        <f>ROUNDDOWN(SUM(F877:F883)/1000,0)</f>
        <v>0</v>
      </c>
      <c r="H878" s="100"/>
      <c r="I878" s="92"/>
      <c r="J878" s="510"/>
      <c r="K878" s="510"/>
      <c r="L878" s="510"/>
      <c r="M878" s="98"/>
      <c r="N878" s="90"/>
      <c r="O878" s="101">
        <f>ROUNDDOWN(SUM(N877:N886)/1000,0)</f>
        <v>0</v>
      </c>
    </row>
    <row r="879" spans="1:21" s="122" customFormat="1" ht="14.1" customHeight="1">
      <c r="A879" s="313"/>
      <c r="B879" s="95"/>
      <c r="C879" s="96"/>
      <c r="D879" s="97"/>
      <c r="E879" s="98"/>
      <c r="F879" s="90"/>
      <c r="G879" s="99"/>
      <c r="H879" s="100"/>
      <c r="I879" s="92"/>
      <c r="J879" s="510"/>
      <c r="K879" s="510"/>
      <c r="L879" s="510"/>
      <c r="M879" s="98"/>
      <c r="N879" s="90"/>
      <c r="O879" s="94"/>
    </row>
    <row r="880" spans="1:21" s="122" customFormat="1" ht="14.25" customHeight="1">
      <c r="A880" s="313"/>
      <c r="B880" s="95"/>
      <c r="C880" s="96"/>
      <c r="D880" s="97"/>
      <c r="E880" s="98"/>
      <c r="F880" s="90"/>
      <c r="G880" s="99"/>
      <c r="H880" s="100"/>
      <c r="I880" s="92"/>
      <c r="J880" s="510"/>
      <c r="K880" s="510"/>
      <c r="L880" s="510"/>
      <c r="M880" s="98"/>
      <c r="N880" s="90"/>
      <c r="O880" s="94"/>
    </row>
    <row r="881" spans="1:15" s="122" customFormat="1" ht="14.25" customHeight="1">
      <c r="A881" s="313"/>
      <c r="B881" s="95"/>
      <c r="C881" s="96"/>
      <c r="D881" s="97"/>
      <c r="E881" s="98"/>
      <c r="F881" s="90"/>
      <c r="G881" s="102"/>
      <c r="H881" s="103"/>
      <c r="I881" s="92"/>
      <c r="J881" s="510"/>
      <c r="K881" s="510"/>
      <c r="L881" s="510"/>
      <c r="M881" s="98"/>
      <c r="N881" s="90"/>
      <c r="O881" s="94"/>
    </row>
    <row r="882" spans="1:15" s="122" customFormat="1" ht="14.25" customHeight="1">
      <c r="A882" s="313"/>
      <c r="B882" s="95"/>
      <c r="C882" s="96"/>
      <c r="D882" s="97"/>
      <c r="E882" s="98"/>
      <c r="F882" s="90"/>
      <c r="G882" s="102"/>
      <c r="H882" s="103"/>
      <c r="I882" s="92"/>
      <c r="J882" s="510"/>
      <c r="K882" s="510"/>
      <c r="L882" s="510"/>
      <c r="M882" s="98"/>
      <c r="N882" s="90"/>
      <c r="O882" s="94"/>
    </row>
    <row r="883" spans="1:15" s="122" customFormat="1" ht="14.25" customHeight="1">
      <c r="A883" s="313"/>
      <c r="B883" s="78" t="s">
        <v>607</v>
      </c>
      <c r="C883" s="79"/>
      <c r="D883" s="79"/>
      <c r="E883" s="80"/>
      <c r="F883" s="81"/>
      <c r="G883" s="82"/>
      <c r="H883" s="105"/>
      <c r="I883" s="92"/>
      <c r="J883" s="510"/>
      <c r="K883" s="510"/>
      <c r="L883" s="510"/>
      <c r="M883" s="98"/>
      <c r="N883" s="90"/>
      <c r="O883" s="94"/>
    </row>
    <row r="884" spans="1:15" s="122" customFormat="1" ht="14.25" customHeight="1">
      <c r="A884" s="313"/>
      <c r="B884" s="95"/>
      <c r="C884" s="96"/>
      <c r="D884" s="97"/>
      <c r="E884" s="98"/>
      <c r="F884" s="90"/>
      <c r="G884" s="91"/>
      <c r="H884" s="105"/>
      <c r="I884" s="92"/>
      <c r="J884" s="510"/>
      <c r="K884" s="510"/>
      <c r="L884" s="510"/>
      <c r="M884" s="98"/>
      <c r="N884" s="90"/>
      <c r="O884" s="94"/>
    </row>
    <row r="885" spans="1:15" s="122" customFormat="1" ht="14.25" customHeight="1">
      <c r="A885" s="313"/>
      <c r="B885" s="95"/>
      <c r="C885" s="96"/>
      <c r="D885" s="97"/>
      <c r="E885" s="98"/>
      <c r="F885" s="90"/>
      <c r="G885" s="99">
        <f>ROUNDDOWN(SUM(F884:F889)/1000,0)</f>
        <v>0</v>
      </c>
      <c r="H885" s="100"/>
      <c r="I885" s="107"/>
      <c r="J885" s="511"/>
      <c r="K885" s="511"/>
      <c r="L885" s="511"/>
      <c r="M885" s="98"/>
      <c r="N885" s="90"/>
      <c r="O885" s="106"/>
    </row>
    <row r="886" spans="1:15" s="122" customFormat="1" ht="14.25" customHeight="1">
      <c r="A886" s="313"/>
      <c r="B886" s="95"/>
      <c r="C886" s="96"/>
      <c r="D886" s="97"/>
      <c r="E886" s="98"/>
      <c r="F886" s="90"/>
      <c r="G886" s="99"/>
      <c r="H886" s="100"/>
      <c r="I886" s="78" t="s">
        <v>398</v>
      </c>
      <c r="J886" s="79"/>
      <c r="K886" s="79"/>
      <c r="L886" s="79"/>
      <c r="M886" s="80"/>
      <c r="N886" s="81"/>
      <c r="O886" s="111"/>
    </row>
    <row r="887" spans="1:15" s="122" customFormat="1" ht="14.25" customHeight="1">
      <c r="A887" s="313"/>
      <c r="B887" s="95"/>
      <c r="C887" s="96"/>
      <c r="D887" s="97"/>
      <c r="E887" s="98"/>
      <c r="F887" s="90"/>
      <c r="G887" s="99"/>
      <c r="H887" s="105"/>
      <c r="I887" s="92"/>
      <c r="J887" s="510"/>
      <c r="K887" s="510"/>
      <c r="L887" s="510"/>
      <c r="M887" s="98"/>
      <c r="N887" s="90"/>
      <c r="O887" s="94"/>
    </row>
    <row r="888" spans="1:15" s="122" customFormat="1" ht="14.25" customHeight="1">
      <c r="A888" s="313"/>
      <c r="B888" s="95"/>
      <c r="C888" s="96"/>
      <c r="D888" s="97"/>
      <c r="E888" s="98"/>
      <c r="F888" s="90"/>
      <c r="G888" s="99"/>
      <c r="H888" s="100"/>
      <c r="I888" s="92"/>
      <c r="J888" s="510"/>
      <c r="K888" s="510"/>
      <c r="L888" s="510"/>
      <c r="M888" s="98"/>
      <c r="N888" s="90"/>
      <c r="O888" s="101">
        <f>ROUNDDOWN(SUM(N887:N895)/1000,0)</f>
        <v>0</v>
      </c>
    </row>
    <row r="889" spans="1:15" s="122" customFormat="1" ht="14.25" customHeight="1">
      <c r="A889" s="313"/>
      <c r="B889" s="78" t="s">
        <v>614</v>
      </c>
      <c r="C889" s="79"/>
      <c r="D889" s="79"/>
      <c r="E889" s="80"/>
      <c r="F889" s="81"/>
      <c r="G889" s="82"/>
      <c r="H889" s="100"/>
      <c r="I889" s="92"/>
      <c r="J889" s="510"/>
      <c r="K889" s="510"/>
      <c r="L889" s="510"/>
      <c r="M889" s="98"/>
      <c r="N889" s="90"/>
      <c r="O889" s="94"/>
    </row>
    <row r="890" spans="1:15" s="122" customFormat="1" ht="14.25" customHeight="1">
      <c r="A890" s="313"/>
      <c r="B890" s="95"/>
      <c r="C890" s="96"/>
      <c r="D890" s="97"/>
      <c r="E890" s="98"/>
      <c r="F890" s="90"/>
      <c r="G890" s="91"/>
      <c r="H890" s="105"/>
      <c r="I890" s="92"/>
      <c r="J890" s="510"/>
      <c r="K890" s="510"/>
      <c r="L890" s="510"/>
      <c r="M890" s="98"/>
      <c r="N890" s="90"/>
      <c r="O890" s="94"/>
    </row>
    <row r="891" spans="1:15" s="122" customFormat="1" ht="14.25" customHeight="1">
      <c r="A891" s="313"/>
      <c r="B891" s="95"/>
      <c r="C891" s="96"/>
      <c r="D891" s="97"/>
      <c r="E891" s="98"/>
      <c r="F891" s="90"/>
      <c r="G891" s="99">
        <f>ROUNDDOWN(SUM(F890:F893)/1000,0)</f>
        <v>0</v>
      </c>
      <c r="H891" s="105"/>
      <c r="I891" s="92"/>
      <c r="J891" s="510"/>
      <c r="K891" s="510"/>
      <c r="L891" s="510"/>
      <c r="M891" s="98"/>
      <c r="N891" s="90"/>
      <c r="O891" s="94"/>
    </row>
    <row r="892" spans="1:15" s="122" customFormat="1" ht="14.25" customHeight="1">
      <c r="A892" s="313"/>
      <c r="B892" s="95"/>
      <c r="C892" s="96"/>
      <c r="D892" s="97"/>
      <c r="E892" s="98"/>
      <c r="F892" s="90"/>
      <c r="G892" s="99"/>
      <c r="H892" s="100"/>
      <c r="I892" s="92"/>
      <c r="J892" s="510"/>
      <c r="K892" s="510"/>
      <c r="L892" s="510"/>
      <c r="M892" s="98"/>
      <c r="N892" s="90"/>
      <c r="O892" s="94"/>
    </row>
    <row r="893" spans="1:15" s="122" customFormat="1" ht="14.25" customHeight="1">
      <c r="A893" s="313"/>
      <c r="B893" s="78" t="s">
        <v>615</v>
      </c>
      <c r="C893" s="79"/>
      <c r="D893" s="79"/>
      <c r="E893" s="80"/>
      <c r="F893" s="81"/>
      <c r="G893" s="82"/>
      <c r="H893" s="100"/>
      <c r="I893" s="92"/>
      <c r="J893" s="510"/>
      <c r="K893" s="510"/>
      <c r="L893" s="510"/>
      <c r="M893" s="98"/>
      <c r="N893" s="90"/>
      <c r="O893" s="94"/>
    </row>
    <row r="894" spans="1:15" s="122" customFormat="1" ht="14.25" customHeight="1">
      <c r="A894" s="313"/>
      <c r="B894" s="95"/>
      <c r="C894" s="96"/>
      <c r="D894" s="97"/>
      <c r="E894" s="98"/>
      <c r="F894" s="90"/>
      <c r="G894" s="91"/>
      <c r="H894" s="105"/>
      <c r="I894" s="92"/>
      <c r="J894" s="510"/>
      <c r="K894" s="510"/>
      <c r="L894" s="510"/>
      <c r="M894" s="98"/>
      <c r="N894" s="90"/>
      <c r="O894" s="106"/>
    </row>
    <row r="895" spans="1:15" s="122" customFormat="1" ht="14.25" customHeight="1">
      <c r="A895" s="313"/>
      <c r="B895" s="95"/>
      <c r="C895" s="96"/>
      <c r="D895" s="97"/>
      <c r="E895" s="98"/>
      <c r="F895" s="90"/>
      <c r="G895" s="99">
        <f>ROUNDDOWN(SUM(F894:F899)/1000,0)</f>
        <v>0</v>
      </c>
      <c r="H895" s="105"/>
      <c r="I895" s="185" t="s">
        <v>399</v>
      </c>
      <c r="J895" s="167"/>
      <c r="K895" s="109"/>
      <c r="L895" s="109"/>
      <c r="M895" s="110"/>
      <c r="N895" s="84"/>
      <c r="O895" s="111"/>
    </row>
    <row r="896" spans="1:15" s="122" customFormat="1" ht="14.25" customHeight="1">
      <c r="A896" s="313"/>
      <c r="B896" s="95"/>
      <c r="C896" s="96"/>
      <c r="D896" s="97"/>
      <c r="E896" s="98"/>
      <c r="F896" s="90"/>
      <c r="G896" s="99"/>
      <c r="H896" s="105"/>
      <c r="I896" s="92"/>
      <c r="J896" s="510"/>
      <c r="K896" s="510"/>
      <c r="L896" s="510"/>
      <c r="M896" s="98"/>
      <c r="N896" s="90"/>
      <c r="O896" s="94"/>
    </row>
    <row r="897" spans="1:15" s="122" customFormat="1" ht="14.25" customHeight="1">
      <c r="A897" s="313"/>
      <c r="B897" s="95"/>
      <c r="C897" s="96"/>
      <c r="D897" s="97"/>
      <c r="E897" s="98"/>
      <c r="F897" s="90"/>
      <c r="G897" s="99"/>
      <c r="H897" s="100"/>
      <c r="I897" s="92"/>
      <c r="J897" s="510"/>
      <c r="K897" s="510"/>
      <c r="L897" s="510"/>
      <c r="M897" s="98"/>
      <c r="N897" s="90"/>
      <c r="O897" s="101">
        <f>ROUNDDOWN(SUM(N896:N902)/1000,0)</f>
        <v>0</v>
      </c>
    </row>
    <row r="898" spans="1:15" s="122" customFormat="1" ht="14.25" customHeight="1">
      <c r="A898" s="313"/>
      <c r="B898" s="78" t="s">
        <v>396</v>
      </c>
      <c r="C898" s="79"/>
      <c r="D898" s="79"/>
      <c r="E898" s="80"/>
      <c r="F898" s="81"/>
      <c r="G898" s="82"/>
      <c r="H898" s="100"/>
      <c r="I898" s="92"/>
      <c r="J898" s="510"/>
      <c r="K898" s="510"/>
      <c r="L898" s="510"/>
      <c r="M898" s="98"/>
      <c r="N898" s="90"/>
      <c r="O898" s="94"/>
    </row>
    <row r="899" spans="1:15" s="122" customFormat="1" ht="14.25" customHeight="1">
      <c r="A899" s="313"/>
      <c r="B899" s="95"/>
      <c r="C899" s="96"/>
      <c r="D899" s="97"/>
      <c r="E899" s="98"/>
      <c r="F899" s="90"/>
      <c r="G899" s="91"/>
      <c r="H899" s="100"/>
      <c r="I899" s="92"/>
      <c r="J899" s="510"/>
      <c r="K899" s="510"/>
      <c r="L899" s="510"/>
      <c r="M899" s="98"/>
      <c r="N899" s="90"/>
      <c r="O899" s="94"/>
    </row>
    <row r="900" spans="1:15" s="122" customFormat="1" ht="14.25" customHeight="1">
      <c r="A900" s="313"/>
      <c r="B900" s="95"/>
      <c r="C900" s="96"/>
      <c r="D900" s="97"/>
      <c r="E900" s="98"/>
      <c r="F900" s="90"/>
      <c r="G900" s="91">
        <f>ROUNDDOWN(SUM(F899:F906)/1000,0)</f>
        <v>0</v>
      </c>
      <c r="H900" s="100"/>
      <c r="I900" s="92"/>
      <c r="J900" s="510"/>
      <c r="K900" s="510"/>
      <c r="L900" s="510"/>
      <c r="M900" s="98"/>
      <c r="N900" s="90"/>
      <c r="O900" s="94"/>
    </row>
    <row r="901" spans="1:15" s="122" customFormat="1" ht="14.25" customHeight="1">
      <c r="A901" s="313"/>
      <c r="B901" s="95"/>
      <c r="C901" s="96"/>
      <c r="D901" s="97"/>
      <c r="E901" s="98"/>
      <c r="F901" s="90"/>
      <c r="G901" s="91"/>
      <c r="H901" s="100"/>
      <c r="I901" s="92"/>
      <c r="J901" s="510"/>
      <c r="K901" s="510"/>
      <c r="L901" s="510"/>
      <c r="M901" s="98"/>
      <c r="N901" s="90"/>
      <c r="O901" s="94"/>
    </row>
    <row r="902" spans="1:15" s="122" customFormat="1" ht="14.25" customHeight="1">
      <c r="A902" s="313"/>
      <c r="B902" s="95"/>
      <c r="C902" s="96"/>
      <c r="D902" s="97"/>
      <c r="E902" s="98"/>
      <c r="F902" s="90"/>
      <c r="G902" s="91"/>
      <c r="H902" s="105"/>
      <c r="I902" s="185" t="s">
        <v>400</v>
      </c>
      <c r="J902" s="108"/>
      <c r="K902" s="109"/>
      <c r="L902" s="109"/>
      <c r="M902" s="110"/>
      <c r="N902" s="84"/>
      <c r="O902" s="168"/>
    </row>
    <row r="903" spans="1:15" s="122" customFormat="1" ht="14.25" customHeight="1">
      <c r="A903" s="313"/>
      <c r="B903" s="95"/>
      <c r="C903" s="96"/>
      <c r="D903" s="97"/>
      <c r="E903" s="98"/>
      <c r="F903" s="90"/>
      <c r="G903" s="91"/>
      <c r="H903" s="105"/>
      <c r="I903" s="92"/>
      <c r="J903" s="510"/>
      <c r="K903" s="510"/>
      <c r="L903" s="510"/>
      <c r="M903" s="98"/>
      <c r="N903" s="90"/>
      <c r="O903" s="169"/>
    </row>
    <row r="904" spans="1:15" s="122" customFormat="1" ht="14.25" customHeight="1">
      <c r="A904" s="313"/>
      <c r="B904" s="95"/>
      <c r="C904" s="96"/>
      <c r="D904" s="97"/>
      <c r="E904" s="98"/>
      <c r="F904" s="90"/>
      <c r="G904" s="91"/>
      <c r="H904" s="105"/>
      <c r="I904" s="92"/>
      <c r="J904" s="510"/>
      <c r="K904" s="510"/>
      <c r="L904" s="510"/>
      <c r="M904" s="98"/>
      <c r="N904" s="90"/>
      <c r="O904" s="101">
        <f>ROUNDDOWN(SUM(N903:N909)/1000,0)</f>
        <v>0</v>
      </c>
    </row>
    <row r="905" spans="1:15" s="122" customFormat="1" ht="14.25" customHeight="1">
      <c r="A905" s="313"/>
      <c r="B905" s="95"/>
      <c r="C905" s="96"/>
      <c r="D905" s="97"/>
      <c r="E905" s="98"/>
      <c r="F905" s="90"/>
      <c r="G905" s="91"/>
      <c r="H905" s="105"/>
      <c r="I905" s="92"/>
      <c r="J905" s="510"/>
      <c r="K905" s="510"/>
      <c r="L905" s="510"/>
      <c r="M905" s="98"/>
      <c r="N905" s="90"/>
      <c r="O905" s="94"/>
    </row>
    <row r="906" spans="1:15" s="122" customFormat="1" ht="14.25" customHeight="1">
      <c r="A906" s="313"/>
      <c r="B906" s="78" t="s">
        <v>56</v>
      </c>
      <c r="C906" s="79"/>
      <c r="D906" s="79"/>
      <c r="E906" s="80"/>
      <c r="F906" s="81"/>
      <c r="G906" s="82"/>
      <c r="H906" s="105"/>
      <c r="I906" s="92"/>
      <c r="J906" s="510"/>
      <c r="K906" s="510"/>
      <c r="L906" s="510"/>
      <c r="M906" s="98"/>
      <c r="N906" s="90"/>
      <c r="O906" s="94"/>
    </row>
    <row r="907" spans="1:15" s="122" customFormat="1" ht="14.25" customHeight="1">
      <c r="A907" s="313"/>
      <c r="B907" s="95"/>
      <c r="C907" s="96"/>
      <c r="D907" s="97"/>
      <c r="E907" s="98"/>
      <c r="F907" s="90"/>
      <c r="G907" s="91"/>
      <c r="H907" s="100"/>
      <c r="I907" s="92"/>
      <c r="J907" s="510"/>
      <c r="K907" s="510"/>
      <c r="L907" s="510"/>
      <c r="M907" s="98"/>
      <c r="N907" s="90"/>
      <c r="O907" s="94"/>
    </row>
    <row r="908" spans="1:15" s="122" customFormat="1" ht="14.25" customHeight="1">
      <c r="A908" s="313"/>
      <c r="B908" s="95"/>
      <c r="C908" s="96"/>
      <c r="D908" s="97"/>
      <c r="E908" s="98"/>
      <c r="F908" s="90"/>
      <c r="G908" s="99">
        <f>ROUNDDOWN(SUM(F907:F912)/1000,0)</f>
        <v>0</v>
      </c>
      <c r="H908" s="105"/>
      <c r="I908" s="92"/>
      <c r="J908" s="510"/>
      <c r="K908" s="510"/>
      <c r="L908" s="510"/>
      <c r="M908" s="98"/>
      <c r="N908" s="90"/>
      <c r="O908" s="106"/>
    </row>
    <row r="909" spans="1:15" s="122" customFormat="1" ht="14.25" customHeight="1">
      <c r="A909" s="313"/>
      <c r="B909" s="95"/>
      <c r="C909" s="96"/>
      <c r="D909" s="97"/>
      <c r="E909" s="98"/>
      <c r="F909" s="90"/>
      <c r="G909" s="91"/>
      <c r="H909" s="105"/>
      <c r="I909" s="185" t="s">
        <v>401</v>
      </c>
      <c r="J909" s="108"/>
      <c r="K909" s="109"/>
      <c r="L909" s="109"/>
      <c r="M909" s="110"/>
      <c r="N909" s="707"/>
      <c r="O909" s="112"/>
    </row>
    <row r="910" spans="1:15" s="122" customFormat="1" ht="14.25" customHeight="1">
      <c r="A910" s="313"/>
      <c r="B910" s="95"/>
      <c r="C910" s="96"/>
      <c r="D910" s="97"/>
      <c r="E910" s="98"/>
      <c r="F910" s="90"/>
      <c r="G910" s="99"/>
      <c r="H910" s="105"/>
      <c r="I910" s="92"/>
      <c r="J910" s="510"/>
      <c r="K910" s="510"/>
      <c r="L910" s="510"/>
      <c r="M910" s="98"/>
      <c r="N910" s="90"/>
      <c r="O910" s="94"/>
    </row>
    <row r="911" spans="1:15" s="122" customFormat="1" ht="14.25" customHeight="1">
      <c r="A911" s="313"/>
      <c r="B911" s="95"/>
      <c r="C911" s="96"/>
      <c r="D911" s="97"/>
      <c r="E911" s="98"/>
      <c r="F911" s="90"/>
      <c r="G911" s="99"/>
      <c r="H911" s="100"/>
      <c r="I911" s="92"/>
      <c r="J911" s="510"/>
      <c r="K911" s="510"/>
      <c r="L911" s="510"/>
      <c r="M911" s="98"/>
      <c r="N911" s="90"/>
      <c r="O911" s="101">
        <f>ROUNDDOWN(SUM(N910:N915)/1000,0)</f>
        <v>0</v>
      </c>
    </row>
    <row r="912" spans="1:15" s="122" customFormat="1" ht="14.1" customHeight="1" thickBot="1">
      <c r="A912" s="313"/>
      <c r="B912" s="113" t="s">
        <v>608</v>
      </c>
      <c r="C912" s="114"/>
      <c r="D912" s="114"/>
      <c r="E912" s="115"/>
      <c r="F912" s="116"/>
      <c r="G912" s="117">
        <f>G913-G878-G885-G891-G895-G900-G908</f>
        <v>0</v>
      </c>
      <c r="H912" s="105"/>
      <c r="I912" s="92"/>
      <c r="J912" s="510"/>
      <c r="K912" s="510"/>
      <c r="L912" s="510"/>
      <c r="M912" s="98"/>
      <c r="N912" s="90"/>
      <c r="O912" s="94"/>
    </row>
    <row r="913" spans="1:17" s="122" customFormat="1" ht="14.25" customHeight="1" thickTop="1">
      <c r="A913" s="313"/>
      <c r="B913" s="702" t="s">
        <v>57</v>
      </c>
      <c r="C913" s="703"/>
      <c r="D913" s="703"/>
      <c r="E913" s="703"/>
      <c r="F913" s="704"/>
      <c r="G913" s="118">
        <f>O922</f>
        <v>0</v>
      </c>
      <c r="H913" s="100"/>
      <c r="I913" s="92"/>
      <c r="J913" s="510"/>
      <c r="K913" s="510"/>
      <c r="L913" s="510"/>
      <c r="M913" s="98"/>
      <c r="N913" s="90"/>
      <c r="O913" s="94"/>
    </row>
    <row r="914" spans="1:17" s="122" customFormat="1" ht="20.100000000000001" customHeight="1">
      <c r="A914" s="313"/>
      <c r="B914" s="119" t="s">
        <v>58</v>
      </c>
      <c r="C914" s="120"/>
      <c r="D914" s="120"/>
      <c r="E914" s="120"/>
      <c r="F914" s="120"/>
      <c r="G914" s="121"/>
      <c r="H914" s="100"/>
      <c r="I914" s="107"/>
      <c r="J914" s="511"/>
      <c r="K914" s="511"/>
      <c r="L914" s="511"/>
      <c r="M914" s="104"/>
      <c r="N914" s="645"/>
      <c r="O914" s="106"/>
    </row>
    <row r="915" spans="1:17" s="122" customFormat="1" ht="14.25" customHeight="1">
      <c r="A915" s="313"/>
      <c r="B915" s="122" t="s">
        <v>59</v>
      </c>
      <c r="C915" s="120"/>
      <c r="D915" s="120"/>
      <c r="E915" s="120"/>
      <c r="F915" s="120"/>
      <c r="G915" s="123" t="s">
        <v>60</v>
      </c>
      <c r="H915" s="121"/>
      <c r="I915" s="185" t="s">
        <v>717</v>
      </c>
      <c r="J915" s="708"/>
      <c r="K915" s="510"/>
      <c r="L915" s="510"/>
      <c r="M915" s="110"/>
      <c r="N915" s="84"/>
      <c r="O915" s="111"/>
    </row>
    <row r="916" spans="1:17" s="122" customFormat="1" ht="14.25" customHeight="1">
      <c r="A916" s="313"/>
      <c r="B916" s="987" t="s">
        <v>61</v>
      </c>
      <c r="C916" s="1019"/>
      <c r="D916" s="1019"/>
      <c r="E916" s="1019"/>
      <c r="F916" s="1020"/>
      <c r="G916" s="125" t="s">
        <v>62</v>
      </c>
      <c r="H916" s="124"/>
      <c r="I916" s="92"/>
      <c r="J916" s="510"/>
      <c r="K916" s="709"/>
      <c r="L916" s="709"/>
      <c r="M916" s="98"/>
      <c r="N916" s="90"/>
      <c r="O916" s="94"/>
      <c r="Q916" s="648" t="s">
        <v>735</v>
      </c>
    </row>
    <row r="917" spans="1:17" s="122" customFormat="1" ht="14.25" customHeight="1">
      <c r="A917" s="313"/>
      <c r="B917" s="1144" t="s">
        <v>403</v>
      </c>
      <c r="C917" s="1019"/>
      <c r="D917" s="1019"/>
      <c r="E917" s="1019"/>
      <c r="F917" s="1020"/>
      <c r="G917" s="126"/>
      <c r="H917" s="124"/>
      <c r="I917" s="92"/>
      <c r="J917" s="510"/>
      <c r="K917" s="510"/>
      <c r="L917" s="510"/>
      <c r="M917" s="98"/>
      <c r="N917" s="90"/>
      <c r="O917" s="101">
        <f>ROUNDDOWN(SUM(N916:N920)/1000,0)</f>
        <v>0</v>
      </c>
    </row>
    <row r="918" spans="1:17" s="122" customFormat="1" ht="20.100000000000001" customHeight="1">
      <c r="A918" s="313"/>
      <c r="B918" s="1144" t="s">
        <v>404</v>
      </c>
      <c r="C918" s="1145"/>
      <c r="D918" s="1145"/>
      <c r="E918" s="1145"/>
      <c r="F918" s="1146"/>
      <c r="G918" s="126"/>
      <c r="H918" s="127"/>
      <c r="I918" s="92"/>
      <c r="J918" s="510"/>
      <c r="K918" s="510"/>
      <c r="L918" s="510"/>
      <c r="M918" s="98"/>
      <c r="N918" s="90"/>
      <c r="O918" s="94"/>
    </row>
    <row r="919" spans="1:17" s="122" customFormat="1" ht="21.95" customHeight="1" thickBot="1">
      <c r="A919" s="313"/>
      <c r="B919" s="1144" t="s">
        <v>104</v>
      </c>
      <c r="C919" s="1145"/>
      <c r="D919" s="1145"/>
      <c r="E919" s="1145"/>
      <c r="F919" s="1146"/>
      <c r="G919" s="126"/>
      <c r="H919" s="105"/>
      <c r="I919" s="92"/>
      <c r="J919" s="510"/>
      <c r="K919" s="510"/>
      <c r="L919" s="510"/>
      <c r="M919" s="98"/>
      <c r="N919" s="90"/>
      <c r="O919" s="128"/>
    </row>
    <row r="920" spans="1:17" s="122" customFormat="1" ht="35.450000000000003" customHeight="1" thickTop="1">
      <c r="A920" s="313"/>
      <c r="B920" s="1144" t="s">
        <v>108</v>
      </c>
      <c r="C920" s="1145"/>
      <c r="D920" s="1145"/>
      <c r="E920" s="1145"/>
      <c r="F920" s="1146"/>
      <c r="G920" s="126"/>
      <c r="H920" s="105"/>
      <c r="I920" s="1166" t="s">
        <v>402</v>
      </c>
      <c r="J920" s="1167"/>
      <c r="K920" s="1167"/>
      <c r="L920" s="1167"/>
      <c r="M920" s="1167"/>
      <c r="N920" s="1168"/>
      <c r="O920" s="129">
        <f>SUM(O878,O888,O897,O904,O911,O917)</f>
        <v>0</v>
      </c>
    </row>
    <row r="921" spans="1:17" s="122" customFormat="1" ht="35.450000000000003" customHeight="1">
      <c r="A921" s="313"/>
      <c r="B921" s="1144" t="s">
        <v>774</v>
      </c>
      <c r="C921" s="1145"/>
      <c r="D921" s="1145"/>
      <c r="E921" s="1145"/>
      <c r="F921" s="1146"/>
      <c r="G921" s="126"/>
      <c r="H921" s="121"/>
      <c r="I921" s="1169" t="s">
        <v>276</v>
      </c>
      <c r="J921" s="1170"/>
      <c r="K921" s="1170"/>
      <c r="L921" s="1170"/>
      <c r="M921" s="1170"/>
      <c r="N921" s="1171"/>
      <c r="O921" s="136">
        <f>IF(共通入力シート!$B$18="課税事業者",ROUNDDOWN((O920-G923)*10/110,0),0)</f>
        <v>0</v>
      </c>
    </row>
    <row r="922" spans="1:17" s="122" customFormat="1" ht="26.1" customHeight="1" thickBot="1">
      <c r="A922" s="313"/>
      <c r="B922" s="1153" t="s">
        <v>775</v>
      </c>
      <c r="C922" s="1154"/>
      <c r="D922" s="1154"/>
      <c r="E922" s="1154"/>
      <c r="F922" s="1155"/>
      <c r="G922" s="126"/>
      <c r="H922" s="121"/>
      <c r="I922" s="1159" t="s">
        <v>609</v>
      </c>
      <c r="J922" s="1160"/>
      <c r="K922" s="1160"/>
      <c r="L922" s="1160"/>
      <c r="M922" s="1160"/>
      <c r="N922" s="1161"/>
      <c r="O922" s="131">
        <f>O920-O921</f>
        <v>0</v>
      </c>
    </row>
    <row r="923" spans="1:17" s="122" customFormat="1" ht="25.35" customHeight="1" thickTop="1">
      <c r="A923" s="313"/>
      <c r="B923" s="1156" t="s">
        <v>63</v>
      </c>
      <c r="C923" s="1157"/>
      <c r="D923" s="1157"/>
      <c r="E923" s="1157"/>
      <c r="F923" s="1158"/>
      <c r="G923" s="130">
        <f>SUM(G917:G922)</f>
        <v>0</v>
      </c>
      <c r="H923" s="326"/>
      <c r="I923" s="1159" t="s">
        <v>610</v>
      </c>
      <c r="J923" s="1160"/>
      <c r="K923" s="1160"/>
      <c r="L923" s="1160"/>
      <c r="M923" s="1160"/>
      <c r="N923" s="1161"/>
      <c r="O923" s="134"/>
    </row>
    <row r="924" spans="1:17" s="122" customFormat="1" ht="26.25" customHeight="1">
      <c r="A924" s="313"/>
      <c r="B924" s="122" t="s">
        <v>64</v>
      </c>
      <c r="C924" s="327"/>
      <c r="D924" s="327"/>
      <c r="E924" s="327"/>
      <c r="F924" s="327"/>
      <c r="G924" s="133"/>
      <c r="H924" s="326"/>
      <c r="O924" s="135"/>
    </row>
    <row r="925" spans="1:17" s="122" customFormat="1" ht="10.5" customHeight="1" thickBot="1">
      <c r="A925" s="313"/>
      <c r="C925" s="327"/>
      <c r="D925" s="327"/>
      <c r="E925" s="327"/>
      <c r="F925" s="327"/>
      <c r="G925" s="133"/>
      <c r="H925" s="326"/>
      <c r="I925" s="328"/>
    </row>
    <row r="926" spans="1:17" s="122" customFormat="1" ht="25.35" customHeight="1" thickBot="1">
      <c r="A926" s="313"/>
      <c r="B926" s="1143" t="s">
        <v>65</v>
      </c>
      <c r="C926" s="1018"/>
      <c r="D926" s="1162" t="str">
        <f>IF(共通入力シート!$B$2="","",共通入力シート!$B$2)</f>
        <v/>
      </c>
      <c r="E926" s="1162"/>
      <c r="F926" s="1162"/>
      <c r="G926" s="1163"/>
      <c r="H926" s="1164" t="str">
        <f>IF(共通入力シート!$B$18="※選択してください。","★「共通入力シート」の消費税等仕入控除税額の取扱を選択してください。","")</f>
        <v/>
      </c>
      <c r="I926" s="1165"/>
      <c r="J926" s="1165"/>
      <c r="K926" s="1165"/>
      <c r="L926" s="1165"/>
      <c r="M926" s="1165"/>
      <c r="N926" s="1165"/>
      <c r="O926" s="1165"/>
    </row>
    <row r="927" spans="1:17" s="122" customFormat="1" ht="77.099999999999994" customHeight="1" thickBot="1">
      <c r="A927" s="313"/>
      <c r="B927" s="1148" t="s">
        <v>776</v>
      </c>
      <c r="C927" s="1149"/>
      <c r="D927" s="1150" t="str">
        <f>IF(O922=0,"",MAX(0,MIN(INT(O922/2),G912)))</f>
        <v/>
      </c>
      <c r="E927" s="1150"/>
      <c r="F927" s="1150"/>
      <c r="G927" s="329" t="s">
        <v>27</v>
      </c>
      <c r="H927" s="1151" t="s">
        <v>736</v>
      </c>
      <c r="I927" s="1152"/>
      <c r="J927" s="1152"/>
      <c r="K927" s="1152"/>
      <c r="L927" s="1152"/>
      <c r="M927" s="1152"/>
      <c r="N927" s="1152"/>
      <c r="O927" s="1152"/>
    </row>
    <row r="928" spans="1:17" ht="4.5" customHeight="1"/>
    <row r="929" spans="2:21" ht="15.6" customHeight="1">
      <c r="B929" s="122" t="s">
        <v>332</v>
      </c>
      <c r="C929" s="198"/>
      <c r="D929" s="294"/>
      <c r="E929" s="198"/>
      <c r="F929" s="198"/>
      <c r="G929" s="198"/>
      <c r="H929" s="198"/>
      <c r="I929" s="198"/>
      <c r="J929" s="198"/>
      <c r="K929" s="198"/>
      <c r="L929" s="198"/>
      <c r="M929" s="198"/>
      <c r="N929" s="198"/>
      <c r="O929" s="198"/>
      <c r="R929" s="294"/>
      <c r="S929" s="294"/>
      <c r="T929" s="294"/>
      <c r="U929" s="294"/>
    </row>
    <row r="930" spans="2:21" ht="15.6" customHeight="1">
      <c r="B930" s="198" t="s">
        <v>383</v>
      </c>
      <c r="C930" s="198"/>
      <c r="D930" s="198"/>
      <c r="E930" s="198"/>
      <c r="F930" s="198"/>
      <c r="G930" s="198"/>
      <c r="H930" s="198"/>
      <c r="I930" s="198"/>
      <c r="J930" s="198"/>
      <c r="K930" s="198"/>
      <c r="L930" s="198"/>
      <c r="M930" s="198"/>
      <c r="N930" s="198"/>
      <c r="O930" s="198"/>
      <c r="R930" s="294"/>
      <c r="S930" s="294"/>
      <c r="T930" s="294"/>
      <c r="U930" s="294"/>
    </row>
    <row r="931" spans="2:21" ht="15.6" customHeight="1" thickBot="1">
      <c r="B931" s="1044" t="s">
        <v>335</v>
      </c>
      <c r="C931" s="1044"/>
      <c r="D931" s="1044"/>
      <c r="E931" s="1044"/>
      <c r="F931" s="1044"/>
      <c r="G931" s="1044"/>
      <c r="H931" s="1044"/>
      <c r="I931" s="1044"/>
      <c r="J931" s="1044"/>
      <c r="K931" s="1044"/>
      <c r="L931" s="1044"/>
      <c r="M931" s="1044"/>
      <c r="N931" s="1044"/>
      <c r="O931" s="1044"/>
      <c r="R931" s="294"/>
      <c r="S931" s="294"/>
      <c r="T931" s="294"/>
      <c r="U931" s="294"/>
    </row>
    <row r="932" spans="2:21" ht="15" customHeight="1">
      <c r="B932" s="1036" t="s">
        <v>36</v>
      </c>
      <c r="C932" s="1063"/>
      <c r="D932" s="1051" t="s">
        <v>504</v>
      </c>
      <c r="E932" s="1052"/>
      <c r="F932" s="1036" t="s">
        <v>447</v>
      </c>
      <c r="G932" s="1037"/>
      <c r="H932" s="1038"/>
      <c r="I932" s="1038"/>
      <c r="J932" s="1038"/>
      <c r="K932" s="1038"/>
      <c r="L932" s="1038"/>
      <c r="M932" s="1038"/>
      <c r="N932" s="1038"/>
      <c r="O932" s="1039"/>
      <c r="Q932" s="520"/>
      <c r="R932" s="294"/>
      <c r="S932" s="294"/>
      <c r="T932" s="294"/>
      <c r="U932" s="294"/>
    </row>
    <row r="933" spans="2:21" ht="15" customHeight="1" thickBot="1">
      <c r="B933" s="1040"/>
      <c r="C933" s="1064"/>
      <c r="D933" s="1053"/>
      <c r="E933" s="1054"/>
      <c r="F933" s="1040"/>
      <c r="G933" s="1041"/>
      <c r="H933" s="1042"/>
      <c r="I933" s="1042"/>
      <c r="J933" s="1042"/>
      <c r="K933" s="1042"/>
      <c r="L933" s="1042"/>
      <c r="M933" s="1042"/>
      <c r="N933" s="1042"/>
      <c r="O933" s="1043"/>
      <c r="Q933" s="519"/>
      <c r="R933" s="294"/>
      <c r="S933" s="294"/>
      <c r="T933" s="294"/>
      <c r="U933" s="294"/>
    </row>
    <row r="934" spans="2:21" ht="16.5" customHeight="1">
      <c r="B934" s="295" t="s">
        <v>111</v>
      </c>
      <c r="C934" s="296"/>
      <c r="D934" s="296"/>
      <c r="E934" s="297"/>
      <c r="F934" s="296"/>
      <c r="G934" s="296"/>
      <c r="H934" s="296"/>
      <c r="I934" s="296"/>
      <c r="J934" s="296"/>
      <c r="K934" s="296"/>
      <c r="L934" s="296"/>
      <c r="M934" s="296"/>
      <c r="N934" s="296"/>
      <c r="O934" s="521"/>
      <c r="R934" s="294"/>
      <c r="S934" s="294"/>
      <c r="T934" s="294"/>
      <c r="U934" s="294"/>
    </row>
    <row r="935" spans="2:21" ht="18.75" customHeight="1">
      <c r="B935" s="1055"/>
      <c r="C935" s="1056"/>
      <c r="D935" s="1056"/>
      <c r="E935" s="1056"/>
      <c r="F935" s="1056"/>
      <c r="G935" s="1056"/>
      <c r="H935" s="1056"/>
      <c r="I935" s="1056"/>
      <c r="J935" s="1056"/>
      <c r="K935" s="1056"/>
      <c r="L935" s="300" t="s">
        <v>39</v>
      </c>
      <c r="M935" s="1059"/>
      <c r="N935" s="1059"/>
      <c r="O935" s="1060"/>
      <c r="Q935" s="496" t="str">
        <f>IF(M935="", "←選択してください。", "")</f>
        <v>←選択してください。</v>
      </c>
      <c r="R935" s="294"/>
      <c r="S935" s="294"/>
      <c r="T935" s="294"/>
      <c r="U935" s="294"/>
    </row>
    <row r="936" spans="2:21" ht="17.25" customHeight="1">
      <c r="B936" s="1057"/>
      <c r="C936" s="1058"/>
      <c r="D936" s="1058"/>
      <c r="E936" s="1058"/>
      <c r="F936" s="1058"/>
      <c r="G936" s="1058"/>
      <c r="H936" s="1058"/>
      <c r="I936" s="1058"/>
      <c r="J936" s="1058"/>
      <c r="K936" s="1058"/>
      <c r="L936" s="302" t="s">
        <v>40</v>
      </c>
      <c r="M936" s="1061"/>
      <c r="N936" s="1061"/>
      <c r="O936" s="1062"/>
      <c r="Q936" s="496" t="str">
        <f>IF(M936="", "←選択してください。", "")</f>
        <v>←選択してください。</v>
      </c>
      <c r="R936" s="294"/>
      <c r="S936" s="294"/>
      <c r="T936" s="294"/>
      <c r="U936" s="294"/>
    </row>
    <row r="937" spans="2:21" ht="4.5" customHeight="1">
      <c r="B937" s="303"/>
      <c r="C937" s="303"/>
      <c r="D937" s="303"/>
      <c r="E937" s="303"/>
      <c r="F937" s="303"/>
      <c r="G937" s="303"/>
      <c r="H937" s="303"/>
      <c r="I937" s="303"/>
      <c r="J937" s="303"/>
      <c r="K937" s="303"/>
      <c r="L937" s="303"/>
      <c r="M937" s="303"/>
      <c r="N937" s="303"/>
      <c r="O937" s="517"/>
      <c r="R937" s="294"/>
      <c r="S937" s="294"/>
      <c r="T937" s="294"/>
      <c r="U937" s="294"/>
    </row>
    <row r="938" spans="2:21" ht="24" customHeight="1">
      <c r="B938" s="987" t="s">
        <v>112</v>
      </c>
      <c r="C938" s="1097"/>
      <c r="D938" s="1098" t="s">
        <v>41</v>
      </c>
      <c r="E938" s="1099"/>
      <c r="F938" s="1100"/>
      <c r="G938" s="1100"/>
      <c r="H938" s="1101"/>
      <c r="I938" s="999" t="s">
        <v>42</v>
      </c>
      <c r="J938" s="1065"/>
      <c r="K938" s="1066"/>
      <c r="L938" s="305" t="str">
        <f>IF(OR($H940=0,$K940=0),"",$F938/($H940*$K940))</f>
        <v/>
      </c>
      <c r="M938" s="999" t="s">
        <v>43</v>
      </c>
      <c r="N938" s="1066"/>
      <c r="O938" s="492" t="str">
        <f>IF($O1036+$O1039=0,"",($G1029-$G1028)/($O1036+$O1039))</f>
        <v/>
      </c>
      <c r="Q938" s="301" t="str">
        <f>IF(OR(F932="人材養成事業",F932= "普及啓発事業"), "←斜線部は記入する必要はありません。", "")</f>
        <v/>
      </c>
      <c r="R938" s="294"/>
      <c r="S938" s="294"/>
      <c r="T938" s="294"/>
      <c r="U938" s="294"/>
    </row>
    <row r="939" spans="2:21" s="122" customFormat="1" ht="21.75" customHeight="1">
      <c r="B939" s="1067" t="s">
        <v>44</v>
      </c>
      <c r="C939" s="1068"/>
      <c r="D939" s="1071" t="s">
        <v>45</v>
      </c>
      <c r="E939" s="1072"/>
      <c r="F939" s="1073" t="s">
        <v>46</v>
      </c>
      <c r="G939" s="1073"/>
      <c r="H939" s="1074" t="s">
        <v>47</v>
      </c>
      <c r="I939" s="1074"/>
      <c r="J939" s="1074"/>
      <c r="K939" s="306" t="s">
        <v>48</v>
      </c>
      <c r="L939" s="1080" t="s">
        <v>49</v>
      </c>
      <c r="M939" s="1080"/>
      <c r="N939" s="1080"/>
      <c r="O939" s="1081"/>
    </row>
    <row r="940" spans="2:21" s="122" customFormat="1" ht="21.75" customHeight="1">
      <c r="B940" s="1069"/>
      <c r="C940" s="1070"/>
      <c r="D940" s="1082"/>
      <c r="E940" s="1083"/>
      <c r="F940" s="1084"/>
      <c r="G940" s="1085"/>
      <c r="H940" s="1086"/>
      <c r="I940" s="1086"/>
      <c r="J940" s="1086"/>
      <c r="K940" s="73"/>
      <c r="L940" s="1087"/>
      <c r="M940" s="1087"/>
      <c r="N940" s="1087"/>
      <c r="O940" s="1088"/>
      <c r="Q940" s="307"/>
    </row>
    <row r="941" spans="2:21" ht="9.75" customHeight="1">
      <c r="B941" s="122"/>
      <c r="C941" s="122"/>
      <c r="D941" s="303"/>
      <c r="E941" s="303"/>
      <c r="F941" s="303"/>
      <c r="G941" s="303"/>
      <c r="H941" s="303"/>
      <c r="I941" s="303"/>
      <c r="J941" s="303"/>
      <c r="K941" s="303"/>
      <c r="L941" s="303"/>
      <c r="M941" s="303"/>
      <c r="N941" s="303"/>
      <c r="O941" s="303"/>
      <c r="Q941" s="301"/>
      <c r="R941" s="294"/>
      <c r="S941" s="294"/>
      <c r="T941" s="294"/>
      <c r="U941" s="294"/>
    </row>
    <row r="942" spans="2:21" s="97" customFormat="1" ht="18" customHeight="1">
      <c r="B942" s="1067" t="s">
        <v>277</v>
      </c>
      <c r="C942" s="1075"/>
      <c r="D942" s="1032" t="s">
        <v>737</v>
      </c>
      <c r="E942" s="975"/>
      <c r="F942" s="975"/>
      <c r="G942" s="975"/>
      <c r="H942" s="975"/>
      <c r="I942" s="975"/>
      <c r="J942" s="975"/>
      <c r="K942" s="975"/>
      <c r="L942" s="975"/>
      <c r="M942" s="975"/>
      <c r="N942" s="975"/>
      <c r="O942" s="976"/>
      <c r="Q942" s="495" t="s">
        <v>109</v>
      </c>
    </row>
    <row r="943" spans="2:21" s="97" customFormat="1" ht="19.350000000000001" customHeight="1">
      <c r="B943" s="1076"/>
      <c r="C943" s="1077"/>
      <c r="D943" s="1033"/>
      <c r="E943" s="1034"/>
      <c r="F943" s="1034"/>
      <c r="G943" s="1034"/>
      <c r="H943" s="1034"/>
      <c r="I943" s="1034"/>
      <c r="J943" s="1034"/>
      <c r="K943" s="1034"/>
      <c r="L943" s="1034"/>
      <c r="M943" s="1034"/>
      <c r="N943" s="1034"/>
      <c r="O943" s="1035"/>
    </row>
    <row r="944" spans="2:21" s="97" customFormat="1" ht="19.350000000000001" customHeight="1">
      <c r="B944" s="1076"/>
      <c r="C944" s="1077"/>
      <c r="D944" s="1026"/>
      <c r="E944" s="1027"/>
      <c r="F944" s="1027"/>
      <c r="G944" s="1027"/>
      <c r="H944" s="1027"/>
      <c r="I944" s="1027"/>
      <c r="J944" s="1027"/>
      <c r="K944" s="1027"/>
      <c r="L944" s="1027"/>
      <c r="M944" s="1027"/>
      <c r="N944" s="1027"/>
      <c r="O944" s="1028"/>
    </row>
    <row r="945" spans="2:15" s="97" customFormat="1" ht="19.350000000000001" customHeight="1">
      <c r="B945" s="1076"/>
      <c r="C945" s="1077"/>
      <c r="D945" s="1026"/>
      <c r="E945" s="1027"/>
      <c r="F945" s="1027"/>
      <c r="G945" s="1027"/>
      <c r="H945" s="1027"/>
      <c r="I945" s="1027"/>
      <c r="J945" s="1027"/>
      <c r="K945" s="1027"/>
      <c r="L945" s="1027"/>
      <c r="M945" s="1027"/>
      <c r="N945" s="1027"/>
      <c r="O945" s="1028"/>
    </row>
    <row r="946" spans="2:15" s="97" customFormat="1" ht="19.350000000000001" customHeight="1">
      <c r="B946" s="1076"/>
      <c r="C946" s="1077"/>
      <c r="D946" s="1026"/>
      <c r="E946" s="1027"/>
      <c r="F946" s="1027"/>
      <c r="G946" s="1027"/>
      <c r="H946" s="1027"/>
      <c r="I946" s="1027"/>
      <c r="J946" s="1027"/>
      <c r="K946" s="1027"/>
      <c r="L946" s="1027"/>
      <c r="M946" s="1027"/>
      <c r="N946" s="1027"/>
      <c r="O946" s="1028"/>
    </row>
    <row r="947" spans="2:15" s="97" customFormat="1" ht="19.350000000000001" customHeight="1">
      <c r="B947" s="1076"/>
      <c r="C947" s="1077"/>
      <c r="D947" s="1026"/>
      <c r="E947" s="1027"/>
      <c r="F947" s="1027"/>
      <c r="G947" s="1027"/>
      <c r="H947" s="1027"/>
      <c r="I947" s="1027"/>
      <c r="J947" s="1027"/>
      <c r="K947" s="1027"/>
      <c r="L947" s="1027"/>
      <c r="M947" s="1027"/>
      <c r="N947" s="1027"/>
      <c r="O947" s="1028"/>
    </row>
    <row r="948" spans="2:15" s="97" customFormat="1" ht="19.350000000000001" customHeight="1">
      <c r="B948" s="1076"/>
      <c r="C948" s="1077"/>
      <c r="D948" s="1026"/>
      <c r="E948" s="1027"/>
      <c r="F948" s="1027"/>
      <c r="G948" s="1027"/>
      <c r="H948" s="1027"/>
      <c r="I948" s="1027"/>
      <c r="J948" s="1027"/>
      <c r="K948" s="1027"/>
      <c r="L948" s="1027"/>
      <c r="M948" s="1027"/>
      <c r="N948" s="1027"/>
      <c r="O948" s="1028"/>
    </row>
    <row r="949" spans="2:15" s="97" customFormat="1" ht="19.350000000000001" customHeight="1">
      <c r="B949" s="1076"/>
      <c r="C949" s="1077"/>
      <c r="D949" s="1026"/>
      <c r="E949" s="1027"/>
      <c r="F949" s="1027"/>
      <c r="G949" s="1027"/>
      <c r="H949" s="1027"/>
      <c r="I949" s="1027"/>
      <c r="J949" s="1027"/>
      <c r="K949" s="1027"/>
      <c r="L949" s="1027"/>
      <c r="M949" s="1027"/>
      <c r="N949" s="1027"/>
      <c r="O949" s="1028"/>
    </row>
    <row r="950" spans="2:15" s="97" customFormat="1" ht="19.350000000000001" customHeight="1">
      <c r="B950" s="1076"/>
      <c r="C950" s="1077"/>
      <c r="D950" s="1026"/>
      <c r="E950" s="1027"/>
      <c r="F950" s="1027"/>
      <c r="G950" s="1027"/>
      <c r="H950" s="1027"/>
      <c r="I950" s="1027"/>
      <c r="J950" s="1027"/>
      <c r="K950" s="1027"/>
      <c r="L950" s="1027"/>
      <c r="M950" s="1027"/>
      <c r="N950" s="1027"/>
      <c r="O950" s="1028"/>
    </row>
    <row r="951" spans="2:15" s="97" customFormat="1" ht="19.350000000000001" customHeight="1">
      <c r="B951" s="1076"/>
      <c r="C951" s="1077"/>
      <c r="D951" s="1026"/>
      <c r="E951" s="1027"/>
      <c r="F951" s="1027"/>
      <c r="G951" s="1027"/>
      <c r="H951" s="1027"/>
      <c r="I951" s="1027"/>
      <c r="J951" s="1027"/>
      <c r="K951" s="1027"/>
      <c r="L951" s="1027"/>
      <c r="M951" s="1027"/>
      <c r="N951" s="1027"/>
      <c r="O951" s="1028"/>
    </row>
    <row r="952" spans="2:15" s="97" customFormat="1" ht="19.350000000000001" customHeight="1">
      <c r="B952" s="1078"/>
      <c r="C952" s="1079"/>
      <c r="D952" s="1029"/>
      <c r="E952" s="1030"/>
      <c r="F952" s="1030"/>
      <c r="G952" s="1030"/>
      <c r="H952" s="1030"/>
      <c r="I952" s="1030"/>
      <c r="J952" s="1030"/>
      <c r="K952" s="1030"/>
      <c r="L952" s="1030"/>
      <c r="M952" s="1030"/>
      <c r="N952" s="1030"/>
      <c r="O952" s="1031"/>
    </row>
    <row r="953" spans="2:15" s="97" customFormat="1" ht="18" customHeight="1">
      <c r="B953" s="1067" t="s">
        <v>114</v>
      </c>
      <c r="C953" s="1092"/>
      <c r="D953" s="1089" t="s">
        <v>523</v>
      </c>
      <c r="E953" s="1090"/>
      <c r="F953" s="1090"/>
      <c r="G953" s="1090"/>
      <c r="H953" s="1090"/>
      <c r="I953" s="1090"/>
      <c r="J953" s="1090"/>
      <c r="K953" s="1090"/>
      <c r="L953" s="1090"/>
      <c r="M953" s="1090"/>
      <c r="N953" s="1090"/>
      <c r="O953" s="1091"/>
    </row>
    <row r="954" spans="2:15" s="97" customFormat="1" ht="18" customHeight="1">
      <c r="B954" s="1093"/>
      <c r="C954" s="1094"/>
      <c r="D954" s="1045"/>
      <c r="E954" s="1046"/>
      <c r="F954" s="1046"/>
      <c r="G954" s="1046"/>
      <c r="H954" s="1046"/>
      <c r="I954" s="1046"/>
      <c r="J954" s="1046"/>
      <c r="K954" s="1046"/>
      <c r="L954" s="1046"/>
      <c r="M954" s="1046"/>
      <c r="N954" s="1046"/>
      <c r="O954" s="1047"/>
    </row>
    <row r="955" spans="2:15" s="97" customFormat="1" ht="18" customHeight="1">
      <c r="B955" s="1093"/>
      <c r="C955" s="1094"/>
      <c r="D955" s="1026"/>
      <c r="E955" s="1027"/>
      <c r="F955" s="1027"/>
      <c r="G955" s="1027"/>
      <c r="H955" s="1027"/>
      <c r="I955" s="1027"/>
      <c r="J955" s="1027"/>
      <c r="K955" s="1027"/>
      <c r="L955" s="1027"/>
      <c r="M955" s="1027"/>
      <c r="N955" s="1027"/>
      <c r="O955" s="1028"/>
    </row>
    <row r="956" spans="2:15" s="97" customFormat="1" ht="18" customHeight="1">
      <c r="B956" s="1093"/>
      <c r="C956" s="1094"/>
      <c r="D956" s="1026"/>
      <c r="E956" s="1027"/>
      <c r="F956" s="1027"/>
      <c r="G956" s="1027"/>
      <c r="H956" s="1027"/>
      <c r="I956" s="1027"/>
      <c r="J956" s="1027"/>
      <c r="K956" s="1027"/>
      <c r="L956" s="1027"/>
      <c r="M956" s="1027"/>
      <c r="N956" s="1027"/>
      <c r="O956" s="1028"/>
    </row>
    <row r="957" spans="2:15" s="97" customFormat="1" ht="18" customHeight="1">
      <c r="B957" s="1093"/>
      <c r="C957" s="1094"/>
      <c r="D957" s="1026"/>
      <c r="E957" s="1027"/>
      <c r="F957" s="1027"/>
      <c r="G957" s="1027"/>
      <c r="H957" s="1027"/>
      <c r="I957" s="1027"/>
      <c r="J957" s="1027"/>
      <c r="K957" s="1027"/>
      <c r="L957" s="1027"/>
      <c r="M957" s="1027"/>
      <c r="N957" s="1027"/>
      <c r="O957" s="1028"/>
    </row>
    <row r="958" spans="2:15" s="97" customFormat="1" ht="18" customHeight="1">
      <c r="B958" s="1093"/>
      <c r="C958" s="1094"/>
      <c r="D958" s="1026"/>
      <c r="E958" s="1027"/>
      <c r="F958" s="1027"/>
      <c r="G958" s="1027"/>
      <c r="H958" s="1027"/>
      <c r="I958" s="1027"/>
      <c r="J958" s="1027"/>
      <c r="K958" s="1027"/>
      <c r="L958" s="1027"/>
      <c r="M958" s="1027"/>
      <c r="N958" s="1027"/>
      <c r="O958" s="1028"/>
    </row>
    <row r="959" spans="2:15" s="97" customFormat="1" ht="18" customHeight="1">
      <c r="B959" s="1093"/>
      <c r="C959" s="1094"/>
      <c r="D959" s="1048"/>
      <c r="E959" s="1049"/>
      <c r="F959" s="1049"/>
      <c r="G959" s="1049"/>
      <c r="H959" s="1049"/>
      <c r="I959" s="1049"/>
      <c r="J959" s="1049"/>
      <c r="K959" s="1049"/>
      <c r="L959" s="1049"/>
      <c r="M959" s="1049"/>
      <c r="N959" s="1049"/>
      <c r="O959" s="1050"/>
    </row>
    <row r="960" spans="2:15" s="97" customFormat="1" ht="18" customHeight="1">
      <c r="B960" s="1093"/>
      <c r="C960" s="1094"/>
      <c r="D960" s="1116" t="s">
        <v>334</v>
      </c>
      <c r="E960" s="1117"/>
      <c r="F960" s="1117"/>
      <c r="G960" s="1117"/>
      <c r="H960" s="1117"/>
      <c r="I960" s="1117"/>
      <c r="J960" s="1117"/>
      <c r="K960" s="1117"/>
      <c r="L960" s="1117"/>
      <c r="M960" s="1117"/>
      <c r="N960" s="1117"/>
      <c r="O960" s="1118"/>
    </row>
    <row r="961" spans="2:15" s="97" customFormat="1" ht="18" customHeight="1">
      <c r="B961" s="1093"/>
      <c r="C961" s="1094"/>
      <c r="D961" s="1045"/>
      <c r="E961" s="1119"/>
      <c r="F961" s="1119"/>
      <c r="G961" s="1119"/>
      <c r="H961" s="1119"/>
      <c r="I961" s="1119"/>
      <c r="J961" s="1119"/>
      <c r="K961" s="1119"/>
      <c r="L961" s="1119"/>
      <c r="M961" s="1119"/>
      <c r="N961" s="1119"/>
      <c r="O961" s="1120"/>
    </row>
    <row r="962" spans="2:15" s="97" customFormat="1" ht="18" customHeight="1">
      <c r="B962" s="1093"/>
      <c r="C962" s="1094"/>
      <c r="D962" s="1121"/>
      <c r="E962" s="1122"/>
      <c r="F962" s="1122"/>
      <c r="G962" s="1122"/>
      <c r="H962" s="1122"/>
      <c r="I962" s="1122"/>
      <c r="J962" s="1122"/>
      <c r="K962" s="1122"/>
      <c r="L962" s="1122"/>
      <c r="M962" s="1122"/>
      <c r="N962" s="1122"/>
      <c r="O962" s="1123"/>
    </row>
    <row r="963" spans="2:15" s="97" customFormat="1" ht="18" customHeight="1">
      <c r="B963" s="1093"/>
      <c r="C963" s="1094"/>
      <c r="D963" s="1121"/>
      <c r="E963" s="1122"/>
      <c r="F963" s="1122"/>
      <c r="G963" s="1122"/>
      <c r="H963" s="1122"/>
      <c r="I963" s="1122"/>
      <c r="J963" s="1122"/>
      <c r="K963" s="1122"/>
      <c r="L963" s="1122"/>
      <c r="M963" s="1122"/>
      <c r="N963" s="1122"/>
      <c r="O963" s="1123"/>
    </row>
    <row r="964" spans="2:15" s="97" customFormat="1" ht="18" customHeight="1">
      <c r="B964" s="1093"/>
      <c r="C964" s="1094"/>
      <c r="D964" s="1121"/>
      <c r="E964" s="1122"/>
      <c r="F964" s="1122"/>
      <c r="G964" s="1122"/>
      <c r="H964" s="1122"/>
      <c r="I964" s="1122"/>
      <c r="J964" s="1122"/>
      <c r="K964" s="1122"/>
      <c r="L964" s="1122"/>
      <c r="M964" s="1122"/>
      <c r="N964" s="1122"/>
      <c r="O964" s="1123"/>
    </row>
    <row r="965" spans="2:15" s="97" customFormat="1" ht="18" customHeight="1">
      <c r="B965" s="1093"/>
      <c r="C965" s="1094"/>
      <c r="D965" s="1121"/>
      <c r="E965" s="1122"/>
      <c r="F965" s="1122"/>
      <c r="G965" s="1122"/>
      <c r="H965" s="1122"/>
      <c r="I965" s="1122"/>
      <c r="J965" s="1122"/>
      <c r="K965" s="1122"/>
      <c r="L965" s="1122"/>
      <c r="M965" s="1122"/>
      <c r="N965" s="1122"/>
      <c r="O965" s="1123"/>
    </row>
    <row r="966" spans="2:15" s="97" customFormat="1" ht="18" customHeight="1">
      <c r="B966" s="1093"/>
      <c r="C966" s="1094"/>
      <c r="D966" s="1121"/>
      <c r="E966" s="1122"/>
      <c r="F966" s="1122"/>
      <c r="G966" s="1122"/>
      <c r="H966" s="1122"/>
      <c r="I966" s="1122"/>
      <c r="J966" s="1122"/>
      <c r="K966" s="1122"/>
      <c r="L966" s="1122"/>
      <c r="M966" s="1122"/>
      <c r="N966" s="1122"/>
      <c r="O966" s="1123"/>
    </row>
    <row r="967" spans="2:15" s="97" customFormat="1" ht="18" customHeight="1">
      <c r="B967" s="1095"/>
      <c r="C967" s="1096"/>
      <c r="D967" s="1124"/>
      <c r="E967" s="1125"/>
      <c r="F967" s="1125"/>
      <c r="G967" s="1125"/>
      <c r="H967" s="1125"/>
      <c r="I967" s="1125"/>
      <c r="J967" s="1125"/>
      <c r="K967" s="1125"/>
      <c r="L967" s="1125"/>
      <c r="M967" s="1125"/>
      <c r="N967" s="1125"/>
      <c r="O967" s="1126"/>
    </row>
    <row r="968" spans="2:15" s="97" customFormat="1" ht="29.25" customHeight="1">
      <c r="B968" s="1067" t="s">
        <v>110</v>
      </c>
      <c r="C968" s="1092"/>
      <c r="D968" s="1102" t="s">
        <v>733</v>
      </c>
      <c r="E968" s="1090"/>
      <c r="F968" s="1090"/>
      <c r="G968" s="1090"/>
      <c r="H968" s="1090"/>
      <c r="I968" s="1090"/>
      <c r="J968" s="1090"/>
      <c r="K968" s="1090"/>
      <c r="L968" s="1090"/>
      <c r="M968" s="1090"/>
      <c r="N968" s="1090"/>
      <c r="O968" s="1091"/>
    </row>
    <row r="969" spans="2:15" s="97" customFormat="1" ht="18" customHeight="1">
      <c r="B969" s="1093"/>
      <c r="C969" s="1094"/>
      <c r="D969" s="1045"/>
      <c r="E969" s="1108"/>
      <c r="F969" s="1108"/>
      <c r="G969" s="1108"/>
      <c r="H969" s="1108"/>
      <c r="I969" s="1108"/>
      <c r="J969" s="1108"/>
      <c r="K969" s="1108"/>
      <c r="L969" s="1108"/>
      <c r="M969" s="1108"/>
      <c r="N969" s="1108"/>
      <c r="O969" s="1109"/>
    </row>
    <row r="970" spans="2:15" s="97" customFormat="1" ht="18" customHeight="1">
      <c r="B970" s="1093"/>
      <c r="C970" s="1094"/>
      <c r="D970" s="1110"/>
      <c r="E970" s="1111"/>
      <c r="F970" s="1111"/>
      <c r="G970" s="1111"/>
      <c r="H970" s="1111"/>
      <c r="I970" s="1111"/>
      <c r="J970" s="1111"/>
      <c r="K970" s="1111"/>
      <c r="L970" s="1111"/>
      <c r="M970" s="1111"/>
      <c r="N970" s="1111"/>
      <c r="O970" s="1112"/>
    </row>
    <row r="971" spans="2:15" s="97" customFormat="1" ht="18" customHeight="1">
      <c r="B971" s="1093"/>
      <c r="C971" s="1094"/>
      <c r="D971" s="1113"/>
      <c r="E971" s="1114"/>
      <c r="F971" s="1114"/>
      <c r="G971" s="1114"/>
      <c r="H971" s="1114"/>
      <c r="I971" s="1114"/>
      <c r="J971" s="1114"/>
      <c r="K971" s="1114"/>
      <c r="L971" s="1114"/>
      <c r="M971" s="1114"/>
      <c r="N971" s="1114"/>
      <c r="O971" s="1115"/>
    </row>
    <row r="972" spans="2:15" s="97" customFormat="1" ht="17.100000000000001" customHeight="1">
      <c r="B972" s="1093"/>
      <c r="C972" s="1094"/>
      <c r="D972" s="1133" t="s">
        <v>278</v>
      </c>
      <c r="E972" s="1133"/>
      <c r="F972" s="1133"/>
      <c r="G972" s="1133"/>
      <c r="H972" s="1133"/>
      <c r="I972" s="1133"/>
      <c r="J972" s="1133"/>
      <c r="K972" s="1133"/>
      <c r="L972" s="1133"/>
      <c r="M972" s="1133"/>
      <c r="N972" s="1133"/>
      <c r="O972" s="1134"/>
    </row>
    <row r="973" spans="2:15" s="97" customFormat="1" ht="17.100000000000001" customHeight="1">
      <c r="B973" s="1093"/>
      <c r="C973" s="1094"/>
      <c r="D973" s="1135"/>
      <c r="E973" s="1108"/>
      <c r="F973" s="1108"/>
      <c r="G973" s="1108"/>
      <c r="H973" s="1108"/>
      <c r="I973" s="1108"/>
      <c r="J973" s="1108"/>
      <c r="K973" s="1108"/>
      <c r="L973" s="1108"/>
      <c r="M973" s="1108"/>
      <c r="N973" s="1108"/>
      <c r="O973" s="1109"/>
    </row>
    <row r="974" spans="2:15" s="97" customFormat="1" ht="17.100000000000001" customHeight="1">
      <c r="B974" s="1093"/>
      <c r="C974" s="1094"/>
      <c r="D974" s="1110"/>
      <c r="E974" s="1111"/>
      <c r="F974" s="1111"/>
      <c r="G974" s="1111"/>
      <c r="H974" s="1111"/>
      <c r="I974" s="1111"/>
      <c r="J974" s="1111"/>
      <c r="K974" s="1111"/>
      <c r="L974" s="1111"/>
      <c r="M974" s="1111"/>
      <c r="N974" s="1111"/>
      <c r="O974" s="1112"/>
    </row>
    <row r="975" spans="2:15" s="97" customFormat="1" ht="17.100000000000001" customHeight="1">
      <c r="B975" s="1093"/>
      <c r="C975" s="1094"/>
      <c r="D975" s="1113"/>
      <c r="E975" s="1114"/>
      <c r="F975" s="1114"/>
      <c r="G975" s="1114"/>
      <c r="H975" s="1114"/>
      <c r="I975" s="1114"/>
      <c r="J975" s="1114"/>
      <c r="K975" s="1114"/>
      <c r="L975" s="1114"/>
      <c r="M975" s="1114"/>
      <c r="N975" s="1114"/>
      <c r="O975" s="1115"/>
    </row>
    <row r="976" spans="2:15" s="97" customFormat="1" ht="17.100000000000001" customHeight="1">
      <c r="B976" s="1093"/>
      <c r="C976" s="1094"/>
      <c r="D976" s="1133" t="s">
        <v>371</v>
      </c>
      <c r="E976" s="1133"/>
      <c r="F976" s="1133"/>
      <c r="G976" s="1133"/>
      <c r="H976" s="1133"/>
      <c r="I976" s="1133"/>
      <c r="J976" s="1133"/>
      <c r="K976" s="1133"/>
      <c r="L976" s="1133"/>
      <c r="M976" s="1133"/>
      <c r="N976" s="1133"/>
      <c r="O976" s="1134"/>
    </row>
    <row r="977" spans="1:21" s="97" customFormat="1" ht="17.100000000000001" customHeight="1">
      <c r="B977" s="1093"/>
      <c r="C977" s="1094"/>
      <c r="D977" s="1135"/>
      <c r="E977" s="1136"/>
      <c r="F977" s="1136"/>
      <c r="G977" s="1136"/>
      <c r="H977" s="1136"/>
      <c r="I977" s="1136"/>
      <c r="J977" s="1136"/>
      <c r="K977" s="1136"/>
      <c r="L977" s="1136"/>
      <c r="M977" s="1136"/>
      <c r="N977" s="1136"/>
      <c r="O977" s="1137"/>
    </row>
    <row r="978" spans="1:21" s="97" customFormat="1" ht="17.100000000000001" customHeight="1">
      <c r="B978" s="1093"/>
      <c r="C978" s="1094"/>
      <c r="D978" s="1138"/>
      <c r="E978" s="827"/>
      <c r="F978" s="827"/>
      <c r="G978" s="827"/>
      <c r="H978" s="827"/>
      <c r="I978" s="827"/>
      <c r="J978" s="827"/>
      <c r="K978" s="827"/>
      <c r="L978" s="827"/>
      <c r="M978" s="827"/>
      <c r="N978" s="827"/>
      <c r="O978" s="1139"/>
    </row>
    <row r="979" spans="1:21" s="97" customFormat="1" ht="17.100000000000001" customHeight="1">
      <c r="B979" s="1093"/>
      <c r="C979" s="1094"/>
      <c r="D979" s="1140"/>
      <c r="E979" s="1141"/>
      <c r="F979" s="1141"/>
      <c r="G979" s="1141"/>
      <c r="H979" s="1141"/>
      <c r="I979" s="1141"/>
      <c r="J979" s="1141"/>
      <c r="K979" s="1141"/>
      <c r="L979" s="1141"/>
      <c r="M979" s="1141"/>
      <c r="N979" s="1141"/>
      <c r="O979" s="1142"/>
    </row>
    <row r="980" spans="1:21" s="97" customFormat="1" ht="45" customHeight="1">
      <c r="B980" s="1093"/>
      <c r="C980" s="1094"/>
      <c r="D980" s="1021" t="s">
        <v>734</v>
      </c>
      <c r="E980" s="1022"/>
      <c r="F980" s="1022"/>
      <c r="G980" s="1022"/>
      <c r="H980" s="1022"/>
      <c r="I980" s="1022"/>
      <c r="J980" s="1022"/>
      <c r="K980" s="1022"/>
      <c r="L980" s="1023"/>
      <c r="M980" s="1024" t="s">
        <v>713</v>
      </c>
      <c r="N980" s="1025"/>
      <c r="O980" s="706" t="s">
        <v>714</v>
      </c>
      <c r="Q980" s="495" t="s">
        <v>721</v>
      </c>
    </row>
    <row r="981" spans="1:21" s="97" customFormat="1" ht="17.100000000000001" customHeight="1">
      <c r="B981" s="1093"/>
      <c r="C981" s="1094"/>
      <c r="D981" s="1045"/>
      <c r="E981" s="1103"/>
      <c r="F981" s="1103"/>
      <c r="G981" s="1103"/>
      <c r="H981" s="1103"/>
      <c r="I981" s="1103"/>
      <c r="J981" s="1103"/>
      <c r="K981" s="1103"/>
      <c r="L981" s="1103"/>
      <c r="M981" s="1103"/>
      <c r="N981" s="1103"/>
      <c r="O981" s="1104"/>
    </row>
    <row r="982" spans="1:21" ht="18" customHeight="1">
      <c r="B982" s="1093"/>
      <c r="C982" s="1094"/>
      <c r="D982" s="1105"/>
      <c r="E982" s="1106"/>
      <c r="F982" s="1106"/>
      <c r="G982" s="1106"/>
      <c r="H982" s="1106"/>
      <c r="I982" s="1106"/>
      <c r="J982" s="1106"/>
      <c r="K982" s="1106"/>
      <c r="L982" s="1106"/>
      <c r="M982" s="1106"/>
      <c r="N982" s="1106"/>
      <c r="O982" s="1107"/>
      <c r="R982" s="294"/>
      <c r="S982" s="294"/>
      <c r="T982" s="294"/>
      <c r="U982" s="294"/>
    </row>
    <row r="983" spans="1:21" ht="18" customHeight="1">
      <c r="B983" s="1093"/>
      <c r="C983" s="1094"/>
      <c r="D983" s="1147" t="s">
        <v>279</v>
      </c>
      <c r="E983" s="1133"/>
      <c r="F983" s="1133"/>
      <c r="G983" s="1133"/>
      <c r="H983" s="1133"/>
      <c r="I983" s="1133"/>
      <c r="J983" s="1133"/>
      <c r="K983" s="1133"/>
      <c r="L983" s="1133"/>
      <c r="M983" s="1133"/>
      <c r="N983" s="1133"/>
      <c r="O983" s="1134"/>
      <c r="R983" s="294"/>
      <c r="S983" s="294"/>
      <c r="T983" s="294"/>
      <c r="U983" s="294"/>
    </row>
    <row r="984" spans="1:21" ht="18" customHeight="1">
      <c r="B984" s="1093"/>
      <c r="C984" s="1094"/>
      <c r="D984" s="1127"/>
      <c r="E984" s="1128"/>
      <c r="F984" s="1128"/>
      <c r="G984" s="1128"/>
      <c r="H984" s="1128"/>
      <c r="I984" s="1128"/>
      <c r="J984" s="1128"/>
      <c r="K984" s="1128"/>
      <c r="L984" s="1128"/>
      <c r="M984" s="1128"/>
      <c r="N984" s="1128"/>
      <c r="O984" s="1129"/>
      <c r="R984" s="294"/>
      <c r="S984" s="294"/>
      <c r="T984" s="294"/>
      <c r="U984" s="294"/>
    </row>
    <row r="985" spans="1:21" s="308" customFormat="1" ht="18" customHeight="1">
      <c r="B985" s="1095"/>
      <c r="C985" s="1096"/>
      <c r="D985" s="1130"/>
      <c r="E985" s="1131"/>
      <c r="F985" s="1131"/>
      <c r="G985" s="1131"/>
      <c r="H985" s="1131"/>
      <c r="I985" s="1131"/>
      <c r="J985" s="1131"/>
      <c r="K985" s="1131"/>
      <c r="L985" s="1131"/>
      <c r="M985" s="1131"/>
      <c r="N985" s="1131"/>
      <c r="O985" s="1132"/>
    </row>
    <row r="986" spans="1:21" s="122" customFormat="1" ht="4.5" customHeight="1">
      <c r="B986" s="309"/>
      <c r="C986" s="309"/>
      <c r="D986" s="310"/>
      <c r="E986" s="310"/>
      <c r="F986" s="310"/>
      <c r="G986" s="310"/>
      <c r="H986" s="310"/>
      <c r="I986" s="310"/>
      <c r="J986" s="310"/>
      <c r="K986" s="310"/>
      <c r="L986" s="310"/>
      <c r="M986" s="310"/>
      <c r="N986" s="310"/>
      <c r="O986" s="310"/>
    </row>
    <row r="987" spans="1:21" s="122" customFormat="1" ht="18.75" customHeight="1">
      <c r="B987" s="463" t="s">
        <v>333</v>
      </c>
      <c r="C987" s="309"/>
      <c r="D987" s="310"/>
      <c r="E987" s="310"/>
      <c r="F987" s="310"/>
      <c r="G987" s="310"/>
      <c r="H987" s="310"/>
      <c r="I987" s="310"/>
      <c r="J987" s="310"/>
      <c r="K987" s="310"/>
      <c r="L987" s="310"/>
      <c r="M987" s="310"/>
      <c r="N987" s="310"/>
      <c r="O987" s="310"/>
    </row>
    <row r="988" spans="1:21" s="122" customFormat="1" ht="14.25" customHeight="1" thickBot="1">
      <c r="B988" s="463" t="s">
        <v>331</v>
      </c>
      <c r="C988" s="309"/>
      <c r="D988" s="310"/>
      <c r="E988" s="310"/>
      <c r="F988" s="310"/>
      <c r="G988" s="310"/>
      <c r="H988" s="310"/>
      <c r="I988" s="310"/>
      <c r="J988" s="310"/>
      <c r="K988" s="310"/>
      <c r="L988" s="310"/>
      <c r="M988" s="310"/>
      <c r="N988" s="310"/>
      <c r="O988" s="310"/>
    </row>
    <row r="989" spans="1:21" s="122" customFormat="1" ht="18" customHeight="1" thickBot="1">
      <c r="B989" s="1143" t="s">
        <v>36</v>
      </c>
      <c r="C989" s="1017"/>
      <c r="D989" s="1018"/>
      <c r="E989" s="311" t="s">
        <v>504</v>
      </c>
      <c r="F989" s="312"/>
      <c r="G989" s="312"/>
      <c r="H989" s="312"/>
      <c r="I989" s="312"/>
      <c r="J989" s="312"/>
      <c r="K989" s="312"/>
      <c r="L989" s="212"/>
      <c r="M989" s="212"/>
      <c r="N989" s="212"/>
      <c r="O989" s="212"/>
    </row>
    <row r="990" spans="1:21" s="122" customFormat="1" ht="12">
      <c r="A990" s="313"/>
      <c r="B990" s="314" t="s">
        <v>50</v>
      </c>
      <c r="C990" s="314"/>
      <c r="D990" s="315"/>
      <c r="E990" s="316"/>
      <c r="F990" s="316"/>
      <c r="G990" s="317" t="s">
        <v>51</v>
      </c>
      <c r="H990" s="315"/>
      <c r="I990" s="314" t="s">
        <v>52</v>
      </c>
      <c r="J990" s="314"/>
      <c r="K990" s="313"/>
      <c r="L990" s="318"/>
      <c r="M990" s="319"/>
      <c r="N990" s="313"/>
      <c r="O990" s="317" t="s">
        <v>51</v>
      </c>
    </row>
    <row r="991" spans="1:21" s="122" customFormat="1" ht="12">
      <c r="A991" s="320"/>
      <c r="B991" s="321" t="s">
        <v>53</v>
      </c>
      <c r="C991" s="322"/>
      <c r="D991" s="322"/>
      <c r="E991" s="323"/>
      <c r="F991" s="323" t="s">
        <v>54</v>
      </c>
      <c r="G991" s="324" t="s">
        <v>55</v>
      </c>
      <c r="H991" s="325"/>
      <c r="I991" s="321" t="s">
        <v>53</v>
      </c>
      <c r="J991" s="322"/>
      <c r="K991" s="322"/>
      <c r="L991" s="322"/>
      <c r="M991" s="323"/>
      <c r="N991" s="323" t="s">
        <v>54</v>
      </c>
      <c r="O991" s="324" t="s">
        <v>55</v>
      </c>
    </row>
    <row r="992" spans="1:21" s="122" customFormat="1" ht="18" customHeight="1">
      <c r="A992" s="313"/>
      <c r="B992" s="78" t="s">
        <v>395</v>
      </c>
      <c r="C992" s="79"/>
      <c r="D992" s="79"/>
      <c r="E992" s="80"/>
      <c r="F992" s="81"/>
      <c r="G992" s="82"/>
      <c r="H992" s="83"/>
      <c r="I992" s="78" t="s">
        <v>397</v>
      </c>
      <c r="J992" s="79"/>
      <c r="K992" s="79"/>
      <c r="L992" s="79"/>
      <c r="M992" s="80"/>
      <c r="N992" s="84"/>
      <c r="O992" s="85"/>
      <c r="Q992" s="561" t="s">
        <v>700</v>
      </c>
    </row>
    <row r="993" spans="1:15" s="122" customFormat="1" ht="14.25" customHeight="1">
      <c r="A993" s="313"/>
      <c r="B993" s="86"/>
      <c r="C993" s="87"/>
      <c r="D993" s="88"/>
      <c r="E993" s="89"/>
      <c r="F993" s="90"/>
      <c r="G993" s="91"/>
      <c r="H993" s="83"/>
      <c r="I993" s="92"/>
      <c r="J993" s="93"/>
      <c r="K993" s="88"/>
      <c r="L993" s="88"/>
      <c r="M993" s="89"/>
      <c r="N993" s="90"/>
      <c r="O993" s="94"/>
    </row>
    <row r="994" spans="1:15" s="122" customFormat="1" ht="14.25" customHeight="1">
      <c r="A994" s="313"/>
      <c r="B994" s="95"/>
      <c r="C994" s="96"/>
      <c r="D994" s="97"/>
      <c r="E994" s="98"/>
      <c r="F994" s="90"/>
      <c r="G994" s="99">
        <f>ROUNDDOWN(SUM(F993:F999)/1000,0)</f>
        <v>0</v>
      </c>
      <c r="H994" s="100"/>
      <c r="I994" s="92"/>
      <c r="J994" s="510"/>
      <c r="K994" s="510"/>
      <c r="L994" s="510"/>
      <c r="M994" s="98"/>
      <c r="N994" s="90"/>
      <c r="O994" s="101">
        <f>ROUNDDOWN(SUM(N993:N1002)/1000,0)</f>
        <v>0</v>
      </c>
    </row>
    <row r="995" spans="1:15" s="122" customFormat="1" ht="14.1" customHeight="1">
      <c r="A995" s="313"/>
      <c r="B995" s="95"/>
      <c r="C995" s="96"/>
      <c r="D995" s="97"/>
      <c r="E995" s="98"/>
      <c r="F995" s="90"/>
      <c r="G995" s="99"/>
      <c r="H995" s="100"/>
      <c r="I995" s="92"/>
      <c r="J995" s="510"/>
      <c r="K995" s="510"/>
      <c r="L995" s="510"/>
      <c r="M995" s="98"/>
      <c r="N995" s="90"/>
      <c r="O995" s="94"/>
    </row>
    <row r="996" spans="1:15" s="122" customFormat="1" ht="14.25" customHeight="1">
      <c r="A996" s="313"/>
      <c r="B996" s="95"/>
      <c r="C996" s="96"/>
      <c r="D996" s="97"/>
      <c r="E996" s="98"/>
      <c r="F996" s="90"/>
      <c r="G996" s="99"/>
      <c r="H996" s="100"/>
      <c r="I996" s="92"/>
      <c r="J996" s="510"/>
      <c r="K996" s="510"/>
      <c r="L996" s="510"/>
      <c r="M996" s="98"/>
      <c r="N996" s="90"/>
      <c r="O996" s="94"/>
    </row>
    <row r="997" spans="1:15" s="122" customFormat="1" ht="14.25" customHeight="1">
      <c r="A997" s="313"/>
      <c r="B997" s="95"/>
      <c r="C997" s="96"/>
      <c r="D997" s="97"/>
      <c r="E997" s="98"/>
      <c r="F997" s="90"/>
      <c r="G997" s="102"/>
      <c r="H997" s="103"/>
      <c r="I997" s="92"/>
      <c r="J997" s="510"/>
      <c r="K997" s="510"/>
      <c r="L997" s="510"/>
      <c r="M997" s="98"/>
      <c r="N997" s="90"/>
      <c r="O997" s="94"/>
    </row>
    <row r="998" spans="1:15" s="122" customFormat="1" ht="14.25" customHeight="1">
      <c r="A998" s="313"/>
      <c r="B998" s="95"/>
      <c r="C998" s="96"/>
      <c r="D998" s="97"/>
      <c r="E998" s="98"/>
      <c r="F998" s="90"/>
      <c r="G998" s="102"/>
      <c r="H998" s="103"/>
      <c r="I998" s="92"/>
      <c r="J998" s="510"/>
      <c r="K998" s="510"/>
      <c r="L998" s="510"/>
      <c r="M998" s="98"/>
      <c r="N998" s="90"/>
      <c r="O998" s="94"/>
    </row>
    <row r="999" spans="1:15" s="122" customFormat="1" ht="14.25" customHeight="1">
      <c r="A999" s="313"/>
      <c r="B999" s="78" t="s">
        <v>607</v>
      </c>
      <c r="C999" s="79"/>
      <c r="D999" s="79"/>
      <c r="E999" s="80"/>
      <c r="F999" s="81"/>
      <c r="G999" s="82"/>
      <c r="H999" s="105"/>
      <c r="I999" s="92"/>
      <c r="J999" s="510"/>
      <c r="K999" s="510"/>
      <c r="L999" s="510"/>
      <c r="M999" s="98"/>
      <c r="N999" s="90"/>
      <c r="O999" s="94"/>
    </row>
    <row r="1000" spans="1:15" s="122" customFormat="1" ht="14.25" customHeight="1">
      <c r="A1000" s="313"/>
      <c r="B1000" s="95"/>
      <c r="C1000" s="96"/>
      <c r="D1000" s="97"/>
      <c r="E1000" s="98"/>
      <c r="F1000" s="90"/>
      <c r="G1000" s="91"/>
      <c r="H1000" s="105"/>
      <c r="I1000" s="92"/>
      <c r="J1000" s="510"/>
      <c r="K1000" s="510"/>
      <c r="L1000" s="510"/>
      <c r="M1000" s="98"/>
      <c r="N1000" s="90"/>
      <c r="O1000" s="94"/>
    </row>
    <row r="1001" spans="1:15" s="122" customFormat="1" ht="14.25" customHeight="1">
      <c r="A1001" s="313"/>
      <c r="B1001" s="95"/>
      <c r="C1001" s="96"/>
      <c r="D1001" s="97"/>
      <c r="E1001" s="98"/>
      <c r="F1001" s="90"/>
      <c r="G1001" s="99">
        <f>ROUNDDOWN(SUM(F1000:F1005)/1000,0)</f>
        <v>0</v>
      </c>
      <c r="H1001" s="100"/>
      <c r="I1001" s="107"/>
      <c r="J1001" s="511"/>
      <c r="K1001" s="511"/>
      <c r="L1001" s="511"/>
      <c r="M1001" s="98"/>
      <c r="N1001" s="90"/>
      <c r="O1001" s="106"/>
    </row>
    <row r="1002" spans="1:15" s="122" customFormat="1" ht="14.25" customHeight="1">
      <c r="A1002" s="313"/>
      <c r="B1002" s="95"/>
      <c r="C1002" s="96"/>
      <c r="D1002" s="97"/>
      <c r="E1002" s="98"/>
      <c r="F1002" s="90"/>
      <c r="G1002" s="99"/>
      <c r="H1002" s="100"/>
      <c r="I1002" s="78" t="s">
        <v>398</v>
      </c>
      <c r="J1002" s="79"/>
      <c r="K1002" s="79"/>
      <c r="L1002" s="79"/>
      <c r="M1002" s="80"/>
      <c r="N1002" s="81"/>
      <c r="O1002" s="111"/>
    </row>
    <row r="1003" spans="1:15" s="122" customFormat="1" ht="14.25" customHeight="1">
      <c r="A1003" s="313"/>
      <c r="B1003" s="95"/>
      <c r="C1003" s="96"/>
      <c r="D1003" s="97"/>
      <c r="E1003" s="98"/>
      <c r="F1003" s="90"/>
      <c r="G1003" s="99"/>
      <c r="H1003" s="105"/>
      <c r="I1003" s="92"/>
      <c r="J1003" s="510"/>
      <c r="K1003" s="510"/>
      <c r="L1003" s="510"/>
      <c r="M1003" s="98"/>
      <c r="N1003" s="90"/>
      <c r="O1003" s="94"/>
    </row>
    <row r="1004" spans="1:15" s="122" customFormat="1" ht="14.25" customHeight="1">
      <c r="A1004" s="313"/>
      <c r="B1004" s="95"/>
      <c r="C1004" s="96"/>
      <c r="D1004" s="97"/>
      <c r="E1004" s="98"/>
      <c r="F1004" s="90"/>
      <c r="G1004" s="99"/>
      <c r="H1004" s="100"/>
      <c r="I1004" s="92"/>
      <c r="J1004" s="510"/>
      <c r="K1004" s="510"/>
      <c r="L1004" s="510"/>
      <c r="M1004" s="98"/>
      <c r="N1004" s="90"/>
      <c r="O1004" s="101">
        <f>ROUNDDOWN(SUM(N1003:N1011)/1000,0)</f>
        <v>0</v>
      </c>
    </row>
    <row r="1005" spans="1:15" s="122" customFormat="1" ht="14.25" customHeight="1">
      <c r="A1005" s="313"/>
      <c r="B1005" s="78" t="s">
        <v>614</v>
      </c>
      <c r="C1005" s="79"/>
      <c r="D1005" s="79"/>
      <c r="E1005" s="80"/>
      <c r="F1005" s="81"/>
      <c r="G1005" s="82"/>
      <c r="H1005" s="100"/>
      <c r="I1005" s="92"/>
      <c r="J1005" s="510"/>
      <c r="K1005" s="510"/>
      <c r="L1005" s="510"/>
      <c r="M1005" s="98"/>
      <c r="N1005" s="90"/>
      <c r="O1005" s="94"/>
    </row>
    <row r="1006" spans="1:15" s="122" customFormat="1" ht="14.25" customHeight="1">
      <c r="A1006" s="313"/>
      <c r="B1006" s="95"/>
      <c r="C1006" s="96"/>
      <c r="D1006" s="97"/>
      <c r="E1006" s="98"/>
      <c r="F1006" s="90"/>
      <c r="G1006" s="91"/>
      <c r="H1006" s="105"/>
      <c r="I1006" s="92"/>
      <c r="J1006" s="510"/>
      <c r="K1006" s="510"/>
      <c r="L1006" s="510"/>
      <c r="M1006" s="98"/>
      <c r="N1006" s="90"/>
      <c r="O1006" s="94"/>
    </row>
    <row r="1007" spans="1:15" s="122" customFormat="1" ht="14.25" customHeight="1">
      <c r="A1007" s="313"/>
      <c r="B1007" s="95"/>
      <c r="C1007" s="96"/>
      <c r="D1007" s="97"/>
      <c r="E1007" s="98"/>
      <c r="F1007" s="90"/>
      <c r="G1007" s="99">
        <f>ROUNDDOWN(SUM(F1006:F1009)/1000,0)</f>
        <v>0</v>
      </c>
      <c r="H1007" s="105"/>
      <c r="I1007" s="92"/>
      <c r="J1007" s="510"/>
      <c r="K1007" s="510"/>
      <c r="L1007" s="510"/>
      <c r="M1007" s="98"/>
      <c r="N1007" s="90"/>
      <c r="O1007" s="94"/>
    </row>
    <row r="1008" spans="1:15" s="122" customFormat="1" ht="14.25" customHeight="1">
      <c r="A1008" s="313"/>
      <c r="B1008" s="95"/>
      <c r="C1008" s="96"/>
      <c r="D1008" s="97"/>
      <c r="E1008" s="98"/>
      <c r="F1008" s="90"/>
      <c r="G1008" s="99"/>
      <c r="H1008" s="100"/>
      <c r="I1008" s="92"/>
      <c r="J1008" s="510"/>
      <c r="K1008" s="510"/>
      <c r="L1008" s="510"/>
      <c r="M1008" s="98"/>
      <c r="N1008" s="90"/>
      <c r="O1008" s="94"/>
    </row>
    <row r="1009" spans="1:15" s="122" customFormat="1" ht="14.25" customHeight="1">
      <c r="A1009" s="313"/>
      <c r="B1009" s="78" t="s">
        <v>615</v>
      </c>
      <c r="C1009" s="79"/>
      <c r="D1009" s="79"/>
      <c r="E1009" s="80"/>
      <c r="F1009" s="81"/>
      <c r="G1009" s="82"/>
      <c r="H1009" s="100"/>
      <c r="I1009" s="92"/>
      <c r="J1009" s="510"/>
      <c r="K1009" s="510"/>
      <c r="L1009" s="510"/>
      <c r="M1009" s="98"/>
      <c r="N1009" s="90"/>
      <c r="O1009" s="94"/>
    </row>
    <row r="1010" spans="1:15" s="122" customFormat="1" ht="14.25" customHeight="1">
      <c r="A1010" s="313"/>
      <c r="B1010" s="95"/>
      <c r="C1010" s="96"/>
      <c r="D1010" s="97"/>
      <c r="E1010" s="98"/>
      <c r="F1010" s="90"/>
      <c r="G1010" s="91"/>
      <c r="H1010" s="105"/>
      <c r="I1010" s="92"/>
      <c r="J1010" s="510"/>
      <c r="K1010" s="510"/>
      <c r="L1010" s="510"/>
      <c r="M1010" s="98"/>
      <c r="N1010" s="90"/>
      <c r="O1010" s="106"/>
    </row>
    <row r="1011" spans="1:15" s="122" customFormat="1" ht="14.25" customHeight="1">
      <c r="A1011" s="313"/>
      <c r="B1011" s="95"/>
      <c r="C1011" s="96"/>
      <c r="D1011" s="97"/>
      <c r="E1011" s="98"/>
      <c r="F1011" s="90"/>
      <c r="G1011" s="99">
        <f>ROUNDDOWN(SUM(F1010:F1015)/1000,0)</f>
        <v>0</v>
      </c>
      <c r="H1011" s="105"/>
      <c r="I1011" s="185" t="s">
        <v>399</v>
      </c>
      <c r="J1011" s="167"/>
      <c r="K1011" s="109"/>
      <c r="L1011" s="109"/>
      <c r="M1011" s="110"/>
      <c r="N1011" s="84"/>
      <c r="O1011" s="111"/>
    </row>
    <row r="1012" spans="1:15" s="122" customFormat="1" ht="14.25" customHeight="1">
      <c r="A1012" s="313"/>
      <c r="B1012" s="95"/>
      <c r="C1012" s="96"/>
      <c r="D1012" s="97"/>
      <c r="E1012" s="98"/>
      <c r="F1012" s="90"/>
      <c r="G1012" s="99"/>
      <c r="H1012" s="105"/>
      <c r="I1012" s="92"/>
      <c r="J1012" s="510"/>
      <c r="K1012" s="510"/>
      <c r="L1012" s="510"/>
      <c r="M1012" s="98"/>
      <c r="N1012" s="90"/>
      <c r="O1012" s="94"/>
    </row>
    <row r="1013" spans="1:15" s="122" customFormat="1" ht="14.25" customHeight="1">
      <c r="A1013" s="313"/>
      <c r="B1013" s="95"/>
      <c r="C1013" s="96"/>
      <c r="D1013" s="97"/>
      <c r="E1013" s="98"/>
      <c r="F1013" s="90"/>
      <c r="G1013" s="99"/>
      <c r="H1013" s="100"/>
      <c r="I1013" s="92"/>
      <c r="J1013" s="510"/>
      <c r="K1013" s="510"/>
      <c r="L1013" s="510"/>
      <c r="M1013" s="98"/>
      <c r="N1013" s="90"/>
      <c r="O1013" s="101">
        <f>ROUNDDOWN(SUM(N1012:N1018)/1000,0)</f>
        <v>0</v>
      </c>
    </row>
    <row r="1014" spans="1:15" s="122" customFormat="1" ht="14.25" customHeight="1">
      <c r="A1014" s="313"/>
      <c r="B1014" s="78" t="s">
        <v>396</v>
      </c>
      <c r="C1014" s="79"/>
      <c r="D1014" s="79"/>
      <c r="E1014" s="80"/>
      <c r="F1014" s="81"/>
      <c r="G1014" s="82"/>
      <c r="H1014" s="100"/>
      <c r="I1014" s="92"/>
      <c r="J1014" s="510"/>
      <c r="K1014" s="510"/>
      <c r="L1014" s="510"/>
      <c r="M1014" s="98"/>
      <c r="N1014" s="90"/>
      <c r="O1014" s="94"/>
    </row>
    <row r="1015" spans="1:15" s="122" customFormat="1" ht="14.25" customHeight="1">
      <c r="A1015" s="313"/>
      <c r="B1015" s="95"/>
      <c r="C1015" s="96"/>
      <c r="D1015" s="97"/>
      <c r="E1015" s="98"/>
      <c r="F1015" s="90"/>
      <c r="G1015" s="91"/>
      <c r="H1015" s="100"/>
      <c r="I1015" s="92"/>
      <c r="J1015" s="510"/>
      <c r="K1015" s="510"/>
      <c r="L1015" s="510"/>
      <c r="M1015" s="98"/>
      <c r="N1015" s="90"/>
      <c r="O1015" s="94"/>
    </row>
    <row r="1016" spans="1:15" s="122" customFormat="1" ht="14.25" customHeight="1">
      <c r="A1016" s="313"/>
      <c r="B1016" s="95"/>
      <c r="C1016" s="96"/>
      <c r="D1016" s="97"/>
      <c r="E1016" s="98"/>
      <c r="F1016" s="90"/>
      <c r="G1016" s="91">
        <f>ROUNDDOWN(SUM(F1015:F1022)/1000,0)</f>
        <v>0</v>
      </c>
      <c r="H1016" s="100"/>
      <c r="I1016" s="92"/>
      <c r="J1016" s="510"/>
      <c r="K1016" s="510"/>
      <c r="L1016" s="510"/>
      <c r="M1016" s="98"/>
      <c r="N1016" s="90"/>
      <c r="O1016" s="94"/>
    </row>
    <row r="1017" spans="1:15" s="122" customFormat="1" ht="14.25" customHeight="1">
      <c r="A1017" s="313"/>
      <c r="B1017" s="95"/>
      <c r="C1017" s="96"/>
      <c r="D1017" s="97"/>
      <c r="E1017" s="98"/>
      <c r="F1017" s="90"/>
      <c r="G1017" s="91"/>
      <c r="H1017" s="100"/>
      <c r="I1017" s="92"/>
      <c r="J1017" s="510"/>
      <c r="K1017" s="510"/>
      <c r="L1017" s="510"/>
      <c r="M1017" s="98"/>
      <c r="N1017" s="90"/>
      <c r="O1017" s="94"/>
    </row>
    <row r="1018" spans="1:15" s="122" customFormat="1" ht="14.25" customHeight="1">
      <c r="A1018" s="313"/>
      <c r="B1018" s="95"/>
      <c r="C1018" s="96"/>
      <c r="D1018" s="97"/>
      <c r="E1018" s="98"/>
      <c r="F1018" s="90"/>
      <c r="G1018" s="91"/>
      <c r="H1018" s="105"/>
      <c r="I1018" s="185" t="s">
        <v>400</v>
      </c>
      <c r="J1018" s="108"/>
      <c r="K1018" s="109"/>
      <c r="L1018" s="109"/>
      <c r="M1018" s="110"/>
      <c r="N1018" s="84"/>
      <c r="O1018" s="168"/>
    </row>
    <row r="1019" spans="1:15" s="122" customFormat="1" ht="14.25" customHeight="1">
      <c r="A1019" s="313"/>
      <c r="B1019" s="95"/>
      <c r="C1019" s="96"/>
      <c r="D1019" s="97"/>
      <c r="E1019" s="98"/>
      <c r="F1019" s="90"/>
      <c r="G1019" s="91"/>
      <c r="H1019" s="105"/>
      <c r="I1019" s="92"/>
      <c r="J1019" s="510"/>
      <c r="K1019" s="510"/>
      <c r="L1019" s="510"/>
      <c r="M1019" s="98"/>
      <c r="N1019" s="90"/>
      <c r="O1019" s="169"/>
    </row>
    <row r="1020" spans="1:15" s="122" customFormat="1" ht="14.25" customHeight="1">
      <c r="A1020" s="313"/>
      <c r="B1020" s="95"/>
      <c r="C1020" s="96"/>
      <c r="D1020" s="97"/>
      <c r="E1020" s="98"/>
      <c r="F1020" s="90"/>
      <c r="G1020" s="91"/>
      <c r="H1020" s="105"/>
      <c r="I1020" s="92"/>
      <c r="J1020" s="510"/>
      <c r="K1020" s="510"/>
      <c r="L1020" s="510"/>
      <c r="M1020" s="98"/>
      <c r="N1020" s="90"/>
      <c r="O1020" s="101">
        <f>ROUNDDOWN(SUM(N1019:N1025)/1000,0)</f>
        <v>0</v>
      </c>
    </row>
    <row r="1021" spans="1:15" s="122" customFormat="1" ht="14.25" customHeight="1">
      <c r="A1021" s="313"/>
      <c r="B1021" s="95"/>
      <c r="C1021" s="96"/>
      <c r="D1021" s="97"/>
      <c r="E1021" s="98"/>
      <c r="F1021" s="90"/>
      <c r="G1021" s="91"/>
      <c r="H1021" s="105"/>
      <c r="I1021" s="92"/>
      <c r="J1021" s="510"/>
      <c r="K1021" s="510"/>
      <c r="L1021" s="510"/>
      <c r="M1021" s="98"/>
      <c r="N1021" s="90"/>
      <c r="O1021" s="94"/>
    </row>
    <row r="1022" spans="1:15" s="122" customFormat="1" ht="14.25" customHeight="1">
      <c r="A1022" s="313"/>
      <c r="B1022" s="78" t="s">
        <v>56</v>
      </c>
      <c r="C1022" s="79"/>
      <c r="D1022" s="79"/>
      <c r="E1022" s="80"/>
      <c r="F1022" s="81"/>
      <c r="G1022" s="82"/>
      <c r="H1022" s="105"/>
      <c r="I1022" s="92"/>
      <c r="J1022" s="510"/>
      <c r="K1022" s="510"/>
      <c r="L1022" s="510"/>
      <c r="M1022" s="98"/>
      <c r="N1022" s="90"/>
      <c r="O1022" s="94"/>
    </row>
    <row r="1023" spans="1:15" s="122" customFormat="1" ht="14.25" customHeight="1">
      <c r="A1023" s="313"/>
      <c r="B1023" s="95"/>
      <c r="C1023" s="96"/>
      <c r="D1023" s="97"/>
      <c r="E1023" s="98"/>
      <c r="F1023" s="90"/>
      <c r="G1023" s="91"/>
      <c r="H1023" s="100"/>
      <c r="I1023" s="92"/>
      <c r="J1023" s="510"/>
      <c r="K1023" s="510"/>
      <c r="L1023" s="510"/>
      <c r="M1023" s="98"/>
      <c r="N1023" s="90"/>
      <c r="O1023" s="94"/>
    </row>
    <row r="1024" spans="1:15" s="122" customFormat="1" ht="14.25" customHeight="1">
      <c r="A1024" s="313"/>
      <c r="B1024" s="95"/>
      <c r="C1024" s="96"/>
      <c r="D1024" s="97"/>
      <c r="E1024" s="98"/>
      <c r="F1024" s="90"/>
      <c r="G1024" s="99">
        <f>ROUNDDOWN(SUM(F1023:F1028)/1000,0)</f>
        <v>0</v>
      </c>
      <c r="H1024" s="105"/>
      <c r="I1024" s="92"/>
      <c r="J1024" s="510"/>
      <c r="K1024" s="510"/>
      <c r="L1024" s="510"/>
      <c r="M1024" s="98"/>
      <c r="N1024" s="90"/>
      <c r="O1024" s="106"/>
    </row>
    <row r="1025" spans="1:17" s="122" customFormat="1" ht="14.25" customHeight="1">
      <c r="A1025" s="313"/>
      <c r="B1025" s="95"/>
      <c r="C1025" s="96"/>
      <c r="D1025" s="97"/>
      <c r="E1025" s="98"/>
      <c r="F1025" s="90"/>
      <c r="G1025" s="91"/>
      <c r="H1025" s="105"/>
      <c r="I1025" s="185" t="s">
        <v>401</v>
      </c>
      <c r="J1025" s="108"/>
      <c r="K1025" s="109"/>
      <c r="L1025" s="109"/>
      <c r="M1025" s="110"/>
      <c r="N1025" s="707"/>
      <c r="O1025" s="112"/>
    </row>
    <row r="1026" spans="1:17" s="122" customFormat="1" ht="14.25" customHeight="1">
      <c r="A1026" s="313"/>
      <c r="B1026" s="95"/>
      <c r="C1026" s="96"/>
      <c r="D1026" s="97"/>
      <c r="E1026" s="98"/>
      <c r="F1026" s="90"/>
      <c r="G1026" s="99"/>
      <c r="H1026" s="105"/>
      <c r="I1026" s="92"/>
      <c r="J1026" s="510"/>
      <c r="K1026" s="510"/>
      <c r="L1026" s="510"/>
      <c r="M1026" s="98"/>
      <c r="N1026" s="90"/>
      <c r="O1026" s="94"/>
    </row>
    <row r="1027" spans="1:17" s="122" customFormat="1" ht="14.25" customHeight="1">
      <c r="A1027" s="313"/>
      <c r="B1027" s="95"/>
      <c r="C1027" s="96"/>
      <c r="D1027" s="97"/>
      <c r="E1027" s="98"/>
      <c r="F1027" s="90"/>
      <c r="G1027" s="99"/>
      <c r="H1027" s="100"/>
      <c r="I1027" s="92"/>
      <c r="J1027" s="510"/>
      <c r="K1027" s="510"/>
      <c r="L1027" s="510"/>
      <c r="M1027" s="98"/>
      <c r="N1027" s="90"/>
      <c r="O1027" s="101">
        <f>ROUNDDOWN(SUM(N1026:N1031)/1000,0)</f>
        <v>0</v>
      </c>
    </row>
    <row r="1028" spans="1:17" s="122" customFormat="1" ht="14.1" customHeight="1" thickBot="1">
      <c r="A1028" s="313"/>
      <c r="B1028" s="113" t="s">
        <v>608</v>
      </c>
      <c r="C1028" s="114"/>
      <c r="D1028" s="114"/>
      <c r="E1028" s="115"/>
      <c r="F1028" s="116"/>
      <c r="G1028" s="117">
        <f>G1029-G994-G1001-G1007-G1011-G1016-G1024</f>
        <v>0</v>
      </c>
      <c r="H1028" s="105"/>
      <c r="I1028" s="92"/>
      <c r="J1028" s="510"/>
      <c r="K1028" s="510"/>
      <c r="L1028" s="510"/>
      <c r="M1028" s="98"/>
      <c r="N1028" s="90"/>
      <c r="O1028" s="94"/>
    </row>
    <row r="1029" spans="1:17" s="122" customFormat="1" ht="14.25" customHeight="1" thickTop="1">
      <c r="A1029" s="313"/>
      <c r="B1029" s="702" t="s">
        <v>57</v>
      </c>
      <c r="C1029" s="703"/>
      <c r="D1029" s="703"/>
      <c r="E1029" s="703"/>
      <c r="F1029" s="704"/>
      <c r="G1029" s="118">
        <f>O1038</f>
        <v>0</v>
      </c>
      <c r="H1029" s="100"/>
      <c r="I1029" s="92"/>
      <c r="J1029" s="510"/>
      <c r="K1029" s="510"/>
      <c r="L1029" s="510"/>
      <c r="M1029" s="98"/>
      <c r="N1029" s="90"/>
      <c r="O1029" s="94"/>
    </row>
    <row r="1030" spans="1:17" s="122" customFormat="1" ht="20.100000000000001" customHeight="1">
      <c r="A1030" s="313"/>
      <c r="B1030" s="119" t="s">
        <v>58</v>
      </c>
      <c r="C1030" s="120"/>
      <c r="D1030" s="120"/>
      <c r="E1030" s="120"/>
      <c r="F1030" s="120"/>
      <c r="G1030" s="121"/>
      <c r="H1030" s="100"/>
      <c r="I1030" s="107"/>
      <c r="J1030" s="511"/>
      <c r="K1030" s="511"/>
      <c r="L1030" s="511"/>
      <c r="M1030" s="104"/>
      <c r="N1030" s="645"/>
      <c r="O1030" s="106"/>
    </row>
    <row r="1031" spans="1:17" s="122" customFormat="1" ht="14.25" customHeight="1">
      <c r="A1031" s="313"/>
      <c r="B1031" s="122" t="s">
        <v>59</v>
      </c>
      <c r="C1031" s="120"/>
      <c r="D1031" s="120"/>
      <c r="E1031" s="120"/>
      <c r="F1031" s="120"/>
      <c r="G1031" s="123" t="s">
        <v>60</v>
      </c>
      <c r="H1031" s="121"/>
      <c r="I1031" s="185" t="s">
        <v>717</v>
      </c>
      <c r="J1031" s="708"/>
      <c r="K1031" s="510"/>
      <c r="L1031" s="510"/>
      <c r="M1031" s="110"/>
      <c r="N1031" s="84"/>
      <c r="O1031" s="111"/>
    </row>
    <row r="1032" spans="1:17" s="122" customFormat="1" ht="14.25" customHeight="1">
      <c r="A1032" s="313"/>
      <c r="B1032" s="987" t="s">
        <v>61</v>
      </c>
      <c r="C1032" s="1019"/>
      <c r="D1032" s="1019"/>
      <c r="E1032" s="1019"/>
      <c r="F1032" s="1020"/>
      <c r="G1032" s="125" t="s">
        <v>62</v>
      </c>
      <c r="H1032" s="124"/>
      <c r="I1032" s="92"/>
      <c r="J1032" s="510"/>
      <c r="K1032" s="709"/>
      <c r="L1032" s="709"/>
      <c r="M1032" s="98"/>
      <c r="N1032" s="90"/>
      <c r="O1032" s="94"/>
      <c r="Q1032" s="648" t="s">
        <v>735</v>
      </c>
    </row>
    <row r="1033" spans="1:17" s="122" customFormat="1" ht="14.25" customHeight="1">
      <c r="A1033" s="313"/>
      <c r="B1033" s="1144" t="s">
        <v>403</v>
      </c>
      <c r="C1033" s="1019"/>
      <c r="D1033" s="1019"/>
      <c r="E1033" s="1019"/>
      <c r="F1033" s="1020"/>
      <c r="G1033" s="126"/>
      <c r="H1033" s="124"/>
      <c r="I1033" s="92"/>
      <c r="J1033" s="510"/>
      <c r="K1033" s="510"/>
      <c r="L1033" s="510"/>
      <c r="M1033" s="98"/>
      <c r="N1033" s="90"/>
      <c r="O1033" s="101">
        <f>ROUNDDOWN(SUM(N1032:N1036)/1000,0)</f>
        <v>0</v>
      </c>
    </row>
    <row r="1034" spans="1:17" s="122" customFormat="1" ht="20.100000000000001" customHeight="1">
      <c r="A1034" s="313"/>
      <c r="B1034" s="1144" t="s">
        <v>404</v>
      </c>
      <c r="C1034" s="1145"/>
      <c r="D1034" s="1145"/>
      <c r="E1034" s="1145"/>
      <c r="F1034" s="1146"/>
      <c r="G1034" s="126"/>
      <c r="H1034" s="127"/>
      <c r="I1034" s="92"/>
      <c r="J1034" s="510"/>
      <c r="K1034" s="510"/>
      <c r="L1034" s="510"/>
      <c r="M1034" s="98"/>
      <c r="N1034" s="90"/>
      <c r="O1034" s="94"/>
    </row>
    <row r="1035" spans="1:17" s="122" customFormat="1" ht="21.95" customHeight="1" thickBot="1">
      <c r="A1035" s="313"/>
      <c r="B1035" s="1144" t="s">
        <v>104</v>
      </c>
      <c r="C1035" s="1145"/>
      <c r="D1035" s="1145"/>
      <c r="E1035" s="1145"/>
      <c r="F1035" s="1146"/>
      <c r="G1035" s="126"/>
      <c r="H1035" s="105"/>
      <c r="I1035" s="92"/>
      <c r="J1035" s="510"/>
      <c r="K1035" s="510"/>
      <c r="L1035" s="510"/>
      <c r="M1035" s="98"/>
      <c r="N1035" s="90"/>
      <c r="O1035" s="128"/>
    </row>
    <row r="1036" spans="1:17" s="122" customFormat="1" ht="35.450000000000003" customHeight="1" thickTop="1">
      <c r="A1036" s="313"/>
      <c r="B1036" s="1144" t="s">
        <v>108</v>
      </c>
      <c r="C1036" s="1145"/>
      <c r="D1036" s="1145"/>
      <c r="E1036" s="1145"/>
      <c r="F1036" s="1146"/>
      <c r="G1036" s="126"/>
      <c r="H1036" s="105"/>
      <c r="I1036" s="1166" t="s">
        <v>402</v>
      </c>
      <c r="J1036" s="1167"/>
      <c r="K1036" s="1167"/>
      <c r="L1036" s="1167"/>
      <c r="M1036" s="1167"/>
      <c r="N1036" s="1168"/>
      <c r="O1036" s="129">
        <f>SUM(O994,O1004,O1013,O1020,O1027,O1033)</f>
        <v>0</v>
      </c>
    </row>
    <row r="1037" spans="1:17" s="122" customFormat="1" ht="35.450000000000003" customHeight="1">
      <c r="A1037" s="313"/>
      <c r="B1037" s="1144" t="s">
        <v>774</v>
      </c>
      <c r="C1037" s="1145"/>
      <c r="D1037" s="1145"/>
      <c r="E1037" s="1145"/>
      <c r="F1037" s="1146"/>
      <c r="G1037" s="126"/>
      <c r="H1037" s="121"/>
      <c r="I1037" s="1169" t="s">
        <v>276</v>
      </c>
      <c r="J1037" s="1170"/>
      <c r="K1037" s="1170"/>
      <c r="L1037" s="1170"/>
      <c r="M1037" s="1170"/>
      <c r="N1037" s="1171"/>
      <c r="O1037" s="136">
        <f>IF(共通入力シート!$B$18="課税事業者",ROUNDDOWN((O1036-G1039)*10/110,0),0)</f>
        <v>0</v>
      </c>
    </row>
    <row r="1038" spans="1:17" s="122" customFormat="1" ht="26.1" customHeight="1" thickBot="1">
      <c r="A1038" s="313"/>
      <c r="B1038" s="1153" t="s">
        <v>775</v>
      </c>
      <c r="C1038" s="1154"/>
      <c r="D1038" s="1154"/>
      <c r="E1038" s="1154"/>
      <c r="F1038" s="1155"/>
      <c r="G1038" s="126"/>
      <c r="H1038" s="121"/>
      <c r="I1038" s="1159" t="s">
        <v>609</v>
      </c>
      <c r="J1038" s="1160"/>
      <c r="K1038" s="1160"/>
      <c r="L1038" s="1160"/>
      <c r="M1038" s="1160"/>
      <c r="N1038" s="1161"/>
      <c r="O1038" s="131">
        <f>O1036-O1037</f>
        <v>0</v>
      </c>
    </row>
    <row r="1039" spans="1:17" s="122" customFormat="1" ht="25.35" customHeight="1" thickTop="1">
      <c r="A1039" s="313"/>
      <c r="B1039" s="1156" t="s">
        <v>63</v>
      </c>
      <c r="C1039" s="1157"/>
      <c r="D1039" s="1157"/>
      <c r="E1039" s="1157"/>
      <c r="F1039" s="1158"/>
      <c r="G1039" s="130">
        <f>SUM(G1033:G1038)</f>
        <v>0</v>
      </c>
      <c r="H1039" s="326"/>
      <c r="I1039" s="1159" t="s">
        <v>610</v>
      </c>
      <c r="J1039" s="1160"/>
      <c r="K1039" s="1160"/>
      <c r="L1039" s="1160"/>
      <c r="M1039" s="1160"/>
      <c r="N1039" s="1161"/>
      <c r="O1039" s="134"/>
    </row>
    <row r="1040" spans="1:17" s="122" customFormat="1" ht="26.25" customHeight="1">
      <c r="A1040" s="313"/>
      <c r="B1040" s="122" t="s">
        <v>64</v>
      </c>
      <c r="C1040" s="327"/>
      <c r="D1040" s="327"/>
      <c r="E1040" s="327"/>
      <c r="F1040" s="327"/>
      <c r="G1040" s="133"/>
      <c r="H1040" s="326"/>
      <c r="O1040" s="135"/>
    </row>
    <row r="1041" spans="1:21" s="122" customFormat="1" ht="10.5" customHeight="1" thickBot="1">
      <c r="A1041" s="313"/>
      <c r="C1041" s="327"/>
      <c r="D1041" s="327"/>
      <c r="E1041" s="327"/>
      <c r="F1041" s="327"/>
      <c r="G1041" s="133"/>
      <c r="H1041" s="326"/>
      <c r="I1041" s="328"/>
    </row>
    <row r="1042" spans="1:21" s="122" customFormat="1" ht="25.35" customHeight="1" thickBot="1">
      <c r="A1042" s="313"/>
      <c r="B1042" s="1143" t="s">
        <v>65</v>
      </c>
      <c r="C1042" s="1018"/>
      <c r="D1042" s="1162" t="str">
        <f>IF(共通入力シート!$B$2="","",共通入力シート!$B$2)</f>
        <v/>
      </c>
      <c r="E1042" s="1162"/>
      <c r="F1042" s="1162"/>
      <c r="G1042" s="1163"/>
      <c r="H1042" s="1164" t="str">
        <f>IF(共通入力シート!$B$18="※選択してください。","★「共通入力シート」の消費税等仕入控除税額の取扱を選択してください。","")</f>
        <v/>
      </c>
      <c r="I1042" s="1165"/>
      <c r="J1042" s="1165"/>
      <c r="K1042" s="1165"/>
      <c r="L1042" s="1165"/>
      <c r="M1042" s="1165"/>
      <c r="N1042" s="1165"/>
      <c r="O1042" s="1165"/>
    </row>
    <row r="1043" spans="1:21" s="122" customFormat="1" ht="77.099999999999994" customHeight="1" thickBot="1">
      <c r="A1043" s="313"/>
      <c r="B1043" s="1148" t="s">
        <v>776</v>
      </c>
      <c r="C1043" s="1149"/>
      <c r="D1043" s="1150" t="str">
        <f>IF(O1038=0,"",MAX(0,MIN(INT(O1038/2),G1028)))</f>
        <v/>
      </c>
      <c r="E1043" s="1150"/>
      <c r="F1043" s="1150"/>
      <c r="G1043" s="329" t="s">
        <v>27</v>
      </c>
      <c r="H1043" s="1151" t="s">
        <v>736</v>
      </c>
      <c r="I1043" s="1152"/>
      <c r="J1043" s="1152"/>
      <c r="K1043" s="1152"/>
      <c r="L1043" s="1152"/>
      <c r="M1043" s="1152"/>
      <c r="N1043" s="1152"/>
      <c r="O1043" s="1152"/>
    </row>
    <row r="1044" spans="1:21" ht="4.5" customHeight="1"/>
    <row r="1045" spans="1:21" ht="15.6" customHeight="1">
      <c r="B1045" s="122" t="s">
        <v>332</v>
      </c>
      <c r="C1045" s="198"/>
      <c r="D1045" s="294"/>
      <c r="E1045" s="198"/>
      <c r="F1045" s="198"/>
      <c r="G1045" s="198"/>
      <c r="H1045" s="198"/>
      <c r="I1045" s="198"/>
      <c r="J1045" s="198"/>
      <c r="K1045" s="198"/>
      <c r="L1045" s="198"/>
      <c r="M1045" s="198"/>
      <c r="N1045" s="198"/>
      <c r="O1045" s="198"/>
      <c r="R1045" s="294"/>
      <c r="S1045" s="294"/>
      <c r="T1045" s="294"/>
      <c r="U1045" s="294"/>
    </row>
    <row r="1046" spans="1:21" ht="15.6" customHeight="1">
      <c r="B1046" s="198" t="s">
        <v>383</v>
      </c>
      <c r="C1046" s="198"/>
      <c r="D1046" s="198"/>
      <c r="E1046" s="198"/>
      <c r="F1046" s="198"/>
      <c r="G1046" s="198"/>
      <c r="H1046" s="198"/>
      <c r="I1046" s="198"/>
      <c r="J1046" s="198"/>
      <c r="K1046" s="198"/>
      <c r="L1046" s="198"/>
      <c r="M1046" s="198"/>
      <c r="N1046" s="198"/>
      <c r="O1046" s="198"/>
      <c r="R1046" s="294"/>
      <c r="S1046" s="294"/>
      <c r="T1046" s="294"/>
      <c r="U1046" s="294"/>
    </row>
    <row r="1047" spans="1:21" ht="15.6" customHeight="1" thickBot="1">
      <c r="B1047" s="1044" t="s">
        <v>335</v>
      </c>
      <c r="C1047" s="1044"/>
      <c r="D1047" s="1044"/>
      <c r="E1047" s="1044"/>
      <c r="F1047" s="1044"/>
      <c r="G1047" s="1044"/>
      <c r="H1047" s="1044"/>
      <c r="I1047" s="1044"/>
      <c r="J1047" s="1044"/>
      <c r="K1047" s="1044"/>
      <c r="L1047" s="1044"/>
      <c r="M1047" s="1044"/>
      <c r="N1047" s="1044"/>
      <c r="O1047" s="1044"/>
      <c r="R1047" s="294"/>
      <c r="S1047" s="294"/>
      <c r="T1047" s="294"/>
      <c r="U1047" s="294"/>
    </row>
    <row r="1048" spans="1:21" ht="15" customHeight="1">
      <c r="B1048" s="1036" t="s">
        <v>36</v>
      </c>
      <c r="C1048" s="1063"/>
      <c r="D1048" s="1051" t="s">
        <v>414</v>
      </c>
      <c r="E1048" s="1052"/>
      <c r="F1048" s="1036" t="s">
        <v>447</v>
      </c>
      <c r="G1048" s="1037"/>
      <c r="H1048" s="1038"/>
      <c r="I1048" s="1038"/>
      <c r="J1048" s="1038"/>
      <c r="K1048" s="1038"/>
      <c r="L1048" s="1038"/>
      <c r="M1048" s="1038"/>
      <c r="N1048" s="1038"/>
      <c r="O1048" s="1039"/>
      <c r="Q1048" s="520"/>
      <c r="R1048" s="294"/>
      <c r="S1048" s="294"/>
      <c r="T1048" s="294"/>
      <c r="U1048" s="294"/>
    </row>
    <row r="1049" spans="1:21" ht="15" customHeight="1" thickBot="1">
      <c r="B1049" s="1040"/>
      <c r="C1049" s="1064"/>
      <c r="D1049" s="1053"/>
      <c r="E1049" s="1054"/>
      <c r="F1049" s="1040"/>
      <c r="G1049" s="1041"/>
      <c r="H1049" s="1042"/>
      <c r="I1049" s="1042"/>
      <c r="J1049" s="1042"/>
      <c r="K1049" s="1042"/>
      <c r="L1049" s="1042"/>
      <c r="M1049" s="1042"/>
      <c r="N1049" s="1042"/>
      <c r="O1049" s="1043"/>
      <c r="Q1049" s="519"/>
      <c r="R1049" s="294"/>
      <c r="S1049" s="294"/>
      <c r="T1049" s="294"/>
      <c r="U1049" s="294"/>
    </row>
    <row r="1050" spans="1:21" ht="16.5" customHeight="1">
      <c r="B1050" s="295" t="s">
        <v>111</v>
      </c>
      <c r="C1050" s="296"/>
      <c r="D1050" s="296"/>
      <c r="E1050" s="297"/>
      <c r="F1050" s="296"/>
      <c r="G1050" s="296"/>
      <c r="H1050" s="296"/>
      <c r="I1050" s="296"/>
      <c r="J1050" s="296"/>
      <c r="K1050" s="296"/>
      <c r="L1050" s="296"/>
      <c r="M1050" s="296"/>
      <c r="N1050" s="296"/>
      <c r="O1050" s="521"/>
      <c r="R1050" s="294"/>
      <c r="S1050" s="294"/>
      <c r="T1050" s="294"/>
      <c r="U1050" s="294"/>
    </row>
    <row r="1051" spans="1:21" ht="18.75" customHeight="1">
      <c r="B1051" s="1055"/>
      <c r="C1051" s="1056"/>
      <c r="D1051" s="1056"/>
      <c r="E1051" s="1056"/>
      <c r="F1051" s="1056"/>
      <c r="G1051" s="1056"/>
      <c r="H1051" s="1056"/>
      <c r="I1051" s="1056"/>
      <c r="J1051" s="1056"/>
      <c r="K1051" s="1056"/>
      <c r="L1051" s="300" t="s">
        <v>39</v>
      </c>
      <c r="M1051" s="1059"/>
      <c r="N1051" s="1059"/>
      <c r="O1051" s="1060"/>
      <c r="Q1051" s="496" t="str">
        <f>IF(M1051="", "←選択してください。", "")</f>
        <v>←選択してください。</v>
      </c>
      <c r="R1051" s="294"/>
      <c r="S1051" s="294"/>
      <c r="T1051" s="294"/>
      <c r="U1051" s="294"/>
    </row>
    <row r="1052" spans="1:21" ht="17.25" customHeight="1">
      <c r="B1052" s="1057"/>
      <c r="C1052" s="1058"/>
      <c r="D1052" s="1058"/>
      <c r="E1052" s="1058"/>
      <c r="F1052" s="1058"/>
      <c r="G1052" s="1058"/>
      <c r="H1052" s="1058"/>
      <c r="I1052" s="1058"/>
      <c r="J1052" s="1058"/>
      <c r="K1052" s="1058"/>
      <c r="L1052" s="302" t="s">
        <v>40</v>
      </c>
      <c r="M1052" s="1061"/>
      <c r="N1052" s="1061"/>
      <c r="O1052" s="1062"/>
      <c r="Q1052" s="496" t="str">
        <f>IF(M1052="", "←選択してください。", "")</f>
        <v>←選択してください。</v>
      </c>
      <c r="R1052" s="294"/>
      <c r="S1052" s="294"/>
      <c r="T1052" s="294"/>
      <c r="U1052" s="294"/>
    </row>
    <row r="1053" spans="1:21" ht="4.5" customHeight="1">
      <c r="B1053" s="303"/>
      <c r="C1053" s="303"/>
      <c r="D1053" s="303"/>
      <c r="E1053" s="303"/>
      <c r="F1053" s="303"/>
      <c r="G1053" s="303"/>
      <c r="H1053" s="303"/>
      <c r="I1053" s="303"/>
      <c r="J1053" s="303"/>
      <c r="K1053" s="303"/>
      <c r="L1053" s="303"/>
      <c r="M1053" s="303"/>
      <c r="N1053" s="303"/>
      <c r="O1053" s="517"/>
      <c r="R1053" s="294"/>
      <c r="S1053" s="294"/>
      <c r="T1053" s="294"/>
      <c r="U1053" s="294"/>
    </row>
    <row r="1054" spans="1:21" ht="24" customHeight="1">
      <c r="B1054" s="987" t="s">
        <v>112</v>
      </c>
      <c r="C1054" s="1097"/>
      <c r="D1054" s="1098" t="s">
        <v>41</v>
      </c>
      <c r="E1054" s="1099"/>
      <c r="F1054" s="1100"/>
      <c r="G1054" s="1100"/>
      <c r="H1054" s="1101"/>
      <c r="I1054" s="999" t="s">
        <v>42</v>
      </c>
      <c r="J1054" s="1065"/>
      <c r="K1054" s="1066"/>
      <c r="L1054" s="305" t="str">
        <f>IF(OR($H1056=0,$K1056=0),"",$F1054/($H1056*$K1056))</f>
        <v/>
      </c>
      <c r="M1054" s="999" t="s">
        <v>43</v>
      </c>
      <c r="N1054" s="1066"/>
      <c r="O1054" s="492" t="str">
        <f>IF($O1152+$O1155=0,"",($G1145-$G1144)/($O1152+$O1155))</f>
        <v/>
      </c>
      <c r="Q1054" s="301" t="str">
        <f>IF(OR(F1048="人材養成事業",F1048= "普及啓発事業"), "←斜線部は記入する必要はありません。", "")</f>
        <v/>
      </c>
      <c r="R1054" s="294"/>
      <c r="S1054" s="294"/>
      <c r="T1054" s="294"/>
      <c r="U1054" s="294"/>
    </row>
    <row r="1055" spans="1:21" s="122" customFormat="1" ht="21.75" customHeight="1">
      <c r="B1055" s="1067" t="s">
        <v>44</v>
      </c>
      <c r="C1055" s="1068"/>
      <c r="D1055" s="1071" t="s">
        <v>45</v>
      </c>
      <c r="E1055" s="1072"/>
      <c r="F1055" s="1073" t="s">
        <v>46</v>
      </c>
      <c r="G1055" s="1073"/>
      <c r="H1055" s="1074" t="s">
        <v>47</v>
      </c>
      <c r="I1055" s="1074"/>
      <c r="J1055" s="1074"/>
      <c r="K1055" s="306" t="s">
        <v>48</v>
      </c>
      <c r="L1055" s="1080" t="s">
        <v>49</v>
      </c>
      <c r="M1055" s="1080"/>
      <c r="N1055" s="1080"/>
      <c r="O1055" s="1081"/>
    </row>
    <row r="1056" spans="1:21" s="122" customFormat="1" ht="21.75" customHeight="1">
      <c r="B1056" s="1069"/>
      <c r="C1056" s="1070"/>
      <c r="D1056" s="1082"/>
      <c r="E1056" s="1083"/>
      <c r="F1056" s="1084"/>
      <c r="G1056" s="1085"/>
      <c r="H1056" s="1086"/>
      <c r="I1056" s="1086"/>
      <c r="J1056" s="1086"/>
      <c r="K1056" s="73"/>
      <c r="L1056" s="1087"/>
      <c r="M1056" s="1087"/>
      <c r="N1056" s="1087"/>
      <c r="O1056" s="1088"/>
      <c r="Q1056" s="307"/>
    </row>
    <row r="1057" spans="2:21" ht="9.75" customHeight="1">
      <c r="B1057" s="122"/>
      <c r="C1057" s="122"/>
      <c r="D1057" s="303"/>
      <c r="E1057" s="303"/>
      <c r="F1057" s="303"/>
      <c r="G1057" s="303"/>
      <c r="H1057" s="303"/>
      <c r="I1057" s="303"/>
      <c r="J1057" s="303"/>
      <c r="K1057" s="303"/>
      <c r="L1057" s="303"/>
      <c r="M1057" s="303"/>
      <c r="N1057" s="303"/>
      <c r="O1057" s="303"/>
      <c r="Q1057" s="301"/>
      <c r="R1057" s="294"/>
      <c r="S1057" s="294"/>
      <c r="T1057" s="294"/>
      <c r="U1057" s="294"/>
    </row>
    <row r="1058" spans="2:21" s="97" customFormat="1" ht="18" customHeight="1">
      <c r="B1058" s="1067" t="s">
        <v>277</v>
      </c>
      <c r="C1058" s="1075"/>
      <c r="D1058" s="1032" t="s">
        <v>737</v>
      </c>
      <c r="E1058" s="975"/>
      <c r="F1058" s="975"/>
      <c r="G1058" s="975"/>
      <c r="H1058" s="975"/>
      <c r="I1058" s="975"/>
      <c r="J1058" s="975"/>
      <c r="K1058" s="975"/>
      <c r="L1058" s="975"/>
      <c r="M1058" s="975"/>
      <c r="N1058" s="975"/>
      <c r="O1058" s="976"/>
      <c r="Q1058" s="495" t="s">
        <v>109</v>
      </c>
    </row>
    <row r="1059" spans="2:21" s="97" customFormat="1" ht="19.350000000000001" customHeight="1">
      <c r="B1059" s="1076"/>
      <c r="C1059" s="1077"/>
      <c r="D1059" s="1033"/>
      <c r="E1059" s="1034"/>
      <c r="F1059" s="1034"/>
      <c r="G1059" s="1034"/>
      <c r="H1059" s="1034"/>
      <c r="I1059" s="1034"/>
      <c r="J1059" s="1034"/>
      <c r="K1059" s="1034"/>
      <c r="L1059" s="1034"/>
      <c r="M1059" s="1034"/>
      <c r="N1059" s="1034"/>
      <c r="O1059" s="1035"/>
    </row>
    <row r="1060" spans="2:21" s="97" customFormat="1" ht="19.350000000000001" customHeight="1">
      <c r="B1060" s="1076"/>
      <c r="C1060" s="1077"/>
      <c r="D1060" s="1026"/>
      <c r="E1060" s="1027"/>
      <c r="F1060" s="1027"/>
      <c r="G1060" s="1027"/>
      <c r="H1060" s="1027"/>
      <c r="I1060" s="1027"/>
      <c r="J1060" s="1027"/>
      <c r="K1060" s="1027"/>
      <c r="L1060" s="1027"/>
      <c r="M1060" s="1027"/>
      <c r="N1060" s="1027"/>
      <c r="O1060" s="1028"/>
    </row>
    <row r="1061" spans="2:21" s="97" customFormat="1" ht="19.350000000000001" customHeight="1">
      <c r="B1061" s="1076"/>
      <c r="C1061" s="1077"/>
      <c r="D1061" s="1026"/>
      <c r="E1061" s="1027"/>
      <c r="F1061" s="1027"/>
      <c r="G1061" s="1027"/>
      <c r="H1061" s="1027"/>
      <c r="I1061" s="1027"/>
      <c r="J1061" s="1027"/>
      <c r="K1061" s="1027"/>
      <c r="L1061" s="1027"/>
      <c r="M1061" s="1027"/>
      <c r="N1061" s="1027"/>
      <c r="O1061" s="1028"/>
    </row>
    <row r="1062" spans="2:21" s="97" customFormat="1" ht="19.350000000000001" customHeight="1">
      <c r="B1062" s="1076"/>
      <c r="C1062" s="1077"/>
      <c r="D1062" s="1026"/>
      <c r="E1062" s="1027"/>
      <c r="F1062" s="1027"/>
      <c r="G1062" s="1027"/>
      <c r="H1062" s="1027"/>
      <c r="I1062" s="1027"/>
      <c r="J1062" s="1027"/>
      <c r="K1062" s="1027"/>
      <c r="L1062" s="1027"/>
      <c r="M1062" s="1027"/>
      <c r="N1062" s="1027"/>
      <c r="O1062" s="1028"/>
    </row>
    <row r="1063" spans="2:21" s="97" customFormat="1" ht="19.350000000000001" customHeight="1">
      <c r="B1063" s="1076"/>
      <c r="C1063" s="1077"/>
      <c r="D1063" s="1026"/>
      <c r="E1063" s="1027"/>
      <c r="F1063" s="1027"/>
      <c r="G1063" s="1027"/>
      <c r="H1063" s="1027"/>
      <c r="I1063" s="1027"/>
      <c r="J1063" s="1027"/>
      <c r="K1063" s="1027"/>
      <c r="L1063" s="1027"/>
      <c r="M1063" s="1027"/>
      <c r="N1063" s="1027"/>
      <c r="O1063" s="1028"/>
    </row>
    <row r="1064" spans="2:21" s="97" customFormat="1" ht="19.350000000000001" customHeight="1">
      <c r="B1064" s="1076"/>
      <c r="C1064" s="1077"/>
      <c r="D1064" s="1026"/>
      <c r="E1064" s="1027"/>
      <c r="F1064" s="1027"/>
      <c r="G1064" s="1027"/>
      <c r="H1064" s="1027"/>
      <c r="I1064" s="1027"/>
      <c r="J1064" s="1027"/>
      <c r="K1064" s="1027"/>
      <c r="L1064" s="1027"/>
      <c r="M1064" s="1027"/>
      <c r="N1064" s="1027"/>
      <c r="O1064" s="1028"/>
    </row>
    <row r="1065" spans="2:21" s="97" customFormat="1" ht="19.350000000000001" customHeight="1">
      <c r="B1065" s="1076"/>
      <c r="C1065" s="1077"/>
      <c r="D1065" s="1026"/>
      <c r="E1065" s="1027"/>
      <c r="F1065" s="1027"/>
      <c r="G1065" s="1027"/>
      <c r="H1065" s="1027"/>
      <c r="I1065" s="1027"/>
      <c r="J1065" s="1027"/>
      <c r="K1065" s="1027"/>
      <c r="L1065" s="1027"/>
      <c r="M1065" s="1027"/>
      <c r="N1065" s="1027"/>
      <c r="O1065" s="1028"/>
    </row>
    <row r="1066" spans="2:21" s="97" customFormat="1" ht="19.350000000000001" customHeight="1">
      <c r="B1066" s="1076"/>
      <c r="C1066" s="1077"/>
      <c r="D1066" s="1026"/>
      <c r="E1066" s="1027"/>
      <c r="F1066" s="1027"/>
      <c r="G1066" s="1027"/>
      <c r="H1066" s="1027"/>
      <c r="I1066" s="1027"/>
      <c r="J1066" s="1027"/>
      <c r="K1066" s="1027"/>
      <c r="L1066" s="1027"/>
      <c r="M1066" s="1027"/>
      <c r="N1066" s="1027"/>
      <c r="O1066" s="1028"/>
    </row>
    <row r="1067" spans="2:21" s="97" customFormat="1" ht="19.350000000000001" customHeight="1">
      <c r="B1067" s="1076"/>
      <c r="C1067" s="1077"/>
      <c r="D1067" s="1026"/>
      <c r="E1067" s="1027"/>
      <c r="F1067" s="1027"/>
      <c r="G1067" s="1027"/>
      <c r="H1067" s="1027"/>
      <c r="I1067" s="1027"/>
      <c r="J1067" s="1027"/>
      <c r="K1067" s="1027"/>
      <c r="L1067" s="1027"/>
      <c r="M1067" s="1027"/>
      <c r="N1067" s="1027"/>
      <c r="O1067" s="1028"/>
    </row>
    <row r="1068" spans="2:21" s="97" customFormat="1" ht="19.350000000000001" customHeight="1">
      <c r="B1068" s="1078"/>
      <c r="C1068" s="1079"/>
      <c r="D1068" s="1029"/>
      <c r="E1068" s="1030"/>
      <c r="F1068" s="1030"/>
      <c r="G1068" s="1030"/>
      <c r="H1068" s="1030"/>
      <c r="I1068" s="1030"/>
      <c r="J1068" s="1030"/>
      <c r="K1068" s="1030"/>
      <c r="L1068" s="1030"/>
      <c r="M1068" s="1030"/>
      <c r="N1068" s="1030"/>
      <c r="O1068" s="1031"/>
    </row>
    <row r="1069" spans="2:21" s="97" customFormat="1" ht="18" customHeight="1">
      <c r="B1069" s="1067" t="s">
        <v>114</v>
      </c>
      <c r="C1069" s="1092"/>
      <c r="D1069" s="1089" t="s">
        <v>523</v>
      </c>
      <c r="E1069" s="1090"/>
      <c r="F1069" s="1090"/>
      <c r="G1069" s="1090"/>
      <c r="H1069" s="1090"/>
      <c r="I1069" s="1090"/>
      <c r="J1069" s="1090"/>
      <c r="K1069" s="1090"/>
      <c r="L1069" s="1090"/>
      <c r="M1069" s="1090"/>
      <c r="N1069" s="1090"/>
      <c r="O1069" s="1091"/>
    </row>
    <row r="1070" spans="2:21" s="97" customFormat="1" ht="18" customHeight="1">
      <c r="B1070" s="1093"/>
      <c r="C1070" s="1094"/>
      <c r="D1070" s="1045"/>
      <c r="E1070" s="1046"/>
      <c r="F1070" s="1046"/>
      <c r="G1070" s="1046"/>
      <c r="H1070" s="1046"/>
      <c r="I1070" s="1046"/>
      <c r="J1070" s="1046"/>
      <c r="K1070" s="1046"/>
      <c r="L1070" s="1046"/>
      <c r="M1070" s="1046"/>
      <c r="N1070" s="1046"/>
      <c r="O1070" s="1047"/>
    </row>
    <row r="1071" spans="2:21" s="97" customFormat="1" ht="18" customHeight="1">
      <c r="B1071" s="1093"/>
      <c r="C1071" s="1094"/>
      <c r="D1071" s="1026"/>
      <c r="E1071" s="1027"/>
      <c r="F1071" s="1027"/>
      <c r="G1071" s="1027"/>
      <c r="H1071" s="1027"/>
      <c r="I1071" s="1027"/>
      <c r="J1071" s="1027"/>
      <c r="K1071" s="1027"/>
      <c r="L1071" s="1027"/>
      <c r="M1071" s="1027"/>
      <c r="N1071" s="1027"/>
      <c r="O1071" s="1028"/>
    </row>
    <row r="1072" spans="2:21" s="97" customFormat="1" ht="18" customHeight="1">
      <c r="B1072" s="1093"/>
      <c r="C1072" s="1094"/>
      <c r="D1072" s="1026"/>
      <c r="E1072" s="1027"/>
      <c r="F1072" s="1027"/>
      <c r="G1072" s="1027"/>
      <c r="H1072" s="1027"/>
      <c r="I1072" s="1027"/>
      <c r="J1072" s="1027"/>
      <c r="K1072" s="1027"/>
      <c r="L1072" s="1027"/>
      <c r="M1072" s="1027"/>
      <c r="N1072" s="1027"/>
      <c r="O1072" s="1028"/>
    </row>
    <row r="1073" spans="2:15" s="97" customFormat="1" ht="18" customHeight="1">
      <c r="B1073" s="1093"/>
      <c r="C1073" s="1094"/>
      <c r="D1073" s="1026"/>
      <c r="E1073" s="1027"/>
      <c r="F1073" s="1027"/>
      <c r="G1073" s="1027"/>
      <c r="H1073" s="1027"/>
      <c r="I1073" s="1027"/>
      <c r="J1073" s="1027"/>
      <c r="K1073" s="1027"/>
      <c r="L1073" s="1027"/>
      <c r="M1073" s="1027"/>
      <c r="N1073" s="1027"/>
      <c r="O1073" s="1028"/>
    </row>
    <row r="1074" spans="2:15" s="97" customFormat="1" ht="18" customHeight="1">
      <c r="B1074" s="1093"/>
      <c r="C1074" s="1094"/>
      <c r="D1074" s="1026"/>
      <c r="E1074" s="1027"/>
      <c r="F1074" s="1027"/>
      <c r="G1074" s="1027"/>
      <c r="H1074" s="1027"/>
      <c r="I1074" s="1027"/>
      <c r="J1074" s="1027"/>
      <c r="K1074" s="1027"/>
      <c r="L1074" s="1027"/>
      <c r="M1074" s="1027"/>
      <c r="N1074" s="1027"/>
      <c r="O1074" s="1028"/>
    </row>
    <row r="1075" spans="2:15" s="97" customFormat="1" ht="18" customHeight="1">
      <c r="B1075" s="1093"/>
      <c r="C1075" s="1094"/>
      <c r="D1075" s="1048"/>
      <c r="E1075" s="1049"/>
      <c r="F1075" s="1049"/>
      <c r="G1075" s="1049"/>
      <c r="H1075" s="1049"/>
      <c r="I1075" s="1049"/>
      <c r="J1075" s="1049"/>
      <c r="K1075" s="1049"/>
      <c r="L1075" s="1049"/>
      <c r="M1075" s="1049"/>
      <c r="N1075" s="1049"/>
      <c r="O1075" s="1050"/>
    </row>
    <row r="1076" spans="2:15" s="97" customFormat="1" ht="18" customHeight="1">
      <c r="B1076" s="1093"/>
      <c r="C1076" s="1094"/>
      <c r="D1076" s="1116" t="s">
        <v>334</v>
      </c>
      <c r="E1076" s="1117"/>
      <c r="F1076" s="1117"/>
      <c r="G1076" s="1117"/>
      <c r="H1076" s="1117"/>
      <c r="I1076" s="1117"/>
      <c r="J1076" s="1117"/>
      <c r="K1076" s="1117"/>
      <c r="L1076" s="1117"/>
      <c r="M1076" s="1117"/>
      <c r="N1076" s="1117"/>
      <c r="O1076" s="1118"/>
    </row>
    <row r="1077" spans="2:15" s="97" customFormat="1" ht="18" customHeight="1">
      <c r="B1077" s="1093"/>
      <c r="C1077" s="1094"/>
      <c r="D1077" s="1045"/>
      <c r="E1077" s="1119"/>
      <c r="F1077" s="1119"/>
      <c r="G1077" s="1119"/>
      <c r="H1077" s="1119"/>
      <c r="I1077" s="1119"/>
      <c r="J1077" s="1119"/>
      <c r="K1077" s="1119"/>
      <c r="L1077" s="1119"/>
      <c r="M1077" s="1119"/>
      <c r="N1077" s="1119"/>
      <c r="O1077" s="1120"/>
    </row>
    <row r="1078" spans="2:15" s="97" customFormat="1" ht="18" customHeight="1">
      <c r="B1078" s="1093"/>
      <c r="C1078" s="1094"/>
      <c r="D1078" s="1121"/>
      <c r="E1078" s="1122"/>
      <c r="F1078" s="1122"/>
      <c r="G1078" s="1122"/>
      <c r="H1078" s="1122"/>
      <c r="I1078" s="1122"/>
      <c r="J1078" s="1122"/>
      <c r="K1078" s="1122"/>
      <c r="L1078" s="1122"/>
      <c r="M1078" s="1122"/>
      <c r="N1078" s="1122"/>
      <c r="O1078" s="1123"/>
    </row>
    <row r="1079" spans="2:15" s="97" customFormat="1" ht="18" customHeight="1">
      <c r="B1079" s="1093"/>
      <c r="C1079" s="1094"/>
      <c r="D1079" s="1121"/>
      <c r="E1079" s="1122"/>
      <c r="F1079" s="1122"/>
      <c r="G1079" s="1122"/>
      <c r="H1079" s="1122"/>
      <c r="I1079" s="1122"/>
      <c r="J1079" s="1122"/>
      <c r="K1079" s="1122"/>
      <c r="L1079" s="1122"/>
      <c r="M1079" s="1122"/>
      <c r="N1079" s="1122"/>
      <c r="O1079" s="1123"/>
    </row>
    <row r="1080" spans="2:15" s="97" customFormat="1" ht="18" customHeight="1">
      <c r="B1080" s="1093"/>
      <c r="C1080" s="1094"/>
      <c r="D1080" s="1121"/>
      <c r="E1080" s="1122"/>
      <c r="F1080" s="1122"/>
      <c r="G1080" s="1122"/>
      <c r="H1080" s="1122"/>
      <c r="I1080" s="1122"/>
      <c r="J1080" s="1122"/>
      <c r="K1080" s="1122"/>
      <c r="L1080" s="1122"/>
      <c r="M1080" s="1122"/>
      <c r="N1080" s="1122"/>
      <c r="O1080" s="1123"/>
    </row>
    <row r="1081" spans="2:15" s="97" customFormat="1" ht="18" customHeight="1">
      <c r="B1081" s="1093"/>
      <c r="C1081" s="1094"/>
      <c r="D1081" s="1121"/>
      <c r="E1081" s="1122"/>
      <c r="F1081" s="1122"/>
      <c r="G1081" s="1122"/>
      <c r="H1081" s="1122"/>
      <c r="I1081" s="1122"/>
      <c r="J1081" s="1122"/>
      <c r="K1081" s="1122"/>
      <c r="L1081" s="1122"/>
      <c r="M1081" s="1122"/>
      <c r="N1081" s="1122"/>
      <c r="O1081" s="1123"/>
    </row>
    <row r="1082" spans="2:15" s="97" customFormat="1" ht="18" customHeight="1">
      <c r="B1082" s="1093"/>
      <c r="C1082" s="1094"/>
      <c r="D1082" s="1121"/>
      <c r="E1082" s="1122"/>
      <c r="F1082" s="1122"/>
      <c r="G1082" s="1122"/>
      <c r="H1082" s="1122"/>
      <c r="I1082" s="1122"/>
      <c r="J1082" s="1122"/>
      <c r="K1082" s="1122"/>
      <c r="L1082" s="1122"/>
      <c r="M1082" s="1122"/>
      <c r="N1082" s="1122"/>
      <c r="O1082" s="1123"/>
    </row>
    <row r="1083" spans="2:15" s="97" customFormat="1" ht="18" customHeight="1">
      <c r="B1083" s="1095"/>
      <c r="C1083" s="1096"/>
      <c r="D1083" s="1124"/>
      <c r="E1083" s="1125"/>
      <c r="F1083" s="1125"/>
      <c r="G1083" s="1125"/>
      <c r="H1083" s="1125"/>
      <c r="I1083" s="1125"/>
      <c r="J1083" s="1125"/>
      <c r="K1083" s="1125"/>
      <c r="L1083" s="1125"/>
      <c r="M1083" s="1125"/>
      <c r="N1083" s="1125"/>
      <c r="O1083" s="1126"/>
    </row>
    <row r="1084" spans="2:15" s="97" customFormat="1" ht="27" customHeight="1">
      <c r="B1084" s="1067" t="s">
        <v>110</v>
      </c>
      <c r="C1084" s="1092"/>
      <c r="D1084" s="1102" t="s">
        <v>733</v>
      </c>
      <c r="E1084" s="1090"/>
      <c r="F1084" s="1090"/>
      <c r="G1084" s="1090"/>
      <c r="H1084" s="1090"/>
      <c r="I1084" s="1090"/>
      <c r="J1084" s="1090"/>
      <c r="K1084" s="1090"/>
      <c r="L1084" s="1090"/>
      <c r="M1084" s="1090"/>
      <c r="N1084" s="1090"/>
      <c r="O1084" s="1091"/>
    </row>
    <row r="1085" spans="2:15" s="97" customFormat="1" ht="18" customHeight="1">
      <c r="B1085" s="1093"/>
      <c r="C1085" s="1094"/>
      <c r="D1085" s="1045"/>
      <c r="E1085" s="1108"/>
      <c r="F1085" s="1108"/>
      <c r="G1085" s="1108"/>
      <c r="H1085" s="1108"/>
      <c r="I1085" s="1108"/>
      <c r="J1085" s="1108"/>
      <c r="K1085" s="1108"/>
      <c r="L1085" s="1108"/>
      <c r="M1085" s="1108"/>
      <c r="N1085" s="1108"/>
      <c r="O1085" s="1109"/>
    </row>
    <row r="1086" spans="2:15" s="97" customFormat="1" ht="18" customHeight="1">
      <c r="B1086" s="1093"/>
      <c r="C1086" s="1094"/>
      <c r="D1086" s="1110"/>
      <c r="E1086" s="1111"/>
      <c r="F1086" s="1111"/>
      <c r="G1086" s="1111"/>
      <c r="H1086" s="1111"/>
      <c r="I1086" s="1111"/>
      <c r="J1086" s="1111"/>
      <c r="K1086" s="1111"/>
      <c r="L1086" s="1111"/>
      <c r="M1086" s="1111"/>
      <c r="N1086" s="1111"/>
      <c r="O1086" s="1112"/>
    </row>
    <row r="1087" spans="2:15" s="97" customFormat="1" ht="18" customHeight="1">
      <c r="B1087" s="1093"/>
      <c r="C1087" s="1094"/>
      <c r="D1087" s="1113"/>
      <c r="E1087" s="1114"/>
      <c r="F1087" s="1114"/>
      <c r="G1087" s="1114"/>
      <c r="H1087" s="1114"/>
      <c r="I1087" s="1114"/>
      <c r="J1087" s="1114"/>
      <c r="K1087" s="1114"/>
      <c r="L1087" s="1114"/>
      <c r="M1087" s="1114"/>
      <c r="N1087" s="1114"/>
      <c r="O1087" s="1115"/>
    </row>
    <row r="1088" spans="2:15" s="97" customFormat="1" ht="17.100000000000001" customHeight="1">
      <c r="B1088" s="1093"/>
      <c r="C1088" s="1094"/>
      <c r="D1088" s="1133" t="s">
        <v>278</v>
      </c>
      <c r="E1088" s="1133"/>
      <c r="F1088" s="1133"/>
      <c r="G1088" s="1133"/>
      <c r="H1088" s="1133"/>
      <c r="I1088" s="1133"/>
      <c r="J1088" s="1133"/>
      <c r="K1088" s="1133"/>
      <c r="L1088" s="1133"/>
      <c r="M1088" s="1133"/>
      <c r="N1088" s="1133"/>
      <c r="O1088" s="1134"/>
    </row>
    <row r="1089" spans="2:21" s="97" customFormat="1" ht="17.100000000000001" customHeight="1">
      <c r="B1089" s="1093"/>
      <c r="C1089" s="1094"/>
      <c r="D1089" s="1135"/>
      <c r="E1089" s="1108"/>
      <c r="F1089" s="1108"/>
      <c r="G1089" s="1108"/>
      <c r="H1089" s="1108"/>
      <c r="I1089" s="1108"/>
      <c r="J1089" s="1108"/>
      <c r="K1089" s="1108"/>
      <c r="L1089" s="1108"/>
      <c r="M1089" s="1108"/>
      <c r="N1089" s="1108"/>
      <c r="O1089" s="1109"/>
    </row>
    <row r="1090" spans="2:21" s="97" customFormat="1" ht="17.100000000000001" customHeight="1">
      <c r="B1090" s="1093"/>
      <c r="C1090" s="1094"/>
      <c r="D1090" s="1110"/>
      <c r="E1090" s="1111"/>
      <c r="F1090" s="1111"/>
      <c r="G1090" s="1111"/>
      <c r="H1090" s="1111"/>
      <c r="I1090" s="1111"/>
      <c r="J1090" s="1111"/>
      <c r="K1090" s="1111"/>
      <c r="L1090" s="1111"/>
      <c r="M1090" s="1111"/>
      <c r="N1090" s="1111"/>
      <c r="O1090" s="1112"/>
    </row>
    <row r="1091" spans="2:21" s="97" customFormat="1" ht="17.100000000000001" customHeight="1">
      <c r="B1091" s="1093"/>
      <c r="C1091" s="1094"/>
      <c r="D1091" s="1113"/>
      <c r="E1091" s="1114"/>
      <c r="F1091" s="1114"/>
      <c r="G1091" s="1114"/>
      <c r="H1091" s="1114"/>
      <c r="I1091" s="1114"/>
      <c r="J1091" s="1114"/>
      <c r="K1091" s="1114"/>
      <c r="L1091" s="1114"/>
      <c r="M1091" s="1114"/>
      <c r="N1091" s="1114"/>
      <c r="O1091" s="1115"/>
    </row>
    <row r="1092" spans="2:21" s="97" customFormat="1" ht="17.100000000000001" customHeight="1">
      <c r="B1092" s="1093"/>
      <c r="C1092" s="1094"/>
      <c r="D1092" s="1133" t="s">
        <v>371</v>
      </c>
      <c r="E1092" s="1133"/>
      <c r="F1092" s="1133"/>
      <c r="G1092" s="1133"/>
      <c r="H1092" s="1133"/>
      <c r="I1092" s="1133"/>
      <c r="J1092" s="1133"/>
      <c r="K1092" s="1133"/>
      <c r="L1092" s="1133"/>
      <c r="M1092" s="1133"/>
      <c r="N1092" s="1133"/>
      <c r="O1092" s="1134"/>
    </row>
    <row r="1093" spans="2:21" s="97" customFormat="1" ht="17.100000000000001" customHeight="1">
      <c r="B1093" s="1093"/>
      <c r="C1093" s="1094"/>
      <c r="D1093" s="1135"/>
      <c r="E1093" s="1136"/>
      <c r="F1093" s="1136"/>
      <c r="G1093" s="1136"/>
      <c r="H1093" s="1136"/>
      <c r="I1093" s="1136"/>
      <c r="J1093" s="1136"/>
      <c r="K1093" s="1136"/>
      <c r="L1093" s="1136"/>
      <c r="M1093" s="1136"/>
      <c r="N1093" s="1136"/>
      <c r="O1093" s="1137"/>
    </row>
    <row r="1094" spans="2:21" s="97" customFormat="1" ht="17.100000000000001" customHeight="1">
      <c r="B1094" s="1093"/>
      <c r="C1094" s="1094"/>
      <c r="D1094" s="1138"/>
      <c r="E1094" s="827"/>
      <c r="F1094" s="827"/>
      <c r="G1094" s="827"/>
      <c r="H1094" s="827"/>
      <c r="I1094" s="827"/>
      <c r="J1094" s="827"/>
      <c r="K1094" s="827"/>
      <c r="L1094" s="827"/>
      <c r="M1094" s="827"/>
      <c r="N1094" s="827"/>
      <c r="O1094" s="1139"/>
    </row>
    <row r="1095" spans="2:21" s="97" customFormat="1" ht="17.100000000000001" customHeight="1">
      <c r="B1095" s="1093"/>
      <c r="C1095" s="1094"/>
      <c r="D1095" s="1140"/>
      <c r="E1095" s="1141"/>
      <c r="F1095" s="1141"/>
      <c r="G1095" s="1141"/>
      <c r="H1095" s="1141"/>
      <c r="I1095" s="1141"/>
      <c r="J1095" s="1141"/>
      <c r="K1095" s="1141"/>
      <c r="L1095" s="1141"/>
      <c r="M1095" s="1141"/>
      <c r="N1095" s="1141"/>
      <c r="O1095" s="1142"/>
    </row>
    <row r="1096" spans="2:21" s="97" customFormat="1" ht="45" customHeight="1">
      <c r="B1096" s="1093"/>
      <c r="C1096" s="1094"/>
      <c r="D1096" s="1021" t="s">
        <v>734</v>
      </c>
      <c r="E1096" s="1022"/>
      <c r="F1096" s="1022"/>
      <c r="G1096" s="1022"/>
      <c r="H1096" s="1022"/>
      <c r="I1096" s="1022"/>
      <c r="J1096" s="1022"/>
      <c r="K1096" s="1022"/>
      <c r="L1096" s="1023"/>
      <c r="M1096" s="1024" t="s">
        <v>713</v>
      </c>
      <c r="N1096" s="1025"/>
      <c r="O1096" s="706" t="s">
        <v>714</v>
      </c>
      <c r="Q1096" s="495" t="s">
        <v>721</v>
      </c>
    </row>
    <row r="1097" spans="2:21" s="97" customFormat="1" ht="17.100000000000001" customHeight="1">
      <c r="B1097" s="1093"/>
      <c r="C1097" s="1094"/>
      <c r="D1097" s="1045"/>
      <c r="E1097" s="1103"/>
      <c r="F1097" s="1103"/>
      <c r="G1097" s="1103"/>
      <c r="H1097" s="1103"/>
      <c r="I1097" s="1103"/>
      <c r="J1097" s="1103"/>
      <c r="K1097" s="1103"/>
      <c r="L1097" s="1103"/>
      <c r="M1097" s="1103"/>
      <c r="N1097" s="1103"/>
      <c r="O1097" s="1104"/>
    </row>
    <row r="1098" spans="2:21" ht="18" customHeight="1">
      <c r="B1098" s="1093"/>
      <c r="C1098" s="1094"/>
      <c r="D1098" s="1105"/>
      <c r="E1098" s="1106"/>
      <c r="F1098" s="1106"/>
      <c r="G1098" s="1106"/>
      <c r="H1098" s="1106"/>
      <c r="I1098" s="1106"/>
      <c r="J1098" s="1106"/>
      <c r="K1098" s="1106"/>
      <c r="L1098" s="1106"/>
      <c r="M1098" s="1106"/>
      <c r="N1098" s="1106"/>
      <c r="O1098" s="1107"/>
      <c r="R1098" s="294"/>
      <c r="S1098" s="294"/>
      <c r="T1098" s="294"/>
      <c r="U1098" s="294"/>
    </row>
    <row r="1099" spans="2:21" ht="18" customHeight="1">
      <c r="B1099" s="1093"/>
      <c r="C1099" s="1094"/>
      <c r="D1099" s="1147" t="s">
        <v>279</v>
      </c>
      <c r="E1099" s="1133"/>
      <c r="F1099" s="1133"/>
      <c r="G1099" s="1133"/>
      <c r="H1099" s="1133"/>
      <c r="I1099" s="1133"/>
      <c r="J1099" s="1133"/>
      <c r="K1099" s="1133"/>
      <c r="L1099" s="1133"/>
      <c r="M1099" s="1133"/>
      <c r="N1099" s="1133"/>
      <c r="O1099" s="1134"/>
      <c r="R1099" s="294"/>
      <c r="S1099" s="294"/>
      <c r="T1099" s="294"/>
      <c r="U1099" s="294"/>
    </row>
    <row r="1100" spans="2:21" ht="18" customHeight="1">
      <c r="B1100" s="1093"/>
      <c r="C1100" s="1094"/>
      <c r="D1100" s="1127"/>
      <c r="E1100" s="1128"/>
      <c r="F1100" s="1128"/>
      <c r="G1100" s="1128"/>
      <c r="H1100" s="1128"/>
      <c r="I1100" s="1128"/>
      <c r="J1100" s="1128"/>
      <c r="K1100" s="1128"/>
      <c r="L1100" s="1128"/>
      <c r="M1100" s="1128"/>
      <c r="N1100" s="1128"/>
      <c r="O1100" s="1129"/>
      <c r="R1100" s="294"/>
      <c r="S1100" s="294"/>
      <c r="T1100" s="294"/>
      <c r="U1100" s="294"/>
    </row>
    <row r="1101" spans="2:21" s="308" customFormat="1" ht="18" customHeight="1">
      <c r="B1101" s="1095"/>
      <c r="C1101" s="1096"/>
      <c r="D1101" s="1130"/>
      <c r="E1101" s="1131"/>
      <c r="F1101" s="1131"/>
      <c r="G1101" s="1131"/>
      <c r="H1101" s="1131"/>
      <c r="I1101" s="1131"/>
      <c r="J1101" s="1131"/>
      <c r="K1101" s="1131"/>
      <c r="L1101" s="1131"/>
      <c r="M1101" s="1131"/>
      <c r="N1101" s="1131"/>
      <c r="O1101" s="1132"/>
    </row>
    <row r="1102" spans="2:21" s="122" customFormat="1" ht="4.5" customHeight="1">
      <c r="B1102" s="309"/>
      <c r="C1102" s="309"/>
      <c r="D1102" s="310"/>
      <c r="E1102" s="310"/>
      <c r="F1102" s="310"/>
      <c r="G1102" s="310"/>
      <c r="H1102" s="310"/>
      <c r="I1102" s="310"/>
      <c r="J1102" s="310"/>
      <c r="K1102" s="310"/>
      <c r="L1102" s="310"/>
      <c r="M1102" s="310"/>
      <c r="N1102" s="310"/>
      <c r="O1102" s="310"/>
    </row>
    <row r="1103" spans="2:21" s="122" customFormat="1" ht="18.75" customHeight="1">
      <c r="B1103" s="463" t="s">
        <v>333</v>
      </c>
      <c r="C1103" s="309"/>
      <c r="D1103" s="310"/>
      <c r="E1103" s="310"/>
      <c r="F1103" s="310"/>
      <c r="G1103" s="310"/>
      <c r="H1103" s="310"/>
      <c r="I1103" s="310"/>
      <c r="J1103" s="310"/>
      <c r="K1103" s="310"/>
      <c r="L1103" s="310"/>
      <c r="M1103" s="310"/>
      <c r="N1103" s="310"/>
      <c r="O1103" s="310"/>
    </row>
    <row r="1104" spans="2:21" s="122" customFormat="1" ht="14.25" customHeight="1" thickBot="1">
      <c r="B1104" s="463" t="s">
        <v>331</v>
      </c>
      <c r="C1104" s="309"/>
      <c r="D1104" s="310"/>
      <c r="E1104" s="310"/>
      <c r="F1104" s="310"/>
      <c r="G1104" s="310"/>
      <c r="H1104" s="310"/>
      <c r="I1104" s="310"/>
      <c r="J1104" s="310"/>
      <c r="K1104" s="310"/>
      <c r="L1104" s="310"/>
      <c r="M1104" s="310"/>
      <c r="N1104" s="310"/>
      <c r="O1104" s="310"/>
    </row>
    <row r="1105" spans="1:17" s="122" customFormat="1" ht="18" customHeight="1" thickBot="1">
      <c r="B1105" s="1143" t="s">
        <v>36</v>
      </c>
      <c r="C1105" s="1017"/>
      <c r="D1105" s="1018"/>
      <c r="E1105" s="311" t="s">
        <v>414</v>
      </c>
      <c r="F1105" s="312"/>
      <c r="G1105" s="312"/>
      <c r="H1105" s="312"/>
      <c r="I1105" s="312"/>
      <c r="J1105" s="312"/>
      <c r="K1105" s="312"/>
      <c r="L1105" s="212"/>
      <c r="M1105" s="212"/>
      <c r="N1105" s="212"/>
      <c r="O1105" s="212"/>
    </row>
    <row r="1106" spans="1:17" s="122" customFormat="1" ht="12">
      <c r="A1106" s="313"/>
      <c r="B1106" s="314" t="s">
        <v>50</v>
      </c>
      <c r="C1106" s="314"/>
      <c r="D1106" s="315"/>
      <c r="E1106" s="316"/>
      <c r="F1106" s="316"/>
      <c r="G1106" s="317" t="s">
        <v>51</v>
      </c>
      <c r="H1106" s="315"/>
      <c r="I1106" s="314" t="s">
        <v>52</v>
      </c>
      <c r="J1106" s="314"/>
      <c r="K1106" s="313"/>
      <c r="L1106" s="318"/>
      <c r="M1106" s="319"/>
      <c r="N1106" s="313"/>
      <c r="O1106" s="317" t="s">
        <v>51</v>
      </c>
    </row>
    <row r="1107" spans="1:17" s="122" customFormat="1" ht="12">
      <c r="A1107" s="320"/>
      <c r="B1107" s="321" t="s">
        <v>53</v>
      </c>
      <c r="C1107" s="322"/>
      <c r="D1107" s="322"/>
      <c r="E1107" s="323"/>
      <c r="F1107" s="323" t="s">
        <v>54</v>
      </c>
      <c r="G1107" s="324" t="s">
        <v>55</v>
      </c>
      <c r="H1107" s="325"/>
      <c r="I1107" s="321" t="s">
        <v>53</v>
      </c>
      <c r="J1107" s="322"/>
      <c r="K1107" s="322"/>
      <c r="L1107" s="322"/>
      <c r="M1107" s="323"/>
      <c r="N1107" s="323" t="s">
        <v>54</v>
      </c>
      <c r="O1107" s="324" t="s">
        <v>55</v>
      </c>
    </row>
    <row r="1108" spans="1:17" s="122" customFormat="1" ht="18" customHeight="1">
      <c r="A1108" s="313"/>
      <c r="B1108" s="78" t="s">
        <v>395</v>
      </c>
      <c r="C1108" s="79"/>
      <c r="D1108" s="79"/>
      <c r="E1108" s="80"/>
      <c r="F1108" s="81"/>
      <c r="G1108" s="82"/>
      <c r="H1108" s="83"/>
      <c r="I1108" s="78" t="s">
        <v>397</v>
      </c>
      <c r="J1108" s="79"/>
      <c r="K1108" s="79"/>
      <c r="L1108" s="79"/>
      <c r="M1108" s="80"/>
      <c r="N1108" s="84"/>
      <c r="O1108" s="85"/>
      <c r="Q1108" s="561" t="s">
        <v>700</v>
      </c>
    </row>
    <row r="1109" spans="1:17" s="122" customFormat="1" ht="14.25" customHeight="1">
      <c r="A1109" s="313"/>
      <c r="B1109" s="86"/>
      <c r="C1109" s="87"/>
      <c r="D1109" s="88"/>
      <c r="E1109" s="89"/>
      <c r="F1109" s="90"/>
      <c r="G1109" s="91"/>
      <c r="H1109" s="83"/>
      <c r="I1109" s="92"/>
      <c r="J1109" s="93"/>
      <c r="K1109" s="88"/>
      <c r="L1109" s="88"/>
      <c r="M1109" s="89"/>
      <c r="N1109" s="90"/>
      <c r="O1109" s="94"/>
    </row>
    <row r="1110" spans="1:17" s="122" customFormat="1" ht="14.25" customHeight="1">
      <c r="A1110" s="313"/>
      <c r="B1110" s="95"/>
      <c r="C1110" s="96"/>
      <c r="D1110" s="97"/>
      <c r="E1110" s="98"/>
      <c r="F1110" s="90"/>
      <c r="G1110" s="99">
        <f>ROUNDDOWN(SUM(F1109:F1115)/1000,0)</f>
        <v>0</v>
      </c>
      <c r="H1110" s="100"/>
      <c r="I1110" s="92"/>
      <c r="J1110" s="510"/>
      <c r="K1110" s="510"/>
      <c r="L1110" s="510"/>
      <c r="M1110" s="98"/>
      <c r="N1110" s="90"/>
      <c r="O1110" s="101">
        <f>ROUNDDOWN(SUM(N1109:N1118)/1000,0)</f>
        <v>0</v>
      </c>
    </row>
    <row r="1111" spans="1:17" s="122" customFormat="1" ht="14.1" customHeight="1">
      <c r="A1111" s="313"/>
      <c r="B1111" s="95"/>
      <c r="C1111" s="96"/>
      <c r="D1111" s="97"/>
      <c r="E1111" s="98"/>
      <c r="F1111" s="90"/>
      <c r="G1111" s="99"/>
      <c r="H1111" s="100"/>
      <c r="I1111" s="92"/>
      <c r="J1111" s="510"/>
      <c r="K1111" s="510"/>
      <c r="L1111" s="510"/>
      <c r="M1111" s="98"/>
      <c r="N1111" s="90"/>
      <c r="O1111" s="94"/>
    </row>
    <row r="1112" spans="1:17" s="122" customFormat="1" ht="14.25" customHeight="1">
      <c r="A1112" s="313"/>
      <c r="B1112" s="95"/>
      <c r="C1112" s="96"/>
      <c r="D1112" s="97"/>
      <c r="E1112" s="98"/>
      <c r="F1112" s="90"/>
      <c r="G1112" s="99"/>
      <c r="H1112" s="100"/>
      <c r="I1112" s="92"/>
      <c r="J1112" s="510"/>
      <c r="K1112" s="510"/>
      <c r="L1112" s="510"/>
      <c r="M1112" s="98"/>
      <c r="N1112" s="90"/>
      <c r="O1112" s="94"/>
    </row>
    <row r="1113" spans="1:17" s="122" customFormat="1" ht="14.25" customHeight="1">
      <c r="A1113" s="313"/>
      <c r="B1113" s="95"/>
      <c r="C1113" s="96"/>
      <c r="D1113" s="97"/>
      <c r="E1113" s="98"/>
      <c r="F1113" s="90"/>
      <c r="G1113" s="102"/>
      <c r="H1113" s="103"/>
      <c r="I1113" s="92"/>
      <c r="J1113" s="510"/>
      <c r="K1113" s="510"/>
      <c r="L1113" s="510"/>
      <c r="M1113" s="98"/>
      <c r="N1113" s="90"/>
      <c r="O1113" s="94"/>
    </row>
    <row r="1114" spans="1:17" s="122" customFormat="1" ht="14.25" customHeight="1">
      <c r="A1114" s="313"/>
      <c r="B1114" s="95"/>
      <c r="C1114" s="96"/>
      <c r="D1114" s="97"/>
      <c r="E1114" s="98"/>
      <c r="F1114" s="90"/>
      <c r="G1114" s="102"/>
      <c r="H1114" s="103"/>
      <c r="I1114" s="92"/>
      <c r="J1114" s="510"/>
      <c r="K1114" s="510"/>
      <c r="L1114" s="510"/>
      <c r="M1114" s="98"/>
      <c r="N1114" s="90"/>
      <c r="O1114" s="94"/>
    </row>
    <row r="1115" spans="1:17" s="122" customFormat="1" ht="14.25" customHeight="1">
      <c r="A1115" s="313"/>
      <c r="B1115" s="78" t="s">
        <v>607</v>
      </c>
      <c r="C1115" s="79"/>
      <c r="D1115" s="79"/>
      <c r="E1115" s="80"/>
      <c r="F1115" s="81"/>
      <c r="G1115" s="82"/>
      <c r="H1115" s="105"/>
      <c r="I1115" s="92"/>
      <c r="J1115" s="510"/>
      <c r="K1115" s="510"/>
      <c r="L1115" s="510"/>
      <c r="M1115" s="98"/>
      <c r="N1115" s="90"/>
      <c r="O1115" s="94"/>
    </row>
    <row r="1116" spans="1:17" s="122" customFormat="1" ht="14.25" customHeight="1">
      <c r="A1116" s="313"/>
      <c r="B1116" s="95"/>
      <c r="C1116" s="96"/>
      <c r="D1116" s="97"/>
      <c r="E1116" s="98"/>
      <c r="F1116" s="90"/>
      <c r="G1116" s="91"/>
      <c r="H1116" s="105"/>
      <c r="I1116" s="92"/>
      <c r="J1116" s="510"/>
      <c r="K1116" s="510"/>
      <c r="L1116" s="510"/>
      <c r="M1116" s="98"/>
      <c r="N1116" s="90"/>
      <c r="O1116" s="94"/>
    </row>
    <row r="1117" spans="1:17" s="122" customFormat="1" ht="14.25" customHeight="1">
      <c r="A1117" s="313"/>
      <c r="B1117" s="95"/>
      <c r="C1117" s="96"/>
      <c r="D1117" s="97"/>
      <c r="E1117" s="98"/>
      <c r="F1117" s="90"/>
      <c r="G1117" s="99">
        <f>ROUNDDOWN(SUM(F1116:F1121)/1000,0)</f>
        <v>0</v>
      </c>
      <c r="H1117" s="100"/>
      <c r="I1117" s="107"/>
      <c r="J1117" s="511"/>
      <c r="K1117" s="511"/>
      <c r="L1117" s="511"/>
      <c r="M1117" s="98"/>
      <c r="N1117" s="90"/>
      <c r="O1117" s="106"/>
    </row>
    <row r="1118" spans="1:17" s="122" customFormat="1" ht="14.25" customHeight="1">
      <c r="A1118" s="313"/>
      <c r="B1118" s="95"/>
      <c r="C1118" s="96"/>
      <c r="D1118" s="97"/>
      <c r="E1118" s="98"/>
      <c r="F1118" s="90"/>
      <c r="G1118" s="99"/>
      <c r="H1118" s="100"/>
      <c r="I1118" s="78" t="s">
        <v>398</v>
      </c>
      <c r="J1118" s="79"/>
      <c r="K1118" s="79"/>
      <c r="L1118" s="79"/>
      <c r="M1118" s="80"/>
      <c r="N1118" s="81"/>
      <c r="O1118" s="111"/>
    </row>
    <row r="1119" spans="1:17" s="122" customFormat="1" ht="14.25" customHeight="1">
      <c r="A1119" s="313"/>
      <c r="B1119" s="95"/>
      <c r="C1119" s="96"/>
      <c r="D1119" s="97"/>
      <c r="E1119" s="98"/>
      <c r="F1119" s="90"/>
      <c r="G1119" s="99"/>
      <c r="H1119" s="105"/>
      <c r="I1119" s="92"/>
      <c r="J1119" s="510"/>
      <c r="K1119" s="510"/>
      <c r="L1119" s="510"/>
      <c r="M1119" s="98"/>
      <c r="N1119" s="90"/>
      <c r="O1119" s="94"/>
    </row>
    <row r="1120" spans="1:17" s="122" customFormat="1" ht="14.25" customHeight="1">
      <c r="A1120" s="313"/>
      <c r="B1120" s="95"/>
      <c r="C1120" s="96"/>
      <c r="D1120" s="97"/>
      <c r="E1120" s="98"/>
      <c r="F1120" s="90"/>
      <c r="G1120" s="99"/>
      <c r="H1120" s="100"/>
      <c r="I1120" s="92"/>
      <c r="J1120" s="510"/>
      <c r="K1120" s="510"/>
      <c r="L1120" s="510"/>
      <c r="M1120" s="98"/>
      <c r="N1120" s="90"/>
      <c r="O1120" s="101">
        <f>ROUNDDOWN(SUM(N1119:N1127)/1000,0)</f>
        <v>0</v>
      </c>
    </row>
    <row r="1121" spans="1:15" s="122" customFormat="1" ht="14.25" customHeight="1">
      <c r="A1121" s="313"/>
      <c r="B1121" s="78" t="s">
        <v>614</v>
      </c>
      <c r="C1121" s="79"/>
      <c r="D1121" s="79"/>
      <c r="E1121" s="80"/>
      <c r="F1121" s="81"/>
      <c r="G1121" s="82"/>
      <c r="H1121" s="100"/>
      <c r="I1121" s="92"/>
      <c r="J1121" s="510"/>
      <c r="K1121" s="510"/>
      <c r="L1121" s="510"/>
      <c r="M1121" s="98"/>
      <c r="N1121" s="90"/>
      <c r="O1121" s="94"/>
    </row>
    <row r="1122" spans="1:15" s="122" customFormat="1" ht="14.25" customHeight="1">
      <c r="A1122" s="313"/>
      <c r="B1122" s="95"/>
      <c r="C1122" s="96"/>
      <c r="D1122" s="97"/>
      <c r="E1122" s="98"/>
      <c r="F1122" s="90"/>
      <c r="G1122" s="91"/>
      <c r="H1122" s="105"/>
      <c r="I1122" s="92"/>
      <c r="J1122" s="510"/>
      <c r="K1122" s="510"/>
      <c r="L1122" s="510"/>
      <c r="M1122" s="98"/>
      <c r="N1122" s="90"/>
      <c r="O1122" s="94"/>
    </row>
    <row r="1123" spans="1:15" s="122" customFormat="1" ht="14.25" customHeight="1">
      <c r="A1123" s="313"/>
      <c r="B1123" s="95"/>
      <c r="C1123" s="96"/>
      <c r="D1123" s="97"/>
      <c r="E1123" s="98"/>
      <c r="F1123" s="90"/>
      <c r="G1123" s="99">
        <f>ROUNDDOWN(SUM(F1122:F1125)/1000,0)</f>
        <v>0</v>
      </c>
      <c r="H1123" s="105"/>
      <c r="I1123" s="92"/>
      <c r="J1123" s="510"/>
      <c r="K1123" s="510"/>
      <c r="L1123" s="510"/>
      <c r="M1123" s="98"/>
      <c r="N1123" s="90"/>
      <c r="O1123" s="94"/>
    </row>
    <row r="1124" spans="1:15" s="122" customFormat="1" ht="14.25" customHeight="1">
      <c r="A1124" s="313"/>
      <c r="B1124" s="95"/>
      <c r="C1124" s="96"/>
      <c r="D1124" s="97"/>
      <c r="E1124" s="98"/>
      <c r="F1124" s="90"/>
      <c r="G1124" s="99"/>
      <c r="H1124" s="100"/>
      <c r="I1124" s="92"/>
      <c r="J1124" s="510"/>
      <c r="K1124" s="510"/>
      <c r="L1124" s="510"/>
      <c r="M1124" s="98"/>
      <c r="N1124" s="90"/>
      <c r="O1124" s="94"/>
    </row>
    <row r="1125" spans="1:15" s="122" customFormat="1" ht="14.25" customHeight="1">
      <c r="A1125" s="313"/>
      <c r="B1125" s="78" t="s">
        <v>615</v>
      </c>
      <c r="C1125" s="79"/>
      <c r="D1125" s="79"/>
      <c r="E1125" s="80"/>
      <c r="F1125" s="81"/>
      <c r="G1125" s="82"/>
      <c r="H1125" s="100"/>
      <c r="I1125" s="92"/>
      <c r="J1125" s="510"/>
      <c r="K1125" s="510"/>
      <c r="L1125" s="510"/>
      <c r="M1125" s="98"/>
      <c r="N1125" s="90"/>
      <c r="O1125" s="94"/>
    </row>
    <row r="1126" spans="1:15" s="122" customFormat="1" ht="14.25" customHeight="1">
      <c r="A1126" s="313"/>
      <c r="B1126" s="95"/>
      <c r="C1126" s="96"/>
      <c r="D1126" s="97"/>
      <c r="E1126" s="98"/>
      <c r="F1126" s="90"/>
      <c r="G1126" s="91"/>
      <c r="H1126" s="105"/>
      <c r="I1126" s="92"/>
      <c r="J1126" s="510"/>
      <c r="K1126" s="510"/>
      <c r="L1126" s="510"/>
      <c r="M1126" s="98"/>
      <c r="N1126" s="90"/>
      <c r="O1126" s="106"/>
    </row>
    <row r="1127" spans="1:15" s="122" customFormat="1" ht="14.25" customHeight="1">
      <c r="A1127" s="313"/>
      <c r="B1127" s="95"/>
      <c r="C1127" s="96"/>
      <c r="D1127" s="97"/>
      <c r="E1127" s="98"/>
      <c r="F1127" s="90"/>
      <c r="G1127" s="99">
        <f>ROUNDDOWN(SUM(F1126:F1131)/1000,0)</f>
        <v>0</v>
      </c>
      <c r="H1127" s="105"/>
      <c r="I1127" s="185" t="s">
        <v>399</v>
      </c>
      <c r="J1127" s="167"/>
      <c r="K1127" s="109"/>
      <c r="L1127" s="109"/>
      <c r="M1127" s="110"/>
      <c r="N1127" s="84"/>
      <c r="O1127" s="111"/>
    </row>
    <row r="1128" spans="1:15" s="122" customFormat="1" ht="14.25" customHeight="1">
      <c r="A1128" s="313"/>
      <c r="B1128" s="95"/>
      <c r="C1128" s="96"/>
      <c r="D1128" s="97"/>
      <c r="E1128" s="98"/>
      <c r="F1128" s="90"/>
      <c r="G1128" s="99"/>
      <c r="H1128" s="105"/>
      <c r="I1128" s="92"/>
      <c r="J1128" s="510"/>
      <c r="K1128" s="510"/>
      <c r="L1128" s="510"/>
      <c r="M1128" s="98"/>
      <c r="N1128" s="90"/>
      <c r="O1128" s="94"/>
    </row>
    <row r="1129" spans="1:15" s="122" customFormat="1" ht="14.25" customHeight="1">
      <c r="A1129" s="313"/>
      <c r="B1129" s="95"/>
      <c r="C1129" s="96"/>
      <c r="D1129" s="97"/>
      <c r="E1129" s="98"/>
      <c r="F1129" s="90"/>
      <c r="G1129" s="99"/>
      <c r="H1129" s="100"/>
      <c r="I1129" s="92"/>
      <c r="J1129" s="510"/>
      <c r="K1129" s="510"/>
      <c r="L1129" s="510"/>
      <c r="M1129" s="98"/>
      <c r="N1129" s="90"/>
      <c r="O1129" s="101">
        <f>ROUNDDOWN(SUM(N1128:N1134)/1000,0)</f>
        <v>0</v>
      </c>
    </row>
    <row r="1130" spans="1:15" s="122" customFormat="1" ht="14.25" customHeight="1">
      <c r="A1130" s="313"/>
      <c r="B1130" s="78" t="s">
        <v>396</v>
      </c>
      <c r="C1130" s="79"/>
      <c r="D1130" s="79"/>
      <c r="E1130" s="80"/>
      <c r="F1130" s="81"/>
      <c r="G1130" s="82"/>
      <c r="H1130" s="100"/>
      <c r="I1130" s="92"/>
      <c r="J1130" s="510"/>
      <c r="K1130" s="510"/>
      <c r="L1130" s="510"/>
      <c r="M1130" s="98"/>
      <c r="N1130" s="90"/>
      <c r="O1130" s="94"/>
    </row>
    <row r="1131" spans="1:15" s="122" customFormat="1" ht="14.25" customHeight="1">
      <c r="A1131" s="313"/>
      <c r="B1131" s="95"/>
      <c r="C1131" s="96"/>
      <c r="D1131" s="97"/>
      <c r="E1131" s="98"/>
      <c r="F1131" s="90"/>
      <c r="G1131" s="91"/>
      <c r="H1131" s="100"/>
      <c r="I1131" s="92"/>
      <c r="J1131" s="510"/>
      <c r="K1131" s="510"/>
      <c r="L1131" s="510"/>
      <c r="M1131" s="98"/>
      <c r="N1131" s="90"/>
      <c r="O1131" s="94"/>
    </row>
    <row r="1132" spans="1:15" s="122" customFormat="1" ht="14.25" customHeight="1">
      <c r="A1132" s="313"/>
      <c r="B1132" s="95"/>
      <c r="C1132" s="96"/>
      <c r="D1132" s="97"/>
      <c r="E1132" s="98"/>
      <c r="F1132" s="90"/>
      <c r="G1132" s="91">
        <f>ROUNDDOWN(SUM(F1131:F1138)/1000,0)</f>
        <v>0</v>
      </c>
      <c r="H1132" s="100"/>
      <c r="I1132" s="92"/>
      <c r="J1132" s="510"/>
      <c r="K1132" s="510"/>
      <c r="L1132" s="510"/>
      <c r="M1132" s="98"/>
      <c r="N1132" s="90"/>
      <c r="O1132" s="94"/>
    </row>
    <row r="1133" spans="1:15" s="122" customFormat="1" ht="14.25" customHeight="1">
      <c r="A1133" s="313"/>
      <c r="B1133" s="95"/>
      <c r="C1133" s="96"/>
      <c r="D1133" s="97"/>
      <c r="E1133" s="98"/>
      <c r="F1133" s="90"/>
      <c r="G1133" s="91"/>
      <c r="H1133" s="100"/>
      <c r="I1133" s="92"/>
      <c r="J1133" s="510"/>
      <c r="K1133" s="510"/>
      <c r="L1133" s="510"/>
      <c r="M1133" s="98"/>
      <c r="N1133" s="90"/>
      <c r="O1133" s="94"/>
    </row>
    <row r="1134" spans="1:15" s="122" customFormat="1" ht="14.25" customHeight="1">
      <c r="A1134" s="313"/>
      <c r="B1134" s="95"/>
      <c r="C1134" s="96"/>
      <c r="D1134" s="97"/>
      <c r="E1134" s="98"/>
      <c r="F1134" s="90"/>
      <c r="G1134" s="91"/>
      <c r="H1134" s="105"/>
      <c r="I1134" s="185" t="s">
        <v>400</v>
      </c>
      <c r="J1134" s="108"/>
      <c r="K1134" s="109"/>
      <c r="L1134" s="109"/>
      <c r="M1134" s="110"/>
      <c r="N1134" s="84"/>
      <c r="O1134" s="168"/>
    </row>
    <row r="1135" spans="1:15" s="122" customFormat="1" ht="14.25" customHeight="1">
      <c r="A1135" s="313"/>
      <c r="B1135" s="95"/>
      <c r="C1135" s="96"/>
      <c r="D1135" s="97"/>
      <c r="E1135" s="98"/>
      <c r="F1135" s="90"/>
      <c r="G1135" s="91"/>
      <c r="H1135" s="105"/>
      <c r="I1135" s="92"/>
      <c r="J1135" s="510"/>
      <c r="K1135" s="510"/>
      <c r="L1135" s="510"/>
      <c r="M1135" s="98"/>
      <c r="N1135" s="90"/>
      <c r="O1135" s="169"/>
    </row>
    <row r="1136" spans="1:15" s="122" customFormat="1" ht="14.25" customHeight="1">
      <c r="A1136" s="313"/>
      <c r="B1136" s="95"/>
      <c r="C1136" s="96"/>
      <c r="D1136" s="97"/>
      <c r="E1136" s="98"/>
      <c r="F1136" s="90"/>
      <c r="G1136" s="91"/>
      <c r="H1136" s="105"/>
      <c r="I1136" s="92"/>
      <c r="J1136" s="510"/>
      <c r="K1136" s="510"/>
      <c r="L1136" s="510"/>
      <c r="M1136" s="98"/>
      <c r="N1136" s="90"/>
      <c r="O1136" s="101">
        <f>ROUNDDOWN(SUM(N1135:N1141)/1000,0)</f>
        <v>0</v>
      </c>
    </row>
    <row r="1137" spans="1:17" s="122" customFormat="1" ht="14.25" customHeight="1">
      <c r="A1137" s="313"/>
      <c r="B1137" s="95"/>
      <c r="C1137" s="96"/>
      <c r="D1137" s="97"/>
      <c r="E1137" s="98"/>
      <c r="F1137" s="90"/>
      <c r="G1137" s="91"/>
      <c r="H1137" s="105"/>
      <c r="I1137" s="92"/>
      <c r="J1137" s="510"/>
      <c r="K1137" s="510"/>
      <c r="L1137" s="510"/>
      <c r="M1137" s="98"/>
      <c r="N1137" s="90"/>
      <c r="O1137" s="94"/>
    </row>
    <row r="1138" spans="1:17" s="122" customFormat="1" ht="14.25" customHeight="1">
      <c r="A1138" s="313"/>
      <c r="B1138" s="78" t="s">
        <v>56</v>
      </c>
      <c r="C1138" s="79"/>
      <c r="D1138" s="79"/>
      <c r="E1138" s="80"/>
      <c r="F1138" s="81"/>
      <c r="G1138" s="82"/>
      <c r="H1138" s="105"/>
      <c r="I1138" s="92"/>
      <c r="J1138" s="510"/>
      <c r="K1138" s="510"/>
      <c r="L1138" s="510"/>
      <c r="M1138" s="98"/>
      <c r="N1138" s="90"/>
      <c r="O1138" s="94"/>
    </row>
    <row r="1139" spans="1:17" s="122" customFormat="1" ht="14.25" customHeight="1">
      <c r="A1139" s="313"/>
      <c r="B1139" s="95"/>
      <c r="C1139" s="96"/>
      <c r="D1139" s="97"/>
      <c r="E1139" s="98"/>
      <c r="F1139" s="90"/>
      <c r="G1139" s="91"/>
      <c r="H1139" s="100"/>
      <c r="I1139" s="92"/>
      <c r="J1139" s="510"/>
      <c r="K1139" s="510"/>
      <c r="L1139" s="510"/>
      <c r="M1139" s="98"/>
      <c r="N1139" s="90"/>
      <c r="O1139" s="94"/>
    </row>
    <row r="1140" spans="1:17" s="122" customFormat="1" ht="14.25" customHeight="1">
      <c r="A1140" s="313"/>
      <c r="B1140" s="95"/>
      <c r="C1140" s="96"/>
      <c r="D1140" s="97"/>
      <c r="E1140" s="98"/>
      <c r="F1140" s="90"/>
      <c r="G1140" s="99">
        <f>ROUNDDOWN(SUM(F1139:F1144)/1000,0)</f>
        <v>0</v>
      </c>
      <c r="H1140" s="105"/>
      <c r="I1140" s="92"/>
      <c r="J1140" s="510"/>
      <c r="K1140" s="510"/>
      <c r="L1140" s="510"/>
      <c r="M1140" s="98"/>
      <c r="N1140" s="90"/>
      <c r="O1140" s="106"/>
    </row>
    <row r="1141" spans="1:17" s="122" customFormat="1" ht="14.25" customHeight="1">
      <c r="A1141" s="313"/>
      <c r="B1141" s="95"/>
      <c r="C1141" s="96"/>
      <c r="D1141" s="97"/>
      <c r="E1141" s="98"/>
      <c r="F1141" s="90"/>
      <c r="G1141" s="91"/>
      <c r="H1141" s="105"/>
      <c r="I1141" s="185" t="s">
        <v>401</v>
      </c>
      <c r="J1141" s="108"/>
      <c r="K1141" s="109"/>
      <c r="L1141" s="109"/>
      <c r="M1141" s="110"/>
      <c r="N1141" s="707"/>
      <c r="O1141" s="112"/>
    </row>
    <row r="1142" spans="1:17" s="122" customFormat="1" ht="14.25" customHeight="1">
      <c r="A1142" s="313"/>
      <c r="B1142" s="95"/>
      <c r="C1142" s="96"/>
      <c r="D1142" s="97"/>
      <c r="E1142" s="98"/>
      <c r="F1142" s="90"/>
      <c r="G1142" s="99"/>
      <c r="H1142" s="105"/>
      <c r="I1142" s="92"/>
      <c r="J1142" s="510"/>
      <c r="K1142" s="510"/>
      <c r="L1142" s="510"/>
      <c r="M1142" s="98"/>
      <c r="N1142" s="90"/>
      <c r="O1142" s="94"/>
    </row>
    <row r="1143" spans="1:17" s="122" customFormat="1" ht="14.25" customHeight="1">
      <c r="A1143" s="313"/>
      <c r="B1143" s="95"/>
      <c r="C1143" s="96"/>
      <c r="D1143" s="97"/>
      <c r="E1143" s="98"/>
      <c r="F1143" s="90"/>
      <c r="G1143" s="99"/>
      <c r="H1143" s="100"/>
      <c r="I1143" s="92"/>
      <c r="J1143" s="510"/>
      <c r="K1143" s="510"/>
      <c r="L1143" s="510"/>
      <c r="M1143" s="98"/>
      <c r="N1143" s="90"/>
      <c r="O1143" s="101">
        <f>ROUNDDOWN(SUM(N1142:N1147)/1000,0)</f>
        <v>0</v>
      </c>
    </row>
    <row r="1144" spans="1:17" s="122" customFormat="1" ht="14.1" customHeight="1" thickBot="1">
      <c r="A1144" s="313"/>
      <c r="B1144" s="113" t="s">
        <v>608</v>
      </c>
      <c r="C1144" s="114"/>
      <c r="D1144" s="114"/>
      <c r="E1144" s="115"/>
      <c r="F1144" s="116"/>
      <c r="G1144" s="117">
        <f>G1145-G1110-G1117-G1123-G1127-G1132-G1140</f>
        <v>0</v>
      </c>
      <c r="H1144" s="105"/>
      <c r="I1144" s="92"/>
      <c r="J1144" s="510"/>
      <c r="K1144" s="510"/>
      <c r="L1144" s="510"/>
      <c r="M1144" s="98"/>
      <c r="N1144" s="90"/>
      <c r="O1144" s="94"/>
    </row>
    <row r="1145" spans="1:17" s="122" customFormat="1" ht="14.25" customHeight="1" thickTop="1">
      <c r="A1145" s="313"/>
      <c r="B1145" s="702" t="s">
        <v>57</v>
      </c>
      <c r="C1145" s="703"/>
      <c r="D1145" s="703"/>
      <c r="E1145" s="703"/>
      <c r="F1145" s="704"/>
      <c r="G1145" s="118">
        <f>O1154</f>
        <v>0</v>
      </c>
      <c r="H1145" s="100"/>
      <c r="I1145" s="92"/>
      <c r="J1145" s="510"/>
      <c r="K1145" s="510"/>
      <c r="L1145" s="510"/>
      <c r="M1145" s="98"/>
      <c r="N1145" s="90"/>
      <c r="O1145" s="94"/>
    </row>
    <row r="1146" spans="1:17" s="122" customFormat="1" ht="20.100000000000001" customHeight="1">
      <c r="A1146" s="313"/>
      <c r="B1146" s="119" t="s">
        <v>58</v>
      </c>
      <c r="C1146" s="120"/>
      <c r="D1146" s="120"/>
      <c r="E1146" s="120"/>
      <c r="F1146" s="120"/>
      <c r="G1146" s="121"/>
      <c r="H1146" s="100"/>
      <c r="I1146" s="107"/>
      <c r="J1146" s="511"/>
      <c r="K1146" s="511"/>
      <c r="L1146" s="511"/>
      <c r="M1146" s="104"/>
      <c r="N1146" s="645"/>
      <c r="O1146" s="106"/>
    </row>
    <row r="1147" spans="1:17" s="122" customFormat="1" ht="14.25" customHeight="1">
      <c r="A1147" s="313"/>
      <c r="B1147" s="122" t="s">
        <v>59</v>
      </c>
      <c r="C1147" s="120"/>
      <c r="D1147" s="120"/>
      <c r="E1147" s="120"/>
      <c r="F1147" s="120"/>
      <c r="G1147" s="123" t="s">
        <v>60</v>
      </c>
      <c r="H1147" s="121"/>
      <c r="I1147" s="185" t="s">
        <v>717</v>
      </c>
      <c r="J1147" s="708"/>
      <c r="K1147" s="510"/>
      <c r="L1147" s="510"/>
      <c r="M1147" s="110"/>
      <c r="N1147" s="84"/>
      <c r="O1147" s="111"/>
    </row>
    <row r="1148" spans="1:17" s="122" customFormat="1" ht="14.25" customHeight="1">
      <c r="A1148" s="313"/>
      <c r="B1148" s="987" t="s">
        <v>61</v>
      </c>
      <c r="C1148" s="1019"/>
      <c r="D1148" s="1019"/>
      <c r="E1148" s="1019"/>
      <c r="F1148" s="1020"/>
      <c r="G1148" s="125" t="s">
        <v>62</v>
      </c>
      <c r="H1148" s="124"/>
      <c r="I1148" s="92"/>
      <c r="J1148" s="510"/>
      <c r="K1148" s="709"/>
      <c r="L1148" s="709"/>
      <c r="M1148" s="98"/>
      <c r="N1148" s="90"/>
      <c r="O1148" s="94"/>
      <c r="Q1148" s="648" t="s">
        <v>735</v>
      </c>
    </row>
    <row r="1149" spans="1:17" s="122" customFormat="1" ht="14.25" customHeight="1">
      <c r="A1149" s="313"/>
      <c r="B1149" s="1144" t="s">
        <v>403</v>
      </c>
      <c r="C1149" s="1019"/>
      <c r="D1149" s="1019"/>
      <c r="E1149" s="1019"/>
      <c r="F1149" s="1020"/>
      <c r="G1149" s="126"/>
      <c r="H1149" s="124"/>
      <c r="I1149" s="92"/>
      <c r="J1149" s="510"/>
      <c r="K1149" s="510"/>
      <c r="L1149" s="510"/>
      <c r="M1149" s="98"/>
      <c r="N1149" s="90"/>
      <c r="O1149" s="101">
        <f>ROUNDDOWN(SUM(N1148:N1152)/1000,0)</f>
        <v>0</v>
      </c>
    </row>
    <row r="1150" spans="1:17" s="122" customFormat="1" ht="20.100000000000001" customHeight="1">
      <c r="A1150" s="313"/>
      <c r="B1150" s="1144" t="s">
        <v>404</v>
      </c>
      <c r="C1150" s="1145"/>
      <c r="D1150" s="1145"/>
      <c r="E1150" s="1145"/>
      <c r="F1150" s="1146"/>
      <c r="G1150" s="126"/>
      <c r="H1150" s="127"/>
      <c r="I1150" s="92"/>
      <c r="J1150" s="510"/>
      <c r="K1150" s="510"/>
      <c r="L1150" s="510"/>
      <c r="M1150" s="98"/>
      <c r="N1150" s="90"/>
      <c r="O1150" s="94"/>
    </row>
    <row r="1151" spans="1:17" s="122" customFormat="1" ht="21.95" customHeight="1" thickBot="1">
      <c r="A1151" s="313"/>
      <c r="B1151" s="1144" t="s">
        <v>104</v>
      </c>
      <c r="C1151" s="1145"/>
      <c r="D1151" s="1145"/>
      <c r="E1151" s="1145"/>
      <c r="F1151" s="1146"/>
      <c r="G1151" s="126"/>
      <c r="H1151" s="105"/>
      <c r="I1151" s="92"/>
      <c r="J1151" s="510"/>
      <c r="K1151" s="510"/>
      <c r="L1151" s="510"/>
      <c r="M1151" s="98"/>
      <c r="N1151" s="90"/>
      <c r="O1151" s="128"/>
    </row>
    <row r="1152" spans="1:17" s="122" customFormat="1" ht="35.450000000000003" customHeight="1" thickTop="1">
      <c r="A1152" s="313"/>
      <c r="B1152" s="1144" t="s">
        <v>108</v>
      </c>
      <c r="C1152" s="1145"/>
      <c r="D1152" s="1145"/>
      <c r="E1152" s="1145"/>
      <c r="F1152" s="1146"/>
      <c r="G1152" s="126"/>
      <c r="H1152" s="105"/>
      <c r="I1152" s="1166" t="s">
        <v>402</v>
      </c>
      <c r="J1152" s="1167"/>
      <c r="K1152" s="1167"/>
      <c r="L1152" s="1167"/>
      <c r="M1152" s="1167"/>
      <c r="N1152" s="1168"/>
      <c r="O1152" s="129">
        <f>SUM(O1110,O1120,O1129,O1136,O1143,O1149)</f>
        <v>0</v>
      </c>
    </row>
    <row r="1153" spans="1:21" s="122" customFormat="1" ht="35.450000000000003" customHeight="1">
      <c r="A1153" s="313"/>
      <c r="B1153" s="1144" t="s">
        <v>774</v>
      </c>
      <c r="C1153" s="1145"/>
      <c r="D1153" s="1145"/>
      <c r="E1153" s="1145"/>
      <c r="F1153" s="1146"/>
      <c r="G1153" s="126"/>
      <c r="H1153" s="121"/>
      <c r="I1153" s="1169" t="s">
        <v>276</v>
      </c>
      <c r="J1153" s="1170"/>
      <c r="K1153" s="1170"/>
      <c r="L1153" s="1170"/>
      <c r="M1153" s="1170"/>
      <c r="N1153" s="1171"/>
      <c r="O1153" s="136">
        <f>IF(共通入力シート!$B$18="課税事業者",ROUNDDOWN((O1152-G1155)*10/110,0),0)</f>
        <v>0</v>
      </c>
    </row>
    <row r="1154" spans="1:21" s="122" customFormat="1" ht="26.1" customHeight="1" thickBot="1">
      <c r="A1154" s="313"/>
      <c r="B1154" s="1153" t="s">
        <v>775</v>
      </c>
      <c r="C1154" s="1154"/>
      <c r="D1154" s="1154"/>
      <c r="E1154" s="1154"/>
      <c r="F1154" s="1155"/>
      <c r="G1154" s="126"/>
      <c r="H1154" s="121"/>
      <c r="I1154" s="1159" t="s">
        <v>609</v>
      </c>
      <c r="J1154" s="1160"/>
      <c r="K1154" s="1160"/>
      <c r="L1154" s="1160"/>
      <c r="M1154" s="1160"/>
      <c r="N1154" s="1161"/>
      <c r="O1154" s="131">
        <f>O1152-O1153</f>
        <v>0</v>
      </c>
    </row>
    <row r="1155" spans="1:21" s="122" customFormat="1" ht="25.35" customHeight="1" thickTop="1">
      <c r="A1155" s="313"/>
      <c r="B1155" s="1156" t="s">
        <v>63</v>
      </c>
      <c r="C1155" s="1157"/>
      <c r="D1155" s="1157"/>
      <c r="E1155" s="1157"/>
      <c r="F1155" s="1158"/>
      <c r="G1155" s="130">
        <f>SUM(G1149:G1154)</f>
        <v>0</v>
      </c>
      <c r="H1155" s="326"/>
      <c r="I1155" s="1159" t="s">
        <v>610</v>
      </c>
      <c r="J1155" s="1160"/>
      <c r="K1155" s="1160"/>
      <c r="L1155" s="1160"/>
      <c r="M1155" s="1160"/>
      <c r="N1155" s="1161"/>
      <c r="O1155" s="134"/>
    </row>
    <row r="1156" spans="1:21" s="122" customFormat="1" ht="26.25" customHeight="1">
      <c r="A1156" s="313"/>
      <c r="B1156" s="122" t="s">
        <v>64</v>
      </c>
      <c r="C1156" s="327"/>
      <c r="D1156" s="327"/>
      <c r="E1156" s="327"/>
      <c r="F1156" s="327"/>
      <c r="G1156" s="133"/>
      <c r="H1156" s="326"/>
      <c r="O1156" s="135"/>
    </row>
    <row r="1157" spans="1:21" s="122" customFormat="1" ht="10.5" customHeight="1" thickBot="1">
      <c r="A1157" s="313"/>
      <c r="C1157" s="327"/>
      <c r="D1157" s="327"/>
      <c r="E1157" s="327"/>
      <c r="F1157" s="327"/>
      <c r="G1157" s="133"/>
      <c r="H1157" s="326"/>
      <c r="I1157" s="328"/>
    </row>
    <row r="1158" spans="1:21" s="122" customFormat="1" ht="25.35" customHeight="1" thickBot="1">
      <c r="A1158" s="313"/>
      <c r="B1158" s="1143" t="s">
        <v>65</v>
      </c>
      <c r="C1158" s="1018"/>
      <c r="D1158" s="1162" t="str">
        <f>IF(共通入力シート!$B$2="","",共通入力シート!$B$2)</f>
        <v/>
      </c>
      <c r="E1158" s="1162"/>
      <c r="F1158" s="1162"/>
      <c r="G1158" s="1163"/>
      <c r="H1158" s="1164" t="str">
        <f>IF(共通入力シート!$B$18="※選択してください。","★「共通入力シート」の消費税等仕入控除税額の取扱を選択してください。","")</f>
        <v/>
      </c>
      <c r="I1158" s="1165"/>
      <c r="J1158" s="1165"/>
      <c r="K1158" s="1165"/>
      <c r="L1158" s="1165"/>
      <c r="M1158" s="1165"/>
      <c r="N1158" s="1165"/>
      <c r="O1158" s="1165"/>
    </row>
    <row r="1159" spans="1:21" s="122" customFormat="1" ht="77.099999999999994" customHeight="1" thickBot="1">
      <c r="A1159" s="313"/>
      <c r="B1159" s="1148" t="s">
        <v>776</v>
      </c>
      <c r="C1159" s="1149"/>
      <c r="D1159" s="1150" t="str">
        <f>IF(O1154=0,"",MAX(0,MIN(INT(O1154/2),G1144)))</f>
        <v/>
      </c>
      <c r="E1159" s="1150"/>
      <c r="F1159" s="1150"/>
      <c r="G1159" s="329" t="s">
        <v>27</v>
      </c>
      <c r="H1159" s="1151" t="s">
        <v>736</v>
      </c>
      <c r="I1159" s="1152"/>
      <c r="J1159" s="1152"/>
      <c r="K1159" s="1152"/>
      <c r="L1159" s="1152"/>
      <c r="M1159" s="1152"/>
      <c r="N1159" s="1152"/>
      <c r="O1159" s="1152"/>
    </row>
    <row r="1160" spans="1:21" ht="4.5" customHeight="1"/>
    <row r="1161" spans="1:21" ht="15.6" customHeight="1">
      <c r="B1161" s="122" t="s">
        <v>332</v>
      </c>
      <c r="C1161" s="198"/>
      <c r="D1161" s="294"/>
      <c r="E1161" s="198"/>
      <c r="F1161" s="198"/>
      <c r="G1161" s="198"/>
      <c r="H1161" s="198"/>
      <c r="I1161" s="198"/>
      <c r="J1161" s="198"/>
      <c r="K1161" s="198"/>
      <c r="L1161" s="198"/>
      <c r="M1161" s="198"/>
      <c r="N1161" s="198"/>
      <c r="O1161" s="198"/>
      <c r="R1161" s="294"/>
      <c r="S1161" s="294"/>
      <c r="T1161" s="294"/>
      <c r="U1161" s="294"/>
    </row>
    <row r="1162" spans="1:21" ht="15.6" customHeight="1">
      <c r="B1162" s="198" t="s">
        <v>383</v>
      </c>
      <c r="C1162" s="198"/>
      <c r="D1162" s="198"/>
      <c r="E1162" s="198"/>
      <c r="F1162" s="198"/>
      <c r="G1162" s="198"/>
      <c r="H1162" s="198"/>
      <c r="I1162" s="198"/>
      <c r="J1162" s="198"/>
      <c r="K1162" s="198"/>
      <c r="L1162" s="198"/>
      <c r="M1162" s="198"/>
      <c r="N1162" s="198"/>
      <c r="O1162" s="198"/>
      <c r="R1162" s="294"/>
      <c r="S1162" s="294"/>
      <c r="T1162" s="294"/>
      <c r="U1162" s="294"/>
    </row>
    <row r="1163" spans="1:21" ht="15.6" customHeight="1" thickBot="1">
      <c r="B1163" s="1044" t="s">
        <v>335</v>
      </c>
      <c r="C1163" s="1044"/>
      <c r="D1163" s="1044"/>
      <c r="E1163" s="1044"/>
      <c r="F1163" s="1044"/>
      <c r="G1163" s="1044"/>
      <c r="H1163" s="1044"/>
      <c r="I1163" s="1044"/>
      <c r="J1163" s="1044"/>
      <c r="K1163" s="1044"/>
      <c r="L1163" s="1044"/>
      <c r="M1163" s="1044"/>
      <c r="N1163" s="1044"/>
      <c r="O1163" s="1044"/>
      <c r="R1163" s="294"/>
      <c r="S1163" s="294"/>
      <c r="T1163" s="294"/>
      <c r="U1163" s="294"/>
    </row>
    <row r="1164" spans="1:21" ht="15" customHeight="1">
      <c r="B1164" s="1036" t="s">
        <v>36</v>
      </c>
      <c r="C1164" s="1063"/>
      <c r="D1164" s="1051" t="s">
        <v>415</v>
      </c>
      <c r="E1164" s="1052"/>
      <c r="F1164" s="1036" t="s">
        <v>447</v>
      </c>
      <c r="G1164" s="1037"/>
      <c r="H1164" s="1038"/>
      <c r="I1164" s="1038"/>
      <c r="J1164" s="1038"/>
      <c r="K1164" s="1038"/>
      <c r="L1164" s="1038"/>
      <c r="M1164" s="1038"/>
      <c r="N1164" s="1038"/>
      <c r="O1164" s="1039"/>
      <c r="Q1164" s="520"/>
      <c r="R1164" s="294"/>
      <c r="S1164" s="294"/>
      <c r="T1164" s="294"/>
      <c r="U1164" s="294"/>
    </row>
    <row r="1165" spans="1:21" ht="15" customHeight="1" thickBot="1">
      <c r="B1165" s="1040"/>
      <c r="C1165" s="1064"/>
      <c r="D1165" s="1053"/>
      <c r="E1165" s="1054"/>
      <c r="F1165" s="1040"/>
      <c r="G1165" s="1041"/>
      <c r="H1165" s="1042"/>
      <c r="I1165" s="1042"/>
      <c r="J1165" s="1042"/>
      <c r="K1165" s="1042"/>
      <c r="L1165" s="1042"/>
      <c r="M1165" s="1042"/>
      <c r="N1165" s="1042"/>
      <c r="O1165" s="1043"/>
      <c r="Q1165" s="519"/>
      <c r="R1165" s="294"/>
      <c r="S1165" s="294"/>
      <c r="T1165" s="294"/>
      <c r="U1165" s="294"/>
    </row>
    <row r="1166" spans="1:21" ht="16.5" customHeight="1">
      <c r="B1166" s="295" t="s">
        <v>111</v>
      </c>
      <c r="C1166" s="296"/>
      <c r="D1166" s="296"/>
      <c r="E1166" s="297"/>
      <c r="F1166" s="296"/>
      <c r="G1166" s="296"/>
      <c r="H1166" s="296"/>
      <c r="I1166" s="296"/>
      <c r="J1166" s="296"/>
      <c r="K1166" s="296"/>
      <c r="L1166" s="296"/>
      <c r="M1166" s="296"/>
      <c r="N1166" s="296"/>
      <c r="O1166" s="521"/>
      <c r="R1166" s="294"/>
      <c r="S1166" s="294"/>
      <c r="T1166" s="294"/>
      <c r="U1166" s="294"/>
    </row>
    <row r="1167" spans="1:21" ht="18.75" customHeight="1">
      <c r="B1167" s="1055"/>
      <c r="C1167" s="1056"/>
      <c r="D1167" s="1056"/>
      <c r="E1167" s="1056"/>
      <c r="F1167" s="1056"/>
      <c r="G1167" s="1056"/>
      <c r="H1167" s="1056"/>
      <c r="I1167" s="1056"/>
      <c r="J1167" s="1056"/>
      <c r="K1167" s="1056"/>
      <c r="L1167" s="300" t="s">
        <v>39</v>
      </c>
      <c r="M1167" s="1059"/>
      <c r="N1167" s="1059"/>
      <c r="O1167" s="1060"/>
      <c r="Q1167" s="496" t="str">
        <f>IF(M1167="", "←選択してください。", "")</f>
        <v>←選択してください。</v>
      </c>
      <c r="R1167" s="294"/>
      <c r="S1167" s="294"/>
      <c r="T1167" s="294"/>
      <c r="U1167" s="294"/>
    </row>
    <row r="1168" spans="1:21" ht="17.25" customHeight="1">
      <c r="B1168" s="1057"/>
      <c r="C1168" s="1058"/>
      <c r="D1168" s="1058"/>
      <c r="E1168" s="1058"/>
      <c r="F1168" s="1058"/>
      <c r="G1168" s="1058"/>
      <c r="H1168" s="1058"/>
      <c r="I1168" s="1058"/>
      <c r="J1168" s="1058"/>
      <c r="K1168" s="1058"/>
      <c r="L1168" s="302" t="s">
        <v>40</v>
      </c>
      <c r="M1168" s="1061"/>
      <c r="N1168" s="1061"/>
      <c r="O1168" s="1062"/>
      <c r="Q1168" s="496" t="str">
        <f>IF(M1168="", "←選択してください。", "")</f>
        <v>←選択してください。</v>
      </c>
      <c r="R1168" s="294"/>
      <c r="S1168" s="294"/>
      <c r="T1168" s="294"/>
      <c r="U1168" s="294"/>
    </row>
    <row r="1169" spans="2:21" ht="4.5" customHeight="1">
      <c r="B1169" s="303"/>
      <c r="C1169" s="303"/>
      <c r="D1169" s="303"/>
      <c r="E1169" s="303"/>
      <c r="F1169" s="303"/>
      <c r="G1169" s="303"/>
      <c r="H1169" s="303"/>
      <c r="I1169" s="303"/>
      <c r="J1169" s="303"/>
      <c r="K1169" s="303"/>
      <c r="L1169" s="303"/>
      <c r="M1169" s="303"/>
      <c r="N1169" s="303"/>
      <c r="O1169" s="517"/>
      <c r="R1169" s="294"/>
      <c r="S1169" s="294"/>
      <c r="T1169" s="294"/>
      <c r="U1169" s="294"/>
    </row>
    <row r="1170" spans="2:21" ht="24" customHeight="1">
      <c r="B1170" s="987" t="s">
        <v>112</v>
      </c>
      <c r="C1170" s="1097"/>
      <c r="D1170" s="1098" t="s">
        <v>41</v>
      </c>
      <c r="E1170" s="1099"/>
      <c r="F1170" s="1100"/>
      <c r="G1170" s="1100"/>
      <c r="H1170" s="1101"/>
      <c r="I1170" s="999" t="s">
        <v>42</v>
      </c>
      <c r="J1170" s="1065"/>
      <c r="K1170" s="1066"/>
      <c r="L1170" s="305" t="str">
        <f>IF(OR($H1172=0,$K1172=0),"",$F1170/($H1172*$K1172))</f>
        <v/>
      </c>
      <c r="M1170" s="999" t="s">
        <v>43</v>
      </c>
      <c r="N1170" s="1066"/>
      <c r="O1170" s="492" t="str">
        <f>IF($O1268+$O1271=0,"",($G1261-$G1260)/($O1268+$O1271))</f>
        <v/>
      </c>
      <c r="Q1170" s="301" t="str">
        <f>IF(OR(F1164="人材養成事業",F1164= "普及啓発事業"), "←斜線部は記入する必要はありません。", "")</f>
        <v/>
      </c>
      <c r="R1170" s="294"/>
      <c r="S1170" s="294"/>
      <c r="T1170" s="294"/>
      <c r="U1170" s="294"/>
    </row>
    <row r="1171" spans="2:21" s="122" customFormat="1" ht="21.75" customHeight="1">
      <c r="B1171" s="1067" t="s">
        <v>44</v>
      </c>
      <c r="C1171" s="1068"/>
      <c r="D1171" s="1071" t="s">
        <v>45</v>
      </c>
      <c r="E1171" s="1072"/>
      <c r="F1171" s="1073" t="s">
        <v>46</v>
      </c>
      <c r="G1171" s="1073"/>
      <c r="H1171" s="1074" t="s">
        <v>47</v>
      </c>
      <c r="I1171" s="1074"/>
      <c r="J1171" s="1074"/>
      <c r="K1171" s="306" t="s">
        <v>48</v>
      </c>
      <c r="L1171" s="1080" t="s">
        <v>49</v>
      </c>
      <c r="M1171" s="1080"/>
      <c r="N1171" s="1080"/>
      <c r="O1171" s="1081"/>
    </row>
    <row r="1172" spans="2:21" s="122" customFormat="1" ht="21.75" customHeight="1">
      <c r="B1172" s="1069"/>
      <c r="C1172" s="1070"/>
      <c r="D1172" s="1082"/>
      <c r="E1172" s="1083"/>
      <c r="F1172" s="1084"/>
      <c r="G1172" s="1085"/>
      <c r="H1172" s="1086"/>
      <c r="I1172" s="1086"/>
      <c r="J1172" s="1086"/>
      <c r="K1172" s="73"/>
      <c r="L1172" s="1087"/>
      <c r="M1172" s="1087"/>
      <c r="N1172" s="1087"/>
      <c r="O1172" s="1088"/>
      <c r="Q1172" s="307"/>
    </row>
    <row r="1173" spans="2:21" ht="9.75" customHeight="1">
      <c r="B1173" s="122"/>
      <c r="C1173" s="122"/>
      <c r="D1173" s="303"/>
      <c r="E1173" s="303"/>
      <c r="F1173" s="303"/>
      <c r="G1173" s="303"/>
      <c r="H1173" s="303"/>
      <c r="I1173" s="303"/>
      <c r="J1173" s="303"/>
      <c r="K1173" s="303"/>
      <c r="L1173" s="303"/>
      <c r="M1173" s="303"/>
      <c r="N1173" s="303"/>
      <c r="O1173" s="303"/>
      <c r="Q1173" s="301"/>
      <c r="R1173" s="294"/>
      <c r="S1173" s="294"/>
      <c r="T1173" s="294"/>
      <c r="U1173" s="294"/>
    </row>
    <row r="1174" spans="2:21" s="97" customFormat="1" ht="18" customHeight="1">
      <c r="B1174" s="1067" t="s">
        <v>277</v>
      </c>
      <c r="C1174" s="1075"/>
      <c r="D1174" s="1032" t="s">
        <v>737</v>
      </c>
      <c r="E1174" s="975"/>
      <c r="F1174" s="975"/>
      <c r="G1174" s="975"/>
      <c r="H1174" s="975"/>
      <c r="I1174" s="975"/>
      <c r="J1174" s="975"/>
      <c r="K1174" s="975"/>
      <c r="L1174" s="975"/>
      <c r="M1174" s="975"/>
      <c r="N1174" s="975"/>
      <c r="O1174" s="976"/>
      <c r="Q1174" s="495" t="s">
        <v>109</v>
      </c>
    </row>
    <row r="1175" spans="2:21" s="97" customFormat="1" ht="19.350000000000001" customHeight="1">
      <c r="B1175" s="1076"/>
      <c r="C1175" s="1077"/>
      <c r="D1175" s="1033"/>
      <c r="E1175" s="1034"/>
      <c r="F1175" s="1034"/>
      <c r="G1175" s="1034"/>
      <c r="H1175" s="1034"/>
      <c r="I1175" s="1034"/>
      <c r="J1175" s="1034"/>
      <c r="K1175" s="1034"/>
      <c r="L1175" s="1034"/>
      <c r="M1175" s="1034"/>
      <c r="N1175" s="1034"/>
      <c r="O1175" s="1035"/>
    </row>
    <row r="1176" spans="2:21" s="97" customFormat="1" ht="19.350000000000001" customHeight="1">
      <c r="B1176" s="1076"/>
      <c r="C1176" s="1077"/>
      <c r="D1176" s="1026"/>
      <c r="E1176" s="1027"/>
      <c r="F1176" s="1027"/>
      <c r="G1176" s="1027"/>
      <c r="H1176" s="1027"/>
      <c r="I1176" s="1027"/>
      <c r="J1176" s="1027"/>
      <c r="K1176" s="1027"/>
      <c r="L1176" s="1027"/>
      <c r="M1176" s="1027"/>
      <c r="N1176" s="1027"/>
      <c r="O1176" s="1028"/>
    </row>
    <row r="1177" spans="2:21" s="97" customFormat="1" ht="19.350000000000001" customHeight="1">
      <c r="B1177" s="1076"/>
      <c r="C1177" s="1077"/>
      <c r="D1177" s="1026"/>
      <c r="E1177" s="1027"/>
      <c r="F1177" s="1027"/>
      <c r="G1177" s="1027"/>
      <c r="H1177" s="1027"/>
      <c r="I1177" s="1027"/>
      <c r="J1177" s="1027"/>
      <c r="K1177" s="1027"/>
      <c r="L1177" s="1027"/>
      <c r="M1177" s="1027"/>
      <c r="N1177" s="1027"/>
      <c r="O1177" s="1028"/>
    </row>
    <row r="1178" spans="2:21" s="97" customFormat="1" ht="19.350000000000001" customHeight="1">
      <c r="B1178" s="1076"/>
      <c r="C1178" s="1077"/>
      <c r="D1178" s="1026"/>
      <c r="E1178" s="1027"/>
      <c r="F1178" s="1027"/>
      <c r="G1178" s="1027"/>
      <c r="H1178" s="1027"/>
      <c r="I1178" s="1027"/>
      <c r="J1178" s="1027"/>
      <c r="K1178" s="1027"/>
      <c r="L1178" s="1027"/>
      <c r="M1178" s="1027"/>
      <c r="N1178" s="1027"/>
      <c r="O1178" s="1028"/>
    </row>
    <row r="1179" spans="2:21" s="97" customFormat="1" ht="19.350000000000001" customHeight="1">
      <c r="B1179" s="1076"/>
      <c r="C1179" s="1077"/>
      <c r="D1179" s="1026"/>
      <c r="E1179" s="1027"/>
      <c r="F1179" s="1027"/>
      <c r="G1179" s="1027"/>
      <c r="H1179" s="1027"/>
      <c r="I1179" s="1027"/>
      <c r="J1179" s="1027"/>
      <c r="K1179" s="1027"/>
      <c r="L1179" s="1027"/>
      <c r="M1179" s="1027"/>
      <c r="N1179" s="1027"/>
      <c r="O1179" s="1028"/>
    </row>
    <row r="1180" spans="2:21" s="97" customFormat="1" ht="19.350000000000001" customHeight="1">
      <c r="B1180" s="1076"/>
      <c r="C1180" s="1077"/>
      <c r="D1180" s="1026"/>
      <c r="E1180" s="1027"/>
      <c r="F1180" s="1027"/>
      <c r="G1180" s="1027"/>
      <c r="H1180" s="1027"/>
      <c r="I1180" s="1027"/>
      <c r="J1180" s="1027"/>
      <c r="K1180" s="1027"/>
      <c r="L1180" s="1027"/>
      <c r="M1180" s="1027"/>
      <c r="N1180" s="1027"/>
      <c r="O1180" s="1028"/>
    </row>
    <row r="1181" spans="2:21" s="97" customFormat="1" ht="19.350000000000001" customHeight="1">
      <c r="B1181" s="1076"/>
      <c r="C1181" s="1077"/>
      <c r="D1181" s="1026"/>
      <c r="E1181" s="1027"/>
      <c r="F1181" s="1027"/>
      <c r="G1181" s="1027"/>
      <c r="H1181" s="1027"/>
      <c r="I1181" s="1027"/>
      <c r="J1181" s="1027"/>
      <c r="K1181" s="1027"/>
      <c r="L1181" s="1027"/>
      <c r="M1181" s="1027"/>
      <c r="N1181" s="1027"/>
      <c r="O1181" s="1028"/>
    </row>
    <row r="1182" spans="2:21" s="97" customFormat="1" ht="19.350000000000001" customHeight="1">
      <c r="B1182" s="1076"/>
      <c r="C1182" s="1077"/>
      <c r="D1182" s="1026"/>
      <c r="E1182" s="1027"/>
      <c r="F1182" s="1027"/>
      <c r="G1182" s="1027"/>
      <c r="H1182" s="1027"/>
      <c r="I1182" s="1027"/>
      <c r="J1182" s="1027"/>
      <c r="K1182" s="1027"/>
      <c r="L1182" s="1027"/>
      <c r="M1182" s="1027"/>
      <c r="N1182" s="1027"/>
      <c r="O1182" s="1028"/>
    </row>
    <row r="1183" spans="2:21" s="97" customFormat="1" ht="19.350000000000001" customHeight="1">
      <c r="B1183" s="1076"/>
      <c r="C1183" s="1077"/>
      <c r="D1183" s="1026"/>
      <c r="E1183" s="1027"/>
      <c r="F1183" s="1027"/>
      <c r="G1183" s="1027"/>
      <c r="H1183" s="1027"/>
      <c r="I1183" s="1027"/>
      <c r="J1183" s="1027"/>
      <c r="K1183" s="1027"/>
      <c r="L1183" s="1027"/>
      <c r="M1183" s="1027"/>
      <c r="N1183" s="1027"/>
      <c r="O1183" s="1028"/>
    </row>
    <row r="1184" spans="2:21" s="97" customFormat="1" ht="19.350000000000001" customHeight="1">
      <c r="B1184" s="1078"/>
      <c r="C1184" s="1079"/>
      <c r="D1184" s="1029"/>
      <c r="E1184" s="1030"/>
      <c r="F1184" s="1030"/>
      <c r="G1184" s="1030"/>
      <c r="H1184" s="1030"/>
      <c r="I1184" s="1030"/>
      <c r="J1184" s="1030"/>
      <c r="K1184" s="1030"/>
      <c r="L1184" s="1030"/>
      <c r="M1184" s="1030"/>
      <c r="N1184" s="1030"/>
      <c r="O1184" s="1031"/>
    </row>
    <row r="1185" spans="2:15" s="97" customFormat="1" ht="18" customHeight="1">
      <c r="B1185" s="1067" t="s">
        <v>114</v>
      </c>
      <c r="C1185" s="1092"/>
      <c r="D1185" s="1089" t="s">
        <v>523</v>
      </c>
      <c r="E1185" s="1090"/>
      <c r="F1185" s="1090"/>
      <c r="G1185" s="1090"/>
      <c r="H1185" s="1090"/>
      <c r="I1185" s="1090"/>
      <c r="J1185" s="1090"/>
      <c r="K1185" s="1090"/>
      <c r="L1185" s="1090"/>
      <c r="M1185" s="1090"/>
      <c r="N1185" s="1090"/>
      <c r="O1185" s="1091"/>
    </row>
    <row r="1186" spans="2:15" s="97" customFormat="1" ht="18" customHeight="1">
      <c r="B1186" s="1093"/>
      <c r="C1186" s="1094"/>
      <c r="D1186" s="1045"/>
      <c r="E1186" s="1046"/>
      <c r="F1186" s="1046"/>
      <c r="G1186" s="1046"/>
      <c r="H1186" s="1046"/>
      <c r="I1186" s="1046"/>
      <c r="J1186" s="1046"/>
      <c r="K1186" s="1046"/>
      <c r="L1186" s="1046"/>
      <c r="M1186" s="1046"/>
      <c r="N1186" s="1046"/>
      <c r="O1186" s="1047"/>
    </row>
    <row r="1187" spans="2:15" s="97" customFormat="1" ht="18" customHeight="1">
      <c r="B1187" s="1093"/>
      <c r="C1187" s="1094"/>
      <c r="D1187" s="1026"/>
      <c r="E1187" s="1027"/>
      <c r="F1187" s="1027"/>
      <c r="G1187" s="1027"/>
      <c r="H1187" s="1027"/>
      <c r="I1187" s="1027"/>
      <c r="J1187" s="1027"/>
      <c r="K1187" s="1027"/>
      <c r="L1187" s="1027"/>
      <c r="M1187" s="1027"/>
      <c r="N1187" s="1027"/>
      <c r="O1187" s="1028"/>
    </row>
    <row r="1188" spans="2:15" s="97" customFormat="1" ht="18" customHeight="1">
      <c r="B1188" s="1093"/>
      <c r="C1188" s="1094"/>
      <c r="D1188" s="1026"/>
      <c r="E1188" s="1027"/>
      <c r="F1188" s="1027"/>
      <c r="G1188" s="1027"/>
      <c r="H1188" s="1027"/>
      <c r="I1188" s="1027"/>
      <c r="J1188" s="1027"/>
      <c r="K1188" s="1027"/>
      <c r="L1188" s="1027"/>
      <c r="M1188" s="1027"/>
      <c r="N1188" s="1027"/>
      <c r="O1188" s="1028"/>
    </row>
    <row r="1189" spans="2:15" s="97" customFormat="1" ht="18" customHeight="1">
      <c r="B1189" s="1093"/>
      <c r="C1189" s="1094"/>
      <c r="D1189" s="1026"/>
      <c r="E1189" s="1027"/>
      <c r="F1189" s="1027"/>
      <c r="G1189" s="1027"/>
      <c r="H1189" s="1027"/>
      <c r="I1189" s="1027"/>
      <c r="J1189" s="1027"/>
      <c r="K1189" s="1027"/>
      <c r="L1189" s="1027"/>
      <c r="M1189" s="1027"/>
      <c r="N1189" s="1027"/>
      <c r="O1189" s="1028"/>
    </row>
    <row r="1190" spans="2:15" s="97" customFormat="1" ht="18" customHeight="1">
      <c r="B1190" s="1093"/>
      <c r="C1190" s="1094"/>
      <c r="D1190" s="1026"/>
      <c r="E1190" s="1027"/>
      <c r="F1190" s="1027"/>
      <c r="G1190" s="1027"/>
      <c r="H1190" s="1027"/>
      <c r="I1190" s="1027"/>
      <c r="J1190" s="1027"/>
      <c r="K1190" s="1027"/>
      <c r="L1190" s="1027"/>
      <c r="M1190" s="1027"/>
      <c r="N1190" s="1027"/>
      <c r="O1190" s="1028"/>
    </row>
    <row r="1191" spans="2:15" s="97" customFormat="1" ht="18" customHeight="1">
      <c r="B1191" s="1093"/>
      <c r="C1191" s="1094"/>
      <c r="D1191" s="1048"/>
      <c r="E1191" s="1049"/>
      <c r="F1191" s="1049"/>
      <c r="G1191" s="1049"/>
      <c r="H1191" s="1049"/>
      <c r="I1191" s="1049"/>
      <c r="J1191" s="1049"/>
      <c r="K1191" s="1049"/>
      <c r="L1191" s="1049"/>
      <c r="M1191" s="1049"/>
      <c r="N1191" s="1049"/>
      <c r="O1191" s="1050"/>
    </row>
    <row r="1192" spans="2:15" s="97" customFormat="1" ht="18" customHeight="1">
      <c r="B1192" s="1093"/>
      <c r="C1192" s="1094"/>
      <c r="D1192" s="1116" t="s">
        <v>334</v>
      </c>
      <c r="E1192" s="1117"/>
      <c r="F1192" s="1117"/>
      <c r="G1192" s="1117"/>
      <c r="H1192" s="1117"/>
      <c r="I1192" s="1117"/>
      <c r="J1192" s="1117"/>
      <c r="K1192" s="1117"/>
      <c r="L1192" s="1117"/>
      <c r="M1192" s="1117"/>
      <c r="N1192" s="1117"/>
      <c r="O1192" s="1118"/>
    </row>
    <row r="1193" spans="2:15" s="97" customFormat="1" ht="18" customHeight="1">
      <c r="B1193" s="1093"/>
      <c r="C1193" s="1094"/>
      <c r="D1193" s="1045"/>
      <c r="E1193" s="1119"/>
      <c r="F1193" s="1119"/>
      <c r="G1193" s="1119"/>
      <c r="H1193" s="1119"/>
      <c r="I1193" s="1119"/>
      <c r="J1193" s="1119"/>
      <c r="K1193" s="1119"/>
      <c r="L1193" s="1119"/>
      <c r="M1193" s="1119"/>
      <c r="N1193" s="1119"/>
      <c r="O1193" s="1120"/>
    </row>
    <row r="1194" spans="2:15" s="97" customFormat="1" ht="18" customHeight="1">
      <c r="B1194" s="1093"/>
      <c r="C1194" s="1094"/>
      <c r="D1194" s="1121"/>
      <c r="E1194" s="1122"/>
      <c r="F1194" s="1122"/>
      <c r="G1194" s="1122"/>
      <c r="H1194" s="1122"/>
      <c r="I1194" s="1122"/>
      <c r="J1194" s="1122"/>
      <c r="K1194" s="1122"/>
      <c r="L1194" s="1122"/>
      <c r="M1194" s="1122"/>
      <c r="N1194" s="1122"/>
      <c r="O1194" s="1123"/>
    </row>
    <row r="1195" spans="2:15" s="97" customFormat="1" ht="18" customHeight="1">
      <c r="B1195" s="1093"/>
      <c r="C1195" s="1094"/>
      <c r="D1195" s="1121"/>
      <c r="E1195" s="1122"/>
      <c r="F1195" s="1122"/>
      <c r="G1195" s="1122"/>
      <c r="H1195" s="1122"/>
      <c r="I1195" s="1122"/>
      <c r="J1195" s="1122"/>
      <c r="K1195" s="1122"/>
      <c r="L1195" s="1122"/>
      <c r="M1195" s="1122"/>
      <c r="N1195" s="1122"/>
      <c r="O1195" s="1123"/>
    </row>
    <row r="1196" spans="2:15" s="97" customFormat="1" ht="18" customHeight="1">
      <c r="B1196" s="1093"/>
      <c r="C1196" s="1094"/>
      <c r="D1196" s="1121"/>
      <c r="E1196" s="1122"/>
      <c r="F1196" s="1122"/>
      <c r="G1196" s="1122"/>
      <c r="H1196" s="1122"/>
      <c r="I1196" s="1122"/>
      <c r="J1196" s="1122"/>
      <c r="K1196" s="1122"/>
      <c r="L1196" s="1122"/>
      <c r="M1196" s="1122"/>
      <c r="N1196" s="1122"/>
      <c r="O1196" s="1123"/>
    </row>
    <row r="1197" spans="2:15" s="97" customFormat="1" ht="18" customHeight="1">
      <c r="B1197" s="1093"/>
      <c r="C1197" s="1094"/>
      <c r="D1197" s="1121"/>
      <c r="E1197" s="1122"/>
      <c r="F1197" s="1122"/>
      <c r="G1197" s="1122"/>
      <c r="H1197" s="1122"/>
      <c r="I1197" s="1122"/>
      <c r="J1197" s="1122"/>
      <c r="K1197" s="1122"/>
      <c r="L1197" s="1122"/>
      <c r="M1197" s="1122"/>
      <c r="N1197" s="1122"/>
      <c r="O1197" s="1123"/>
    </row>
    <row r="1198" spans="2:15" s="97" customFormat="1" ht="18" customHeight="1">
      <c r="B1198" s="1093"/>
      <c r="C1198" s="1094"/>
      <c r="D1198" s="1121"/>
      <c r="E1198" s="1122"/>
      <c r="F1198" s="1122"/>
      <c r="G1198" s="1122"/>
      <c r="H1198" s="1122"/>
      <c r="I1198" s="1122"/>
      <c r="J1198" s="1122"/>
      <c r="K1198" s="1122"/>
      <c r="L1198" s="1122"/>
      <c r="M1198" s="1122"/>
      <c r="N1198" s="1122"/>
      <c r="O1198" s="1123"/>
    </row>
    <row r="1199" spans="2:15" s="97" customFormat="1" ht="18" customHeight="1">
      <c r="B1199" s="1095"/>
      <c r="C1199" s="1096"/>
      <c r="D1199" s="1124"/>
      <c r="E1199" s="1125"/>
      <c r="F1199" s="1125"/>
      <c r="G1199" s="1125"/>
      <c r="H1199" s="1125"/>
      <c r="I1199" s="1125"/>
      <c r="J1199" s="1125"/>
      <c r="K1199" s="1125"/>
      <c r="L1199" s="1125"/>
      <c r="M1199" s="1125"/>
      <c r="N1199" s="1125"/>
      <c r="O1199" s="1126"/>
    </row>
    <row r="1200" spans="2:15" s="97" customFormat="1" ht="29.25" customHeight="1">
      <c r="B1200" s="1067" t="s">
        <v>110</v>
      </c>
      <c r="C1200" s="1092"/>
      <c r="D1200" s="1102" t="s">
        <v>733</v>
      </c>
      <c r="E1200" s="1090"/>
      <c r="F1200" s="1090"/>
      <c r="G1200" s="1090"/>
      <c r="H1200" s="1090"/>
      <c r="I1200" s="1090"/>
      <c r="J1200" s="1090"/>
      <c r="K1200" s="1090"/>
      <c r="L1200" s="1090"/>
      <c r="M1200" s="1090"/>
      <c r="N1200" s="1090"/>
      <c r="O1200" s="1091"/>
    </row>
    <row r="1201" spans="2:21" s="97" customFormat="1" ht="18" customHeight="1">
      <c r="B1201" s="1093"/>
      <c r="C1201" s="1094"/>
      <c r="D1201" s="1045"/>
      <c r="E1201" s="1108"/>
      <c r="F1201" s="1108"/>
      <c r="G1201" s="1108"/>
      <c r="H1201" s="1108"/>
      <c r="I1201" s="1108"/>
      <c r="J1201" s="1108"/>
      <c r="K1201" s="1108"/>
      <c r="L1201" s="1108"/>
      <c r="M1201" s="1108"/>
      <c r="N1201" s="1108"/>
      <c r="O1201" s="1109"/>
    </row>
    <row r="1202" spans="2:21" s="97" customFormat="1" ht="18" customHeight="1">
      <c r="B1202" s="1093"/>
      <c r="C1202" s="1094"/>
      <c r="D1202" s="1110"/>
      <c r="E1202" s="1111"/>
      <c r="F1202" s="1111"/>
      <c r="G1202" s="1111"/>
      <c r="H1202" s="1111"/>
      <c r="I1202" s="1111"/>
      <c r="J1202" s="1111"/>
      <c r="K1202" s="1111"/>
      <c r="L1202" s="1111"/>
      <c r="M1202" s="1111"/>
      <c r="N1202" s="1111"/>
      <c r="O1202" s="1112"/>
    </row>
    <row r="1203" spans="2:21" s="97" customFormat="1" ht="18" customHeight="1">
      <c r="B1203" s="1093"/>
      <c r="C1203" s="1094"/>
      <c r="D1203" s="1113"/>
      <c r="E1203" s="1114"/>
      <c r="F1203" s="1114"/>
      <c r="G1203" s="1114"/>
      <c r="H1203" s="1114"/>
      <c r="I1203" s="1114"/>
      <c r="J1203" s="1114"/>
      <c r="K1203" s="1114"/>
      <c r="L1203" s="1114"/>
      <c r="M1203" s="1114"/>
      <c r="N1203" s="1114"/>
      <c r="O1203" s="1115"/>
    </row>
    <row r="1204" spans="2:21" s="97" customFormat="1" ht="17.100000000000001" customHeight="1">
      <c r="B1204" s="1093"/>
      <c r="C1204" s="1094"/>
      <c r="D1204" s="1133" t="s">
        <v>278</v>
      </c>
      <c r="E1204" s="1133"/>
      <c r="F1204" s="1133"/>
      <c r="G1204" s="1133"/>
      <c r="H1204" s="1133"/>
      <c r="I1204" s="1133"/>
      <c r="J1204" s="1133"/>
      <c r="K1204" s="1133"/>
      <c r="L1204" s="1133"/>
      <c r="M1204" s="1133"/>
      <c r="N1204" s="1133"/>
      <c r="O1204" s="1134"/>
    </row>
    <row r="1205" spans="2:21" s="97" customFormat="1" ht="17.100000000000001" customHeight="1">
      <c r="B1205" s="1093"/>
      <c r="C1205" s="1094"/>
      <c r="D1205" s="1135"/>
      <c r="E1205" s="1108"/>
      <c r="F1205" s="1108"/>
      <c r="G1205" s="1108"/>
      <c r="H1205" s="1108"/>
      <c r="I1205" s="1108"/>
      <c r="J1205" s="1108"/>
      <c r="K1205" s="1108"/>
      <c r="L1205" s="1108"/>
      <c r="M1205" s="1108"/>
      <c r="N1205" s="1108"/>
      <c r="O1205" s="1109"/>
    </row>
    <row r="1206" spans="2:21" s="97" customFormat="1" ht="17.100000000000001" customHeight="1">
      <c r="B1206" s="1093"/>
      <c r="C1206" s="1094"/>
      <c r="D1206" s="1110"/>
      <c r="E1206" s="1111"/>
      <c r="F1206" s="1111"/>
      <c r="G1206" s="1111"/>
      <c r="H1206" s="1111"/>
      <c r="I1206" s="1111"/>
      <c r="J1206" s="1111"/>
      <c r="K1206" s="1111"/>
      <c r="L1206" s="1111"/>
      <c r="M1206" s="1111"/>
      <c r="N1206" s="1111"/>
      <c r="O1206" s="1112"/>
    </row>
    <row r="1207" spans="2:21" s="97" customFormat="1" ht="17.100000000000001" customHeight="1">
      <c r="B1207" s="1093"/>
      <c r="C1207" s="1094"/>
      <c r="D1207" s="1113"/>
      <c r="E1207" s="1114"/>
      <c r="F1207" s="1114"/>
      <c r="G1207" s="1114"/>
      <c r="H1207" s="1114"/>
      <c r="I1207" s="1114"/>
      <c r="J1207" s="1114"/>
      <c r="K1207" s="1114"/>
      <c r="L1207" s="1114"/>
      <c r="M1207" s="1114"/>
      <c r="N1207" s="1114"/>
      <c r="O1207" s="1115"/>
    </row>
    <row r="1208" spans="2:21" s="97" customFormat="1" ht="17.100000000000001" customHeight="1">
      <c r="B1208" s="1093"/>
      <c r="C1208" s="1094"/>
      <c r="D1208" s="1133" t="s">
        <v>371</v>
      </c>
      <c r="E1208" s="1133"/>
      <c r="F1208" s="1133"/>
      <c r="G1208" s="1133"/>
      <c r="H1208" s="1133"/>
      <c r="I1208" s="1133"/>
      <c r="J1208" s="1133"/>
      <c r="K1208" s="1133"/>
      <c r="L1208" s="1133"/>
      <c r="M1208" s="1133"/>
      <c r="N1208" s="1133"/>
      <c r="O1208" s="1134"/>
    </row>
    <row r="1209" spans="2:21" s="97" customFormat="1" ht="17.100000000000001" customHeight="1">
      <c r="B1209" s="1093"/>
      <c r="C1209" s="1094"/>
      <c r="D1209" s="1135"/>
      <c r="E1209" s="1136"/>
      <c r="F1209" s="1136"/>
      <c r="G1209" s="1136"/>
      <c r="H1209" s="1136"/>
      <c r="I1209" s="1136"/>
      <c r="J1209" s="1136"/>
      <c r="K1209" s="1136"/>
      <c r="L1209" s="1136"/>
      <c r="M1209" s="1136"/>
      <c r="N1209" s="1136"/>
      <c r="O1209" s="1137"/>
    </row>
    <row r="1210" spans="2:21" s="97" customFormat="1" ht="17.100000000000001" customHeight="1">
      <c r="B1210" s="1093"/>
      <c r="C1210" s="1094"/>
      <c r="D1210" s="1138"/>
      <c r="E1210" s="827"/>
      <c r="F1210" s="827"/>
      <c r="G1210" s="827"/>
      <c r="H1210" s="827"/>
      <c r="I1210" s="827"/>
      <c r="J1210" s="827"/>
      <c r="K1210" s="827"/>
      <c r="L1210" s="827"/>
      <c r="M1210" s="827"/>
      <c r="N1210" s="827"/>
      <c r="O1210" s="1139"/>
    </row>
    <row r="1211" spans="2:21" s="97" customFormat="1" ht="17.100000000000001" customHeight="1">
      <c r="B1211" s="1093"/>
      <c r="C1211" s="1094"/>
      <c r="D1211" s="1140"/>
      <c r="E1211" s="1141"/>
      <c r="F1211" s="1141"/>
      <c r="G1211" s="1141"/>
      <c r="H1211" s="1141"/>
      <c r="I1211" s="1141"/>
      <c r="J1211" s="1141"/>
      <c r="K1211" s="1141"/>
      <c r="L1211" s="1141"/>
      <c r="M1211" s="1141"/>
      <c r="N1211" s="1141"/>
      <c r="O1211" s="1142"/>
    </row>
    <row r="1212" spans="2:21" s="97" customFormat="1" ht="45" customHeight="1">
      <c r="B1212" s="1093"/>
      <c r="C1212" s="1094"/>
      <c r="D1212" s="1021" t="s">
        <v>734</v>
      </c>
      <c r="E1212" s="1022"/>
      <c r="F1212" s="1022"/>
      <c r="G1212" s="1022"/>
      <c r="H1212" s="1022"/>
      <c r="I1212" s="1022"/>
      <c r="J1212" s="1022"/>
      <c r="K1212" s="1022"/>
      <c r="L1212" s="1023"/>
      <c r="M1212" s="1024" t="s">
        <v>713</v>
      </c>
      <c r="N1212" s="1025"/>
      <c r="O1212" s="706" t="s">
        <v>714</v>
      </c>
      <c r="Q1212" s="495" t="s">
        <v>721</v>
      </c>
    </row>
    <row r="1213" spans="2:21" s="97" customFormat="1" ht="17.100000000000001" customHeight="1">
      <c r="B1213" s="1093"/>
      <c r="C1213" s="1094"/>
      <c r="D1213" s="1045"/>
      <c r="E1213" s="1103"/>
      <c r="F1213" s="1103"/>
      <c r="G1213" s="1103"/>
      <c r="H1213" s="1103"/>
      <c r="I1213" s="1103"/>
      <c r="J1213" s="1103"/>
      <c r="K1213" s="1103"/>
      <c r="L1213" s="1103"/>
      <c r="M1213" s="1103"/>
      <c r="N1213" s="1103"/>
      <c r="O1213" s="1104"/>
    </row>
    <row r="1214" spans="2:21" ht="18" customHeight="1">
      <c r="B1214" s="1093"/>
      <c r="C1214" s="1094"/>
      <c r="D1214" s="1105"/>
      <c r="E1214" s="1106"/>
      <c r="F1214" s="1106"/>
      <c r="G1214" s="1106"/>
      <c r="H1214" s="1106"/>
      <c r="I1214" s="1106"/>
      <c r="J1214" s="1106"/>
      <c r="K1214" s="1106"/>
      <c r="L1214" s="1106"/>
      <c r="M1214" s="1106"/>
      <c r="N1214" s="1106"/>
      <c r="O1214" s="1107"/>
      <c r="R1214" s="294"/>
      <c r="S1214" s="294"/>
      <c r="T1214" s="294"/>
      <c r="U1214" s="294"/>
    </row>
    <row r="1215" spans="2:21" ht="18" customHeight="1">
      <c r="B1215" s="1093"/>
      <c r="C1215" s="1094"/>
      <c r="D1215" s="1147" t="s">
        <v>279</v>
      </c>
      <c r="E1215" s="1133"/>
      <c r="F1215" s="1133"/>
      <c r="G1215" s="1133"/>
      <c r="H1215" s="1133"/>
      <c r="I1215" s="1133"/>
      <c r="J1215" s="1133"/>
      <c r="K1215" s="1133"/>
      <c r="L1215" s="1133"/>
      <c r="M1215" s="1133"/>
      <c r="N1215" s="1133"/>
      <c r="O1215" s="1134"/>
      <c r="R1215" s="294"/>
      <c r="S1215" s="294"/>
      <c r="T1215" s="294"/>
      <c r="U1215" s="294"/>
    </row>
    <row r="1216" spans="2:21" ht="18" customHeight="1">
      <c r="B1216" s="1093"/>
      <c r="C1216" s="1094"/>
      <c r="D1216" s="1127"/>
      <c r="E1216" s="1128"/>
      <c r="F1216" s="1128"/>
      <c r="G1216" s="1128"/>
      <c r="H1216" s="1128"/>
      <c r="I1216" s="1128"/>
      <c r="J1216" s="1128"/>
      <c r="K1216" s="1128"/>
      <c r="L1216" s="1128"/>
      <c r="M1216" s="1128"/>
      <c r="N1216" s="1128"/>
      <c r="O1216" s="1129"/>
      <c r="R1216" s="294"/>
      <c r="S1216" s="294"/>
      <c r="T1216" s="294"/>
      <c r="U1216" s="294"/>
    </row>
    <row r="1217" spans="1:17" s="308" customFormat="1" ht="18" customHeight="1">
      <c r="B1217" s="1095"/>
      <c r="C1217" s="1096"/>
      <c r="D1217" s="1130"/>
      <c r="E1217" s="1131"/>
      <c r="F1217" s="1131"/>
      <c r="G1217" s="1131"/>
      <c r="H1217" s="1131"/>
      <c r="I1217" s="1131"/>
      <c r="J1217" s="1131"/>
      <c r="K1217" s="1131"/>
      <c r="L1217" s="1131"/>
      <c r="M1217" s="1131"/>
      <c r="N1217" s="1131"/>
      <c r="O1217" s="1132"/>
    </row>
    <row r="1218" spans="1:17" s="122" customFormat="1" ht="4.5" customHeight="1">
      <c r="B1218" s="309"/>
      <c r="C1218" s="309"/>
      <c r="D1218" s="310"/>
      <c r="E1218" s="310"/>
      <c r="F1218" s="310"/>
      <c r="G1218" s="310"/>
      <c r="H1218" s="310"/>
      <c r="I1218" s="310"/>
      <c r="J1218" s="310"/>
      <c r="K1218" s="310"/>
      <c r="L1218" s="310"/>
      <c r="M1218" s="310"/>
      <c r="N1218" s="310"/>
      <c r="O1218" s="310"/>
    </row>
    <row r="1219" spans="1:17" s="122" customFormat="1" ht="18.75" customHeight="1">
      <c r="B1219" s="463" t="s">
        <v>333</v>
      </c>
      <c r="C1219" s="309"/>
      <c r="D1219" s="310"/>
      <c r="E1219" s="310"/>
      <c r="F1219" s="310"/>
      <c r="G1219" s="310"/>
      <c r="H1219" s="310"/>
      <c r="I1219" s="310"/>
      <c r="J1219" s="310"/>
      <c r="K1219" s="310"/>
      <c r="L1219" s="310"/>
      <c r="M1219" s="310"/>
      <c r="N1219" s="310"/>
      <c r="O1219" s="310"/>
    </row>
    <row r="1220" spans="1:17" s="122" customFormat="1" ht="14.25" customHeight="1" thickBot="1">
      <c r="B1220" s="463" t="s">
        <v>331</v>
      </c>
      <c r="C1220" s="309"/>
      <c r="D1220" s="310"/>
      <c r="E1220" s="310"/>
      <c r="F1220" s="310"/>
      <c r="G1220" s="310"/>
      <c r="H1220" s="310"/>
      <c r="I1220" s="310"/>
      <c r="J1220" s="310"/>
      <c r="K1220" s="310"/>
      <c r="L1220" s="310"/>
      <c r="M1220" s="310"/>
      <c r="N1220" s="310"/>
      <c r="O1220" s="310"/>
    </row>
    <row r="1221" spans="1:17" s="122" customFormat="1" ht="18" customHeight="1" thickBot="1">
      <c r="B1221" s="1143" t="s">
        <v>36</v>
      </c>
      <c r="C1221" s="1017"/>
      <c r="D1221" s="1018"/>
      <c r="E1221" s="311" t="s">
        <v>415</v>
      </c>
      <c r="F1221" s="312"/>
      <c r="G1221" s="312"/>
      <c r="H1221" s="312"/>
      <c r="I1221" s="312"/>
      <c r="J1221" s="312"/>
      <c r="K1221" s="312"/>
      <c r="L1221" s="212"/>
      <c r="M1221" s="212"/>
      <c r="N1221" s="212"/>
      <c r="O1221" s="212"/>
    </row>
    <row r="1222" spans="1:17" s="122" customFormat="1" ht="12">
      <c r="A1222" s="313"/>
      <c r="B1222" s="314" t="s">
        <v>50</v>
      </c>
      <c r="C1222" s="314"/>
      <c r="D1222" s="315"/>
      <c r="E1222" s="316"/>
      <c r="F1222" s="316"/>
      <c r="G1222" s="317" t="s">
        <v>51</v>
      </c>
      <c r="H1222" s="315"/>
      <c r="I1222" s="314" t="s">
        <v>52</v>
      </c>
      <c r="J1222" s="314"/>
      <c r="K1222" s="313"/>
      <c r="L1222" s="318"/>
      <c r="M1222" s="319"/>
      <c r="N1222" s="313"/>
      <c r="O1222" s="317" t="s">
        <v>51</v>
      </c>
    </row>
    <row r="1223" spans="1:17" s="122" customFormat="1" ht="12">
      <c r="A1223" s="320"/>
      <c r="B1223" s="321" t="s">
        <v>53</v>
      </c>
      <c r="C1223" s="322"/>
      <c r="D1223" s="322"/>
      <c r="E1223" s="323"/>
      <c r="F1223" s="323" t="s">
        <v>54</v>
      </c>
      <c r="G1223" s="324" t="s">
        <v>55</v>
      </c>
      <c r="H1223" s="325"/>
      <c r="I1223" s="321" t="s">
        <v>53</v>
      </c>
      <c r="J1223" s="322"/>
      <c r="K1223" s="322"/>
      <c r="L1223" s="322"/>
      <c r="M1223" s="323"/>
      <c r="N1223" s="323" t="s">
        <v>54</v>
      </c>
      <c r="O1223" s="324" t="s">
        <v>55</v>
      </c>
    </row>
    <row r="1224" spans="1:17" s="122" customFormat="1" ht="18" customHeight="1">
      <c r="A1224" s="313"/>
      <c r="B1224" s="78" t="s">
        <v>395</v>
      </c>
      <c r="C1224" s="79"/>
      <c r="D1224" s="79"/>
      <c r="E1224" s="80"/>
      <c r="F1224" s="81"/>
      <c r="G1224" s="82"/>
      <c r="H1224" s="83"/>
      <c r="I1224" s="78" t="s">
        <v>397</v>
      </c>
      <c r="J1224" s="79"/>
      <c r="K1224" s="79"/>
      <c r="L1224" s="79"/>
      <c r="M1224" s="80"/>
      <c r="N1224" s="84"/>
      <c r="O1224" s="85"/>
      <c r="Q1224" s="561" t="s">
        <v>700</v>
      </c>
    </row>
    <row r="1225" spans="1:17" s="122" customFormat="1" ht="14.25" customHeight="1">
      <c r="A1225" s="313"/>
      <c r="B1225" s="86"/>
      <c r="C1225" s="87"/>
      <c r="D1225" s="88"/>
      <c r="E1225" s="89"/>
      <c r="F1225" s="90"/>
      <c r="G1225" s="91"/>
      <c r="H1225" s="83"/>
      <c r="I1225" s="92"/>
      <c r="J1225" s="93"/>
      <c r="K1225" s="88"/>
      <c r="L1225" s="88"/>
      <c r="M1225" s="89"/>
      <c r="N1225" s="90"/>
      <c r="O1225" s="94"/>
    </row>
    <row r="1226" spans="1:17" s="122" customFormat="1" ht="14.25" customHeight="1">
      <c r="A1226" s="313"/>
      <c r="B1226" s="95"/>
      <c r="C1226" s="96"/>
      <c r="D1226" s="97"/>
      <c r="E1226" s="98"/>
      <c r="F1226" s="90"/>
      <c r="G1226" s="99">
        <f>ROUNDDOWN(SUM(F1225:F1231)/1000,0)</f>
        <v>0</v>
      </c>
      <c r="H1226" s="100"/>
      <c r="I1226" s="92"/>
      <c r="J1226" s="510"/>
      <c r="K1226" s="510"/>
      <c r="L1226" s="510"/>
      <c r="M1226" s="98"/>
      <c r="N1226" s="90"/>
      <c r="O1226" s="101">
        <f>ROUNDDOWN(SUM(N1225:N1234)/1000,0)</f>
        <v>0</v>
      </c>
    </row>
    <row r="1227" spans="1:17" s="122" customFormat="1" ht="14.1" customHeight="1">
      <c r="A1227" s="313"/>
      <c r="B1227" s="95"/>
      <c r="C1227" s="96"/>
      <c r="D1227" s="97"/>
      <c r="E1227" s="98"/>
      <c r="F1227" s="90"/>
      <c r="G1227" s="99"/>
      <c r="H1227" s="100"/>
      <c r="I1227" s="92"/>
      <c r="J1227" s="510"/>
      <c r="K1227" s="510"/>
      <c r="L1227" s="510"/>
      <c r="M1227" s="98"/>
      <c r="N1227" s="90"/>
      <c r="O1227" s="94"/>
    </row>
    <row r="1228" spans="1:17" s="122" customFormat="1" ht="14.25" customHeight="1">
      <c r="A1228" s="313"/>
      <c r="B1228" s="95"/>
      <c r="C1228" s="96"/>
      <c r="D1228" s="97"/>
      <c r="E1228" s="98"/>
      <c r="F1228" s="90"/>
      <c r="G1228" s="99"/>
      <c r="H1228" s="100"/>
      <c r="I1228" s="92"/>
      <c r="J1228" s="510"/>
      <c r="K1228" s="510"/>
      <c r="L1228" s="510"/>
      <c r="M1228" s="98"/>
      <c r="N1228" s="90"/>
      <c r="O1228" s="94"/>
    </row>
    <row r="1229" spans="1:17" s="122" customFormat="1" ht="14.25" customHeight="1">
      <c r="A1229" s="313"/>
      <c r="B1229" s="95"/>
      <c r="C1229" s="96"/>
      <c r="D1229" s="97"/>
      <c r="E1229" s="98"/>
      <c r="F1229" s="90"/>
      <c r="G1229" s="102"/>
      <c r="H1229" s="103"/>
      <c r="I1229" s="92"/>
      <c r="J1229" s="510"/>
      <c r="K1229" s="510"/>
      <c r="L1229" s="510"/>
      <c r="M1229" s="98"/>
      <c r="N1229" s="90"/>
      <c r="O1229" s="94"/>
    </row>
    <row r="1230" spans="1:17" s="122" customFormat="1" ht="14.25" customHeight="1">
      <c r="A1230" s="313"/>
      <c r="B1230" s="95"/>
      <c r="C1230" s="96"/>
      <c r="D1230" s="97"/>
      <c r="E1230" s="98"/>
      <c r="F1230" s="90"/>
      <c r="G1230" s="102"/>
      <c r="H1230" s="103"/>
      <c r="I1230" s="92"/>
      <c r="J1230" s="510"/>
      <c r="K1230" s="510"/>
      <c r="L1230" s="510"/>
      <c r="M1230" s="98"/>
      <c r="N1230" s="90"/>
      <c r="O1230" s="94"/>
    </row>
    <row r="1231" spans="1:17" s="122" customFormat="1" ht="14.25" customHeight="1">
      <c r="A1231" s="313"/>
      <c r="B1231" s="78" t="s">
        <v>607</v>
      </c>
      <c r="C1231" s="79"/>
      <c r="D1231" s="79"/>
      <c r="E1231" s="80"/>
      <c r="F1231" s="81"/>
      <c r="G1231" s="82"/>
      <c r="H1231" s="105"/>
      <c r="I1231" s="92"/>
      <c r="J1231" s="510"/>
      <c r="K1231" s="510"/>
      <c r="L1231" s="510"/>
      <c r="M1231" s="98"/>
      <c r="N1231" s="90"/>
      <c r="O1231" s="94"/>
    </row>
    <row r="1232" spans="1:17" s="122" customFormat="1" ht="14.25" customHeight="1">
      <c r="A1232" s="313"/>
      <c r="B1232" s="95"/>
      <c r="C1232" s="96"/>
      <c r="D1232" s="97"/>
      <c r="E1232" s="98"/>
      <c r="F1232" s="90"/>
      <c r="G1232" s="91"/>
      <c r="H1232" s="105"/>
      <c r="I1232" s="92"/>
      <c r="J1232" s="510"/>
      <c r="K1232" s="510"/>
      <c r="L1232" s="510"/>
      <c r="M1232" s="98"/>
      <c r="N1232" s="90"/>
      <c r="O1232" s="94"/>
    </row>
    <row r="1233" spans="1:15" s="122" customFormat="1" ht="14.25" customHeight="1">
      <c r="A1233" s="313"/>
      <c r="B1233" s="95"/>
      <c r="C1233" s="96"/>
      <c r="D1233" s="97"/>
      <c r="E1233" s="98"/>
      <c r="F1233" s="90"/>
      <c r="G1233" s="99">
        <f>ROUNDDOWN(SUM(F1232:F1237)/1000,0)</f>
        <v>0</v>
      </c>
      <c r="H1233" s="100"/>
      <c r="I1233" s="107"/>
      <c r="J1233" s="511"/>
      <c r="K1233" s="511"/>
      <c r="L1233" s="511"/>
      <c r="M1233" s="98"/>
      <c r="N1233" s="90"/>
      <c r="O1233" s="106"/>
    </row>
    <row r="1234" spans="1:15" s="122" customFormat="1" ht="14.25" customHeight="1">
      <c r="A1234" s="313"/>
      <c r="B1234" s="95"/>
      <c r="C1234" s="96"/>
      <c r="D1234" s="97"/>
      <c r="E1234" s="98"/>
      <c r="F1234" s="90"/>
      <c r="G1234" s="99"/>
      <c r="H1234" s="100"/>
      <c r="I1234" s="78" t="s">
        <v>398</v>
      </c>
      <c r="J1234" s="79"/>
      <c r="K1234" s="79"/>
      <c r="L1234" s="79"/>
      <c r="M1234" s="80"/>
      <c r="N1234" s="81"/>
      <c r="O1234" s="111"/>
    </row>
    <row r="1235" spans="1:15" s="122" customFormat="1" ht="14.25" customHeight="1">
      <c r="A1235" s="313"/>
      <c r="B1235" s="95"/>
      <c r="C1235" s="96"/>
      <c r="D1235" s="97"/>
      <c r="E1235" s="98"/>
      <c r="F1235" s="90"/>
      <c r="G1235" s="99"/>
      <c r="H1235" s="105"/>
      <c r="I1235" s="92"/>
      <c r="J1235" s="510"/>
      <c r="K1235" s="510"/>
      <c r="L1235" s="510"/>
      <c r="M1235" s="98"/>
      <c r="N1235" s="90"/>
      <c r="O1235" s="94"/>
    </row>
    <row r="1236" spans="1:15" s="122" customFormat="1" ht="14.25" customHeight="1">
      <c r="A1236" s="313"/>
      <c r="B1236" s="95"/>
      <c r="C1236" s="96"/>
      <c r="D1236" s="97"/>
      <c r="E1236" s="98"/>
      <c r="F1236" s="90"/>
      <c r="G1236" s="99"/>
      <c r="H1236" s="100"/>
      <c r="I1236" s="92"/>
      <c r="J1236" s="510"/>
      <c r="K1236" s="510"/>
      <c r="L1236" s="510"/>
      <c r="M1236" s="98"/>
      <c r="N1236" s="90"/>
      <c r="O1236" s="101">
        <f>ROUNDDOWN(SUM(N1235:N1243)/1000,0)</f>
        <v>0</v>
      </c>
    </row>
    <row r="1237" spans="1:15" s="122" customFormat="1" ht="14.25" customHeight="1">
      <c r="A1237" s="313"/>
      <c r="B1237" s="78" t="s">
        <v>614</v>
      </c>
      <c r="C1237" s="79"/>
      <c r="D1237" s="79"/>
      <c r="E1237" s="80"/>
      <c r="F1237" s="81"/>
      <c r="G1237" s="82"/>
      <c r="H1237" s="100"/>
      <c r="I1237" s="92"/>
      <c r="J1237" s="510"/>
      <c r="K1237" s="510"/>
      <c r="L1237" s="510"/>
      <c r="M1237" s="98"/>
      <c r="N1237" s="90"/>
      <c r="O1237" s="94"/>
    </row>
    <row r="1238" spans="1:15" s="122" customFormat="1" ht="14.25" customHeight="1">
      <c r="A1238" s="313"/>
      <c r="B1238" s="95"/>
      <c r="C1238" s="96"/>
      <c r="D1238" s="97"/>
      <c r="E1238" s="98"/>
      <c r="F1238" s="90"/>
      <c r="G1238" s="91"/>
      <c r="H1238" s="105"/>
      <c r="I1238" s="92"/>
      <c r="J1238" s="510"/>
      <c r="K1238" s="510"/>
      <c r="L1238" s="510"/>
      <c r="M1238" s="98"/>
      <c r="N1238" s="90"/>
      <c r="O1238" s="94"/>
    </row>
    <row r="1239" spans="1:15" s="122" customFormat="1" ht="14.25" customHeight="1">
      <c r="A1239" s="313"/>
      <c r="B1239" s="95"/>
      <c r="C1239" s="96"/>
      <c r="D1239" s="97"/>
      <c r="E1239" s="98"/>
      <c r="F1239" s="90"/>
      <c r="G1239" s="99">
        <f>ROUNDDOWN(SUM(F1238:F1241)/1000,0)</f>
        <v>0</v>
      </c>
      <c r="H1239" s="105"/>
      <c r="I1239" s="92"/>
      <c r="J1239" s="510"/>
      <c r="K1239" s="510"/>
      <c r="L1239" s="510"/>
      <c r="M1239" s="98"/>
      <c r="N1239" s="90"/>
      <c r="O1239" s="94"/>
    </row>
    <row r="1240" spans="1:15" s="122" customFormat="1" ht="14.25" customHeight="1">
      <c r="A1240" s="313"/>
      <c r="B1240" s="95"/>
      <c r="C1240" s="96"/>
      <c r="D1240" s="97"/>
      <c r="E1240" s="98"/>
      <c r="F1240" s="90"/>
      <c r="G1240" s="99"/>
      <c r="H1240" s="100"/>
      <c r="I1240" s="92"/>
      <c r="J1240" s="510"/>
      <c r="K1240" s="510"/>
      <c r="L1240" s="510"/>
      <c r="M1240" s="98"/>
      <c r="N1240" s="90"/>
      <c r="O1240" s="94"/>
    </row>
    <row r="1241" spans="1:15" s="122" customFormat="1" ht="14.25" customHeight="1">
      <c r="A1241" s="313"/>
      <c r="B1241" s="78" t="s">
        <v>615</v>
      </c>
      <c r="C1241" s="79"/>
      <c r="D1241" s="79"/>
      <c r="E1241" s="80"/>
      <c r="F1241" s="81"/>
      <c r="G1241" s="82"/>
      <c r="H1241" s="100"/>
      <c r="I1241" s="92"/>
      <c r="J1241" s="510"/>
      <c r="K1241" s="510"/>
      <c r="L1241" s="510"/>
      <c r="M1241" s="98"/>
      <c r="N1241" s="90"/>
      <c r="O1241" s="94"/>
    </row>
    <row r="1242" spans="1:15" s="122" customFormat="1" ht="14.25" customHeight="1">
      <c r="A1242" s="313"/>
      <c r="B1242" s="95"/>
      <c r="C1242" s="96"/>
      <c r="D1242" s="97"/>
      <c r="E1242" s="98"/>
      <c r="F1242" s="90"/>
      <c r="G1242" s="91"/>
      <c r="H1242" s="105"/>
      <c r="I1242" s="92"/>
      <c r="J1242" s="510"/>
      <c r="K1242" s="510"/>
      <c r="L1242" s="510"/>
      <c r="M1242" s="98"/>
      <c r="N1242" s="90"/>
      <c r="O1242" s="106"/>
    </row>
    <row r="1243" spans="1:15" s="122" customFormat="1" ht="14.25" customHeight="1">
      <c r="A1243" s="313"/>
      <c r="B1243" s="95"/>
      <c r="C1243" s="96"/>
      <c r="D1243" s="97"/>
      <c r="E1243" s="98"/>
      <c r="F1243" s="90"/>
      <c r="G1243" s="99">
        <f>ROUNDDOWN(SUM(F1242:F1247)/1000,0)</f>
        <v>0</v>
      </c>
      <c r="H1243" s="105"/>
      <c r="I1243" s="185" t="s">
        <v>399</v>
      </c>
      <c r="J1243" s="167"/>
      <c r="K1243" s="109"/>
      <c r="L1243" s="109"/>
      <c r="M1243" s="110"/>
      <c r="N1243" s="84"/>
      <c r="O1243" s="111"/>
    </row>
    <row r="1244" spans="1:15" s="122" customFormat="1" ht="14.25" customHeight="1">
      <c r="A1244" s="313"/>
      <c r="B1244" s="95"/>
      <c r="C1244" s="96"/>
      <c r="D1244" s="97"/>
      <c r="E1244" s="98"/>
      <c r="F1244" s="90"/>
      <c r="G1244" s="99"/>
      <c r="H1244" s="105"/>
      <c r="I1244" s="92"/>
      <c r="J1244" s="510"/>
      <c r="K1244" s="510"/>
      <c r="L1244" s="510"/>
      <c r="M1244" s="98"/>
      <c r="N1244" s="90"/>
      <c r="O1244" s="94"/>
    </row>
    <row r="1245" spans="1:15" s="122" customFormat="1" ht="14.25" customHeight="1">
      <c r="A1245" s="313"/>
      <c r="B1245" s="95"/>
      <c r="C1245" s="96"/>
      <c r="D1245" s="97"/>
      <c r="E1245" s="98"/>
      <c r="F1245" s="90"/>
      <c r="G1245" s="99"/>
      <c r="H1245" s="100"/>
      <c r="I1245" s="92"/>
      <c r="J1245" s="510"/>
      <c r="K1245" s="510"/>
      <c r="L1245" s="510"/>
      <c r="M1245" s="98"/>
      <c r="N1245" s="90"/>
      <c r="O1245" s="101">
        <f>ROUNDDOWN(SUM(N1244:N1250)/1000,0)</f>
        <v>0</v>
      </c>
    </row>
    <row r="1246" spans="1:15" s="122" customFormat="1" ht="14.25" customHeight="1">
      <c r="A1246" s="313"/>
      <c r="B1246" s="78" t="s">
        <v>396</v>
      </c>
      <c r="C1246" s="79"/>
      <c r="D1246" s="79"/>
      <c r="E1246" s="80"/>
      <c r="F1246" s="81"/>
      <c r="G1246" s="82"/>
      <c r="H1246" s="100"/>
      <c r="I1246" s="92"/>
      <c r="J1246" s="510"/>
      <c r="K1246" s="510"/>
      <c r="L1246" s="510"/>
      <c r="M1246" s="98"/>
      <c r="N1246" s="90"/>
      <c r="O1246" s="94"/>
    </row>
    <row r="1247" spans="1:15" s="122" customFormat="1" ht="14.25" customHeight="1">
      <c r="A1247" s="313"/>
      <c r="B1247" s="95"/>
      <c r="C1247" s="96"/>
      <c r="D1247" s="97"/>
      <c r="E1247" s="98"/>
      <c r="F1247" s="90"/>
      <c r="G1247" s="91"/>
      <c r="H1247" s="100"/>
      <c r="I1247" s="92"/>
      <c r="J1247" s="510"/>
      <c r="K1247" s="510"/>
      <c r="L1247" s="510"/>
      <c r="M1247" s="98"/>
      <c r="N1247" s="90"/>
      <c r="O1247" s="94"/>
    </row>
    <row r="1248" spans="1:15" s="122" customFormat="1" ht="14.25" customHeight="1">
      <c r="A1248" s="313"/>
      <c r="B1248" s="95"/>
      <c r="C1248" s="96"/>
      <c r="D1248" s="97"/>
      <c r="E1248" s="98"/>
      <c r="F1248" s="90"/>
      <c r="G1248" s="91">
        <f>ROUNDDOWN(SUM(F1247:F1254)/1000,0)</f>
        <v>0</v>
      </c>
      <c r="H1248" s="100"/>
      <c r="I1248" s="92"/>
      <c r="J1248" s="510"/>
      <c r="K1248" s="510"/>
      <c r="L1248" s="510"/>
      <c r="M1248" s="98"/>
      <c r="N1248" s="90"/>
      <c r="O1248" s="94"/>
    </row>
    <row r="1249" spans="1:17" s="122" customFormat="1" ht="14.25" customHeight="1">
      <c r="A1249" s="313"/>
      <c r="B1249" s="95"/>
      <c r="C1249" s="96"/>
      <c r="D1249" s="97"/>
      <c r="E1249" s="98"/>
      <c r="F1249" s="90"/>
      <c r="G1249" s="91"/>
      <c r="H1249" s="100"/>
      <c r="I1249" s="92"/>
      <c r="J1249" s="510"/>
      <c r="K1249" s="510"/>
      <c r="L1249" s="510"/>
      <c r="M1249" s="98"/>
      <c r="N1249" s="90"/>
      <c r="O1249" s="94"/>
    </row>
    <row r="1250" spans="1:17" s="122" customFormat="1" ht="14.25" customHeight="1">
      <c r="A1250" s="313"/>
      <c r="B1250" s="95"/>
      <c r="C1250" s="96"/>
      <c r="D1250" s="97"/>
      <c r="E1250" s="98"/>
      <c r="F1250" s="90"/>
      <c r="G1250" s="91"/>
      <c r="H1250" s="105"/>
      <c r="I1250" s="185" t="s">
        <v>400</v>
      </c>
      <c r="J1250" s="108"/>
      <c r="K1250" s="109"/>
      <c r="L1250" s="109"/>
      <c r="M1250" s="110"/>
      <c r="N1250" s="84"/>
      <c r="O1250" s="168"/>
    </row>
    <row r="1251" spans="1:17" s="122" customFormat="1" ht="14.25" customHeight="1">
      <c r="A1251" s="313"/>
      <c r="B1251" s="95"/>
      <c r="C1251" s="96"/>
      <c r="D1251" s="97"/>
      <c r="E1251" s="98"/>
      <c r="F1251" s="90"/>
      <c r="G1251" s="91"/>
      <c r="H1251" s="105"/>
      <c r="I1251" s="92"/>
      <c r="J1251" s="510"/>
      <c r="K1251" s="510"/>
      <c r="L1251" s="510"/>
      <c r="M1251" s="98"/>
      <c r="N1251" s="90"/>
      <c r="O1251" s="169"/>
    </row>
    <row r="1252" spans="1:17" s="122" customFormat="1" ht="14.25" customHeight="1">
      <c r="A1252" s="313"/>
      <c r="B1252" s="95"/>
      <c r="C1252" s="96"/>
      <c r="D1252" s="97"/>
      <c r="E1252" s="98"/>
      <c r="F1252" s="90"/>
      <c r="G1252" s="91"/>
      <c r="H1252" s="105"/>
      <c r="I1252" s="92"/>
      <c r="J1252" s="510"/>
      <c r="K1252" s="510"/>
      <c r="L1252" s="510"/>
      <c r="M1252" s="98"/>
      <c r="N1252" s="90"/>
      <c r="O1252" s="101">
        <f>ROUNDDOWN(SUM(N1251:N1257)/1000,0)</f>
        <v>0</v>
      </c>
    </row>
    <row r="1253" spans="1:17" s="122" customFormat="1" ht="14.25" customHeight="1">
      <c r="A1253" s="313"/>
      <c r="B1253" s="95"/>
      <c r="C1253" s="96"/>
      <c r="D1253" s="97"/>
      <c r="E1253" s="98"/>
      <c r="F1253" s="90"/>
      <c r="G1253" s="91"/>
      <c r="H1253" s="105"/>
      <c r="I1253" s="92"/>
      <c r="J1253" s="510"/>
      <c r="K1253" s="510"/>
      <c r="L1253" s="510"/>
      <c r="M1253" s="98"/>
      <c r="N1253" s="90"/>
      <c r="O1253" s="94"/>
    </row>
    <row r="1254" spans="1:17" s="122" customFormat="1" ht="14.25" customHeight="1">
      <c r="A1254" s="313"/>
      <c r="B1254" s="78" t="s">
        <v>56</v>
      </c>
      <c r="C1254" s="79"/>
      <c r="D1254" s="79"/>
      <c r="E1254" s="80"/>
      <c r="F1254" s="81"/>
      <c r="G1254" s="82"/>
      <c r="H1254" s="105"/>
      <c r="I1254" s="92"/>
      <c r="J1254" s="510"/>
      <c r="K1254" s="510"/>
      <c r="L1254" s="510"/>
      <c r="M1254" s="98"/>
      <c r="N1254" s="90"/>
      <c r="O1254" s="94"/>
    </row>
    <row r="1255" spans="1:17" s="122" customFormat="1" ht="14.25" customHeight="1">
      <c r="A1255" s="313"/>
      <c r="B1255" s="95"/>
      <c r="C1255" s="96"/>
      <c r="D1255" s="97"/>
      <c r="E1255" s="98"/>
      <c r="F1255" s="90"/>
      <c r="G1255" s="91"/>
      <c r="H1255" s="100"/>
      <c r="I1255" s="92"/>
      <c r="J1255" s="510"/>
      <c r="K1255" s="510"/>
      <c r="L1255" s="510"/>
      <c r="M1255" s="98"/>
      <c r="N1255" s="90"/>
      <c r="O1255" s="94"/>
    </row>
    <row r="1256" spans="1:17" s="122" customFormat="1" ht="14.25" customHeight="1">
      <c r="A1256" s="313"/>
      <c r="B1256" s="95"/>
      <c r="C1256" s="96"/>
      <c r="D1256" s="97"/>
      <c r="E1256" s="98"/>
      <c r="F1256" s="90"/>
      <c r="G1256" s="99">
        <f>ROUNDDOWN(SUM(F1255:F1260)/1000,0)</f>
        <v>0</v>
      </c>
      <c r="H1256" s="105"/>
      <c r="I1256" s="92"/>
      <c r="J1256" s="510"/>
      <c r="K1256" s="510"/>
      <c r="L1256" s="510"/>
      <c r="M1256" s="98"/>
      <c r="N1256" s="90"/>
      <c r="O1256" s="106"/>
    </row>
    <row r="1257" spans="1:17" s="122" customFormat="1" ht="14.25" customHeight="1">
      <c r="A1257" s="313"/>
      <c r="B1257" s="95"/>
      <c r="C1257" s="96"/>
      <c r="D1257" s="97"/>
      <c r="E1257" s="98"/>
      <c r="F1257" s="90"/>
      <c r="G1257" s="91"/>
      <c r="H1257" s="105"/>
      <c r="I1257" s="185" t="s">
        <v>401</v>
      </c>
      <c r="J1257" s="108"/>
      <c r="K1257" s="109"/>
      <c r="L1257" s="109"/>
      <c r="M1257" s="110"/>
      <c r="N1257" s="707"/>
      <c r="O1257" s="112"/>
    </row>
    <row r="1258" spans="1:17" s="122" customFormat="1" ht="14.25" customHeight="1">
      <c r="A1258" s="313"/>
      <c r="B1258" s="95"/>
      <c r="C1258" s="96"/>
      <c r="D1258" s="97"/>
      <c r="E1258" s="98"/>
      <c r="F1258" s="90"/>
      <c r="G1258" s="99"/>
      <c r="H1258" s="105"/>
      <c r="I1258" s="92"/>
      <c r="J1258" s="510"/>
      <c r="K1258" s="510"/>
      <c r="L1258" s="510"/>
      <c r="M1258" s="98"/>
      <c r="N1258" s="90"/>
      <c r="O1258" s="94"/>
    </row>
    <row r="1259" spans="1:17" s="122" customFormat="1" ht="14.25" customHeight="1">
      <c r="A1259" s="313"/>
      <c r="B1259" s="95"/>
      <c r="C1259" s="96"/>
      <c r="D1259" s="97"/>
      <c r="E1259" s="98"/>
      <c r="F1259" s="90"/>
      <c r="G1259" s="99"/>
      <c r="H1259" s="100"/>
      <c r="I1259" s="92"/>
      <c r="J1259" s="510"/>
      <c r="K1259" s="510"/>
      <c r="L1259" s="510"/>
      <c r="M1259" s="98"/>
      <c r="N1259" s="90"/>
      <c r="O1259" s="101">
        <f>ROUNDDOWN(SUM(N1258:N1263)/1000,0)</f>
        <v>0</v>
      </c>
    </row>
    <row r="1260" spans="1:17" s="122" customFormat="1" ht="14.1" customHeight="1" thickBot="1">
      <c r="A1260" s="313"/>
      <c r="B1260" s="113" t="s">
        <v>608</v>
      </c>
      <c r="C1260" s="114"/>
      <c r="D1260" s="114"/>
      <c r="E1260" s="115"/>
      <c r="F1260" s="116"/>
      <c r="G1260" s="117">
        <f>G1261-G1226-G1233-G1239-G1243-G1248-G1256</f>
        <v>0</v>
      </c>
      <c r="H1260" s="105"/>
      <c r="I1260" s="92"/>
      <c r="J1260" s="510"/>
      <c r="K1260" s="510"/>
      <c r="L1260" s="510"/>
      <c r="M1260" s="98"/>
      <c r="N1260" s="90"/>
      <c r="O1260" s="94"/>
    </row>
    <row r="1261" spans="1:17" s="122" customFormat="1" ht="14.25" customHeight="1" thickTop="1">
      <c r="A1261" s="313"/>
      <c r="B1261" s="702" t="s">
        <v>57</v>
      </c>
      <c r="C1261" s="703"/>
      <c r="D1261" s="703"/>
      <c r="E1261" s="703"/>
      <c r="F1261" s="704"/>
      <c r="G1261" s="118">
        <f>O1270</f>
        <v>0</v>
      </c>
      <c r="H1261" s="100"/>
      <c r="I1261" s="92"/>
      <c r="J1261" s="510"/>
      <c r="K1261" s="510"/>
      <c r="L1261" s="510"/>
      <c r="M1261" s="98"/>
      <c r="N1261" s="90"/>
      <c r="O1261" s="94"/>
    </row>
    <row r="1262" spans="1:17" s="122" customFormat="1" ht="20.100000000000001" customHeight="1">
      <c r="A1262" s="313"/>
      <c r="B1262" s="119" t="s">
        <v>58</v>
      </c>
      <c r="C1262" s="120"/>
      <c r="D1262" s="120"/>
      <c r="E1262" s="120"/>
      <c r="F1262" s="120"/>
      <c r="G1262" s="121"/>
      <c r="H1262" s="100"/>
      <c r="I1262" s="107"/>
      <c r="J1262" s="511"/>
      <c r="K1262" s="511"/>
      <c r="L1262" s="511"/>
      <c r="M1262" s="104"/>
      <c r="N1262" s="645"/>
      <c r="O1262" s="106"/>
    </row>
    <row r="1263" spans="1:17" s="122" customFormat="1" ht="14.25" customHeight="1">
      <c r="A1263" s="313"/>
      <c r="B1263" s="122" t="s">
        <v>59</v>
      </c>
      <c r="C1263" s="120"/>
      <c r="D1263" s="120"/>
      <c r="E1263" s="120"/>
      <c r="F1263" s="120"/>
      <c r="G1263" s="123" t="s">
        <v>60</v>
      </c>
      <c r="H1263" s="121"/>
      <c r="I1263" s="185" t="s">
        <v>717</v>
      </c>
      <c r="J1263" s="708"/>
      <c r="K1263" s="510"/>
      <c r="L1263" s="510"/>
      <c r="M1263" s="110"/>
      <c r="N1263" s="84"/>
      <c r="O1263" s="111"/>
    </row>
    <row r="1264" spans="1:17" s="122" customFormat="1" ht="14.25" customHeight="1">
      <c r="A1264" s="313"/>
      <c r="B1264" s="987" t="s">
        <v>61</v>
      </c>
      <c r="C1264" s="1019"/>
      <c r="D1264" s="1019"/>
      <c r="E1264" s="1019"/>
      <c r="F1264" s="1020"/>
      <c r="G1264" s="125" t="s">
        <v>62</v>
      </c>
      <c r="H1264" s="124"/>
      <c r="I1264" s="92"/>
      <c r="J1264" s="510"/>
      <c r="K1264" s="709"/>
      <c r="L1264" s="709"/>
      <c r="M1264" s="98"/>
      <c r="N1264" s="90"/>
      <c r="O1264" s="94"/>
      <c r="Q1264" s="648" t="s">
        <v>735</v>
      </c>
    </row>
    <row r="1265" spans="1:21" s="122" customFormat="1" ht="14.25" customHeight="1">
      <c r="A1265" s="313"/>
      <c r="B1265" s="1144" t="s">
        <v>403</v>
      </c>
      <c r="C1265" s="1019"/>
      <c r="D1265" s="1019"/>
      <c r="E1265" s="1019"/>
      <c r="F1265" s="1020"/>
      <c r="G1265" s="126"/>
      <c r="H1265" s="124"/>
      <c r="I1265" s="92"/>
      <c r="J1265" s="510"/>
      <c r="K1265" s="510"/>
      <c r="L1265" s="510"/>
      <c r="M1265" s="98"/>
      <c r="N1265" s="90"/>
      <c r="O1265" s="101">
        <f>ROUNDDOWN(SUM(N1264:N1268)/1000,0)</f>
        <v>0</v>
      </c>
    </row>
    <row r="1266" spans="1:21" s="122" customFormat="1" ht="20.100000000000001" customHeight="1">
      <c r="A1266" s="313"/>
      <c r="B1266" s="1144" t="s">
        <v>404</v>
      </c>
      <c r="C1266" s="1145"/>
      <c r="D1266" s="1145"/>
      <c r="E1266" s="1145"/>
      <c r="F1266" s="1146"/>
      <c r="G1266" s="126"/>
      <c r="H1266" s="127"/>
      <c r="I1266" s="92"/>
      <c r="J1266" s="510"/>
      <c r="K1266" s="510"/>
      <c r="L1266" s="510"/>
      <c r="M1266" s="98"/>
      <c r="N1266" s="90"/>
      <c r="O1266" s="94"/>
    </row>
    <row r="1267" spans="1:21" s="122" customFormat="1" ht="21.95" customHeight="1" thickBot="1">
      <c r="A1267" s="313"/>
      <c r="B1267" s="1144" t="s">
        <v>104</v>
      </c>
      <c r="C1267" s="1145"/>
      <c r="D1267" s="1145"/>
      <c r="E1267" s="1145"/>
      <c r="F1267" s="1146"/>
      <c r="G1267" s="126"/>
      <c r="H1267" s="105"/>
      <c r="I1267" s="92"/>
      <c r="J1267" s="510"/>
      <c r="K1267" s="510"/>
      <c r="L1267" s="510"/>
      <c r="M1267" s="98"/>
      <c r="N1267" s="90"/>
      <c r="O1267" s="128"/>
    </row>
    <row r="1268" spans="1:21" s="122" customFormat="1" ht="35.450000000000003" customHeight="1" thickTop="1">
      <c r="A1268" s="313"/>
      <c r="B1268" s="1144" t="s">
        <v>108</v>
      </c>
      <c r="C1268" s="1145"/>
      <c r="D1268" s="1145"/>
      <c r="E1268" s="1145"/>
      <c r="F1268" s="1146"/>
      <c r="G1268" s="126"/>
      <c r="H1268" s="105"/>
      <c r="I1268" s="1166" t="s">
        <v>402</v>
      </c>
      <c r="J1268" s="1167"/>
      <c r="K1268" s="1167"/>
      <c r="L1268" s="1167"/>
      <c r="M1268" s="1167"/>
      <c r="N1268" s="1168"/>
      <c r="O1268" s="129">
        <f>SUM(O1226,O1236,O1245,O1252,O1259,O1265)</f>
        <v>0</v>
      </c>
    </row>
    <row r="1269" spans="1:21" s="122" customFormat="1" ht="35.450000000000003" customHeight="1">
      <c r="A1269" s="313"/>
      <c r="B1269" s="1144" t="s">
        <v>774</v>
      </c>
      <c r="C1269" s="1145"/>
      <c r="D1269" s="1145"/>
      <c r="E1269" s="1145"/>
      <c r="F1269" s="1146"/>
      <c r="G1269" s="126"/>
      <c r="H1269" s="121"/>
      <c r="I1269" s="1169" t="s">
        <v>276</v>
      </c>
      <c r="J1269" s="1170"/>
      <c r="K1269" s="1170"/>
      <c r="L1269" s="1170"/>
      <c r="M1269" s="1170"/>
      <c r="N1269" s="1171"/>
      <c r="O1269" s="136">
        <f>IF(共通入力シート!$B$18="課税事業者",ROUNDDOWN((O1268-G1271)*10/110,0),0)</f>
        <v>0</v>
      </c>
    </row>
    <row r="1270" spans="1:21" s="122" customFormat="1" ht="26.1" customHeight="1" thickBot="1">
      <c r="A1270" s="313"/>
      <c r="B1270" s="1153" t="s">
        <v>775</v>
      </c>
      <c r="C1270" s="1154"/>
      <c r="D1270" s="1154"/>
      <c r="E1270" s="1154"/>
      <c r="F1270" s="1155"/>
      <c r="G1270" s="126"/>
      <c r="H1270" s="121"/>
      <c r="I1270" s="1159" t="s">
        <v>609</v>
      </c>
      <c r="J1270" s="1160"/>
      <c r="K1270" s="1160"/>
      <c r="L1270" s="1160"/>
      <c r="M1270" s="1160"/>
      <c r="N1270" s="1161"/>
      <c r="O1270" s="131">
        <f>O1268-O1269</f>
        <v>0</v>
      </c>
    </row>
    <row r="1271" spans="1:21" s="122" customFormat="1" ht="25.35" customHeight="1" thickTop="1">
      <c r="A1271" s="313"/>
      <c r="B1271" s="1156" t="s">
        <v>63</v>
      </c>
      <c r="C1271" s="1157"/>
      <c r="D1271" s="1157"/>
      <c r="E1271" s="1157"/>
      <c r="F1271" s="1158"/>
      <c r="G1271" s="130">
        <f>SUM(G1265:G1270)</f>
        <v>0</v>
      </c>
      <c r="H1271" s="326"/>
      <c r="I1271" s="1159" t="s">
        <v>610</v>
      </c>
      <c r="J1271" s="1160"/>
      <c r="K1271" s="1160"/>
      <c r="L1271" s="1160"/>
      <c r="M1271" s="1160"/>
      <c r="N1271" s="1161"/>
      <c r="O1271" s="134"/>
    </row>
    <row r="1272" spans="1:21" s="122" customFormat="1" ht="26.25" customHeight="1">
      <c r="A1272" s="313"/>
      <c r="B1272" s="122" t="s">
        <v>64</v>
      </c>
      <c r="C1272" s="327"/>
      <c r="D1272" s="327"/>
      <c r="E1272" s="327"/>
      <c r="F1272" s="327"/>
      <c r="G1272" s="133"/>
      <c r="H1272" s="326"/>
      <c r="O1272" s="135"/>
    </row>
    <row r="1273" spans="1:21" s="122" customFormat="1" ht="10.5" customHeight="1" thickBot="1">
      <c r="A1273" s="313"/>
      <c r="C1273" s="327"/>
      <c r="D1273" s="327"/>
      <c r="E1273" s="327"/>
      <c r="F1273" s="327"/>
      <c r="G1273" s="133"/>
      <c r="H1273" s="326"/>
      <c r="I1273" s="328"/>
    </row>
    <row r="1274" spans="1:21" s="122" customFormat="1" ht="25.35" customHeight="1" thickBot="1">
      <c r="A1274" s="313"/>
      <c r="B1274" s="1143" t="s">
        <v>65</v>
      </c>
      <c r="C1274" s="1018"/>
      <c r="D1274" s="1162" t="str">
        <f>IF(共通入力シート!$B$2="","",共通入力シート!$B$2)</f>
        <v/>
      </c>
      <c r="E1274" s="1162"/>
      <c r="F1274" s="1162"/>
      <c r="G1274" s="1163"/>
      <c r="H1274" s="1164" t="str">
        <f>IF(共通入力シート!$B$18="※選択してください。","★「共通入力シート」の消費税等仕入控除税額の取扱を選択してください。","")</f>
        <v/>
      </c>
      <c r="I1274" s="1165"/>
      <c r="J1274" s="1165"/>
      <c r="K1274" s="1165"/>
      <c r="L1274" s="1165"/>
      <c r="M1274" s="1165"/>
      <c r="N1274" s="1165"/>
      <c r="O1274" s="1165"/>
    </row>
    <row r="1275" spans="1:21" s="122" customFormat="1" ht="77.099999999999994" customHeight="1" thickBot="1">
      <c r="A1275" s="313"/>
      <c r="B1275" s="1148" t="s">
        <v>776</v>
      </c>
      <c r="C1275" s="1149"/>
      <c r="D1275" s="1150" t="str">
        <f>IF(O1270=0,"",MAX(0,MIN(INT(O1270/2),G1260)))</f>
        <v/>
      </c>
      <c r="E1275" s="1150"/>
      <c r="F1275" s="1150"/>
      <c r="G1275" s="329" t="s">
        <v>27</v>
      </c>
      <c r="H1275" s="1151" t="s">
        <v>736</v>
      </c>
      <c r="I1275" s="1152"/>
      <c r="J1275" s="1152"/>
      <c r="K1275" s="1152"/>
      <c r="L1275" s="1152"/>
      <c r="M1275" s="1152"/>
      <c r="N1275" s="1152"/>
      <c r="O1275" s="1152"/>
    </row>
    <row r="1276" spans="1:21" ht="4.5" customHeight="1"/>
    <row r="1277" spans="1:21" ht="15.6" customHeight="1">
      <c r="B1277" s="122" t="s">
        <v>332</v>
      </c>
      <c r="C1277" s="198"/>
      <c r="D1277" s="294"/>
      <c r="E1277" s="198"/>
      <c r="F1277" s="198"/>
      <c r="G1277" s="198"/>
      <c r="H1277" s="198"/>
      <c r="I1277" s="198"/>
      <c r="J1277" s="198"/>
      <c r="K1277" s="198"/>
      <c r="L1277" s="198"/>
      <c r="M1277" s="198"/>
      <c r="N1277" s="198"/>
      <c r="O1277" s="198"/>
      <c r="R1277" s="294"/>
      <c r="S1277" s="294"/>
      <c r="T1277" s="294"/>
      <c r="U1277" s="294"/>
    </row>
    <row r="1278" spans="1:21" ht="15.6" customHeight="1">
      <c r="B1278" s="198" t="s">
        <v>383</v>
      </c>
      <c r="C1278" s="198"/>
      <c r="D1278" s="198"/>
      <c r="E1278" s="198"/>
      <c r="F1278" s="198"/>
      <c r="G1278" s="198"/>
      <c r="H1278" s="198"/>
      <c r="I1278" s="198"/>
      <c r="J1278" s="198"/>
      <c r="K1278" s="198"/>
      <c r="L1278" s="198"/>
      <c r="M1278" s="198"/>
      <c r="N1278" s="198"/>
      <c r="O1278" s="198"/>
      <c r="R1278" s="294"/>
      <c r="S1278" s="294"/>
      <c r="T1278" s="294"/>
      <c r="U1278" s="294"/>
    </row>
    <row r="1279" spans="1:21" ht="15.6" customHeight="1" thickBot="1">
      <c r="B1279" s="1044" t="s">
        <v>335</v>
      </c>
      <c r="C1279" s="1044"/>
      <c r="D1279" s="1044"/>
      <c r="E1279" s="1044"/>
      <c r="F1279" s="1044"/>
      <c r="G1279" s="1044"/>
      <c r="H1279" s="1044"/>
      <c r="I1279" s="1044"/>
      <c r="J1279" s="1044"/>
      <c r="K1279" s="1044"/>
      <c r="L1279" s="1044"/>
      <c r="M1279" s="1044"/>
      <c r="N1279" s="1044"/>
      <c r="O1279" s="1044"/>
      <c r="R1279" s="294"/>
      <c r="S1279" s="294"/>
      <c r="T1279" s="294"/>
      <c r="U1279" s="294"/>
    </row>
    <row r="1280" spans="1:21" ht="15" customHeight="1">
      <c r="B1280" s="1036" t="s">
        <v>36</v>
      </c>
      <c r="C1280" s="1063"/>
      <c r="D1280" s="1051" t="s">
        <v>416</v>
      </c>
      <c r="E1280" s="1052"/>
      <c r="F1280" s="1036" t="s">
        <v>447</v>
      </c>
      <c r="G1280" s="1037"/>
      <c r="H1280" s="1038"/>
      <c r="I1280" s="1038"/>
      <c r="J1280" s="1038"/>
      <c r="K1280" s="1038"/>
      <c r="L1280" s="1038"/>
      <c r="M1280" s="1038"/>
      <c r="N1280" s="1038"/>
      <c r="O1280" s="1039"/>
      <c r="Q1280" s="520"/>
      <c r="R1280" s="294"/>
      <c r="S1280" s="294"/>
      <c r="T1280" s="294"/>
      <c r="U1280" s="294"/>
    </row>
    <row r="1281" spans="2:21" ht="15" customHeight="1" thickBot="1">
      <c r="B1281" s="1040"/>
      <c r="C1281" s="1064"/>
      <c r="D1281" s="1053"/>
      <c r="E1281" s="1054"/>
      <c r="F1281" s="1040"/>
      <c r="G1281" s="1041"/>
      <c r="H1281" s="1042"/>
      <c r="I1281" s="1042"/>
      <c r="J1281" s="1042"/>
      <c r="K1281" s="1042"/>
      <c r="L1281" s="1042"/>
      <c r="M1281" s="1042"/>
      <c r="N1281" s="1042"/>
      <c r="O1281" s="1043"/>
      <c r="Q1281" s="519"/>
      <c r="R1281" s="294"/>
      <c r="S1281" s="294"/>
      <c r="T1281" s="294"/>
      <c r="U1281" s="294"/>
    </row>
    <row r="1282" spans="2:21" ht="16.5" customHeight="1">
      <c r="B1282" s="295" t="s">
        <v>111</v>
      </c>
      <c r="C1282" s="296"/>
      <c r="D1282" s="296"/>
      <c r="E1282" s="297"/>
      <c r="F1282" s="296"/>
      <c r="G1282" s="296"/>
      <c r="H1282" s="296"/>
      <c r="I1282" s="296"/>
      <c r="J1282" s="296"/>
      <c r="K1282" s="296"/>
      <c r="L1282" s="296"/>
      <c r="M1282" s="296"/>
      <c r="N1282" s="296"/>
      <c r="O1282" s="521"/>
      <c r="R1282" s="294"/>
      <c r="S1282" s="294"/>
      <c r="T1282" s="294"/>
      <c r="U1282" s="294"/>
    </row>
    <row r="1283" spans="2:21" ht="18.75" customHeight="1">
      <c r="B1283" s="1055"/>
      <c r="C1283" s="1056"/>
      <c r="D1283" s="1056"/>
      <c r="E1283" s="1056"/>
      <c r="F1283" s="1056"/>
      <c r="G1283" s="1056"/>
      <c r="H1283" s="1056"/>
      <c r="I1283" s="1056"/>
      <c r="J1283" s="1056"/>
      <c r="K1283" s="1056"/>
      <c r="L1283" s="300" t="s">
        <v>39</v>
      </c>
      <c r="M1283" s="1059"/>
      <c r="N1283" s="1059"/>
      <c r="O1283" s="1060"/>
      <c r="Q1283" s="496" t="str">
        <f>IF(M1283="", "←選択してください。", "")</f>
        <v>←選択してください。</v>
      </c>
      <c r="R1283" s="294"/>
      <c r="S1283" s="294"/>
      <c r="T1283" s="294"/>
      <c r="U1283" s="294"/>
    </row>
    <row r="1284" spans="2:21" ht="17.25" customHeight="1">
      <c r="B1284" s="1057"/>
      <c r="C1284" s="1058"/>
      <c r="D1284" s="1058"/>
      <c r="E1284" s="1058"/>
      <c r="F1284" s="1058"/>
      <c r="G1284" s="1058"/>
      <c r="H1284" s="1058"/>
      <c r="I1284" s="1058"/>
      <c r="J1284" s="1058"/>
      <c r="K1284" s="1058"/>
      <c r="L1284" s="302" t="s">
        <v>40</v>
      </c>
      <c r="M1284" s="1061"/>
      <c r="N1284" s="1061"/>
      <c r="O1284" s="1062"/>
      <c r="Q1284" s="496" t="str">
        <f>IF(M1284="", "←選択してください。", "")</f>
        <v>←選択してください。</v>
      </c>
      <c r="R1284" s="294"/>
      <c r="S1284" s="294"/>
      <c r="T1284" s="294"/>
      <c r="U1284" s="294"/>
    </row>
    <row r="1285" spans="2:21" ht="4.5" customHeight="1">
      <c r="B1285" s="303"/>
      <c r="C1285" s="303"/>
      <c r="D1285" s="303"/>
      <c r="E1285" s="303"/>
      <c r="F1285" s="303"/>
      <c r="G1285" s="303"/>
      <c r="H1285" s="303"/>
      <c r="I1285" s="303"/>
      <c r="J1285" s="303"/>
      <c r="K1285" s="303"/>
      <c r="L1285" s="303"/>
      <c r="M1285" s="303"/>
      <c r="N1285" s="303"/>
      <c r="O1285" s="517"/>
      <c r="R1285" s="294"/>
      <c r="S1285" s="294"/>
      <c r="T1285" s="294"/>
      <c r="U1285" s="294"/>
    </row>
    <row r="1286" spans="2:21" ht="24" customHeight="1">
      <c r="B1286" s="987" t="s">
        <v>112</v>
      </c>
      <c r="C1286" s="1097"/>
      <c r="D1286" s="1098" t="s">
        <v>41</v>
      </c>
      <c r="E1286" s="1099"/>
      <c r="F1286" s="1100"/>
      <c r="G1286" s="1100"/>
      <c r="H1286" s="1101"/>
      <c r="I1286" s="999" t="s">
        <v>42</v>
      </c>
      <c r="J1286" s="1065"/>
      <c r="K1286" s="1066"/>
      <c r="L1286" s="305" t="str">
        <f>IF(OR($H1288=0,$K1288=0),"",$F1286/($H1288*$K1288))</f>
        <v/>
      </c>
      <c r="M1286" s="999" t="s">
        <v>43</v>
      </c>
      <c r="N1286" s="1066"/>
      <c r="O1286" s="492" t="str">
        <f>IF($O1384+$O1387=0,"",($G1377-$G1376)/($O1384+$O1387))</f>
        <v/>
      </c>
      <c r="Q1286" s="301" t="str">
        <f>IF(OR(F1280="人材養成事業",F1280= "普及啓発事業"), "←斜線部は記入する必要はありません。", "")</f>
        <v/>
      </c>
      <c r="R1286" s="294"/>
      <c r="S1286" s="294"/>
      <c r="T1286" s="294"/>
      <c r="U1286" s="294"/>
    </row>
    <row r="1287" spans="2:21" s="122" customFormat="1" ht="21.75" customHeight="1">
      <c r="B1287" s="1067" t="s">
        <v>44</v>
      </c>
      <c r="C1287" s="1068"/>
      <c r="D1287" s="1071" t="s">
        <v>45</v>
      </c>
      <c r="E1287" s="1072"/>
      <c r="F1287" s="1073" t="s">
        <v>46</v>
      </c>
      <c r="G1287" s="1073"/>
      <c r="H1287" s="1074" t="s">
        <v>47</v>
      </c>
      <c r="I1287" s="1074"/>
      <c r="J1287" s="1074"/>
      <c r="K1287" s="306" t="s">
        <v>48</v>
      </c>
      <c r="L1287" s="1080" t="s">
        <v>49</v>
      </c>
      <c r="M1287" s="1080"/>
      <c r="N1287" s="1080"/>
      <c r="O1287" s="1081"/>
    </row>
    <row r="1288" spans="2:21" s="122" customFormat="1" ht="21.75" customHeight="1">
      <c r="B1288" s="1069"/>
      <c r="C1288" s="1070"/>
      <c r="D1288" s="1082"/>
      <c r="E1288" s="1083"/>
      <c r="F1288" s="1084"/>
      <c r="G1288" s="1085"/>
      <c r="H1288" s="1086"/>
      <c r="I1288" s="1086"/>
      <c r="J1288" s="1086"/>
      <c r="K1288" s="73"/>
      <c r="L1288" s="1087"/>
      <c r="M1288" s="1087"/>
      <c r="N1288" s="1087"/>
      <c r="O1288" s="1088"/>
      <c r="Q1288" s="307"/>
    </row>
    <row r="1289" spans="2:21" ht="9.75" customHeight="1">
      <c r="B1289" s="122"/>
      <c r="C1289" s="122"/>
      <c r="D1289" s="303"/>
      <c r="E1289" s="303"/>
      <c r="F1289" s="303"/>
      <c r="G1289" s="303"/>
      <c r="H1289" s="303"/>
      <c r="I1289" s="303"/>
      <c r="J1289" s="303"/>
      <c r="K1289" s="303"/>
      <c r="L1289" s="303"/>
      <c r="M1289" s="303"/>
      <c r="N1289" s="303"/>
      <c r="O1289" s="303"/>
      <c r="Q1289" s="301"/>
      <c r="R1289" s="294"/>
      <c r="S1289" s="294"/>
      <c r="T1289" s="294"/>
      <c r="U1289" s="294"/>
    </row>
    <row r="1290" spans="2:21" s="97" customFormat="1" ht="18" customHeight="1">
      <c r="B1290" s="1067" t="s">
        <v>277</v>
      </c>
      <c r="C1290" s="1075"/>
      <c r="D1290" s="1032" t="s">
        <v>737</v>
      </c>
      <c r="E1290" s="975"/>
      <c r="F1290" s="975"/>
      <c r="G1290" s="975"/>
      <c r="H1290" s="975"/>
      <c r="I1290" s="975"/>
      <c r="J1290" s="975"/>
      <c r="K1290" s="975"/>
      <c r="L1290" s="975"/>
      <c r="M1290" s="975"/>
      <c r="N1290" s="975"/>
      <c r="O1290" s="976"/>
      <c r="Q1290" s="495" t="s">
        <v>109</v>
      </c>
    </row>
    <row r="1291" spans="2:21" s="97" customFormat="1" ht="19.350000000000001" customHeight="1">
      <c r="B1291" s="1076"/>
      <c r="C1291" s="1077"/>
      <c r="D1291" s="1033"/>
      <c r="E1291" s="1034"/>
      <c r="F1291" s="1034"/>
      <c r="G1291" s="1034"/>
      <c r="H1291" s="1034"/>
      <c r="I1291" s="1034"/>
      <c r="J1291" s="1034"/>
      <c r="K1291" s="1034"/>
      <c r="L1291" s="1034"/>
      <c r="M1291" s="1034"/>
      <c r="N1291" s="1034"/>
      <c r="O1291" s="1035"/>
    </row>
    <row r="1292" spans="2:21" s="97" customFormat="1" ht="19.350000000000001" customHeight="1">
      <c r="B1292" s="1076"/>
      <c r="C1292" s="1077"/>
      <c r="D1292" s="1026"/>
      <c r="E1292" s="1027"/>
      <c r="F1292" s="1027"/>
      <c r="G1292" s="1027"/>
      <c r="H1292" s="1027"/>
      <c r="I1292" s="1027"/>
      <c r="J1292" s="1027"/>
      <c r="K1292" s="1027"/>
      <c r="L1292" s="1027"/>
      <c r="M1292" s="1027"/>
      <c r="N1292" s="1027"/>
      <c r="O1292" s="1028"/>
    </row>
    <row r="1293" spans="2:21" s="97" customFormat="1" ht="19.350000000000001" customHeight="1">
      <c r="B1293" s="1076"/>
      <c r="C1293" s="1077"/>
      <c r="D1293" s="1026"/>
      <c r="E1293" s="1027"/>
      <c r="F1293" s="1027"/>
      <c r="G1293" s="1027"/>
      <c r="H1293" s="1027"/>
      <c r="I1293" s="1027"/>
      <c r="J1293" s="1027"/>
      <c r="K1293" s="1027"/>
      <c r="L1293" s="1027"/>
      <c r="M1293" s="1027"/>
      <c r="N1293" s="1027"/>
      <c r="O1293" s="1028"/>
    </row>
    <row r="1294" spans="2:21" s="97" customFormat="1" ht="19.350000000000001" customHeight="1">
      <c r="B1294" s="1076"/>
      <c r="C1294" s="1077"/>
      <c r="D1294" s="1026"/>
      <c r="E1294" s="1027"/>
      <c r="F1294" s="1027"/>
      <c r="G1294" s="1027"/>
      <c r="H1294" s="1027"/>
      <c r="I1294" s="1027"/>
      <c r="J1294" s="1027"/>
      <c r="K1294" s="1027"/>
      <c r="L1294" s="1027"/>
      <c r="M1294" s="1027"/>
      <c r="N1294" s="1027"/>
      <c r="O1294" s="1028"/>
    </row>
    <row r="1295" spans="2:21" s="97" customFormat="1" ht="19.350000000000001" customHeight="1">
      <c r="B1295" s="1076"/>
      <c r="C1295" s="1077"/>
      <c r="D1295" s="1026"/>
      <c r="E1295" s="1027"/>
      <c r="F1295" s="1027"/>
      <c r="G1295" s="1027"/>
      <c r="H1295" s="1027"/>
      <c r="I1295" s="1027"/>
      <c r="J1295" s="1027"/>
      <c r="K1295" s="1027"/>
      <c r="L1295" s="1027"/>
      <c r="M1295" s="1027"/>
      <c r="N1295" s="1027"/>
      <c r="O1295" s="1028"/>
    </row>
    <row r="1296" spans="2:21" s="97" customFormat="1" ht="19.350000000000001" customHeight="1">
      <c r="B1296" s="1076"/>
      <c r="C1296" s="1077"/>
      <c r="D1296" s="1026"/>
      <c r="E1296" s="1027"/>
      <c r="F1296" s="1027"/>
      <c r="G1296" s="1027"/>
      <c r="H1296" s="1027"/>
      <c r="I1296" s="1027"/>
      <c r="J1296" s="1027"/>
      <c r="K1296" s="1027"/>
      <c r="L1296" s="1027"/>
      <c r="M1296" s="1027"/>
      <c r="N1296" s="1027"/>
      <c r="O1296" s="1028"/>
    </row>
    <row r="1297" spans="2:15" s="97" customFormat="1" ht="19.350000000000001" customHeight="1">
      <c r="B1297" s="1076"/>
      <c r="C1297" s="1077"/>
      <c r="D1297" s="1026"/>
      <c r="E1297" s="1027"/>
      <c r="F1297" s="1027"/>
      <c r="G1297" s="1027"/>
      <c r="H1297" s="1027"/>
      <c r="I1297" s="1027"/>
      <c r="J1297" s="1027"/>
      <c r="K1297" s="1027"/>
      <c r="L1297" s="1027"/>
      <c r="M1297" s="1027"/>
      <c r="N1297" s="1027"/>
      <c r="O1297" s="1028"/>
    </row>
    <row r="1298" spans="2:15" s="97" customFormat="1" ht="19.350000000000001" customHeight="1">
      <c r="B1298" s="1076"/>
      <c r="C1298" s="1077"/>
      <c r="D1298" s="1026"/>
      <c r="E1298" s="1027"/>
      <c r="F1298" s="1027"/>
      <c r="G1298" s="1027"/>
      <c r="H1298" s="1027"/>
      <c r="I1298" s="1027"/>
      <c r="J1298" s="1027"/>
      <c r="K1298" s="1027"/>
      <c r="L1298" s="1027"/>
      <c r="M1298" s="1027"/>
      <c r="N1298" s="1027"/>
      <c r="O1298" s="1028"/>
    </row>
    <row r="1299" spans="2:15" s="97" customFormat="1" ht="19.350000000000001" customHeight="1">
      <c r="B1299" s="1076"/>
      <c r="C1299" s="1077"/>
      <c r="D1299" s="1026"/>
      <c r="E1299" s="1027"/>
      <c r="F1299" s="1027"/>
      <c r="G1299" s="1027"/>
      <c r="H1299" s="1027"/>
      <c r="I1299" s="1027"/>
      <c r="J1299" s="1027"/>
      <c r="K1299" s="1027"/>
      <c r="L1299" s="1027"/>
      <c r="M1299" s="1027"/>
      <c r="N1299" s="1027"/>
      <c r="O1299" s="1028"/>
    </row>
    <row r="1300" spans="2:15" s="97" customFormat="1" ht="19.350000000000001" customHeight="1">
      <c r="B1300" s="1078"/>
      <c r="C1300" s="1079"/>
      <c r="D1300" s="1029"/>
      <c r="E1300" s="1030"/>
      <c r="F1300" s="1030"/>
      <c r="G1300" s="1030"/>
      <c r="H1300" s="1030"/>
      <c r="I1300" s="1030"/>
      <c r="J1300" s="1030"/>
      <c r="K1300" s="1030"/>
      <c r="L1300" s="1030"/>
      <c r="M1300" s="1030"/>
      <c r="N1300" s="1030"/>
      <c r="O1300" s="1031"/>
    </row>
    <row r="1301" spans="2:15" s="97" customFormat="1" ht="18" customHeight="1">
      <c r="B1301" s="1067" t="s">
        <v>114</v>
      </c>
      <c r="C1301" s="1092"/>
      <c r="D1301" s="1089" t="s">
        <v>523</v>
      </c>
      <c r="E1301" s="1090"/>
      <c r="F1301" s="1090"/>
      <c r="G1301" s="1090"/>
      <c r="H1301" s="1090"/>
      <c r="I1301" s="1090"/>
      <c r="J1301" s="1090"/>
      <c r="K1301" s="1090"/>
      <c r="L1301" s="1090"/>
      <c r="M1301" s="1090"/>
      <c r="N1301" s="1090"/>
      <c r="O1301" s="1091"/>
    </row>
    <row r="1302" spans="2:15" s="97" customFormat="1" ht="18" customHeight="1">
      <c r="B1302" s="1093"/>
      <c r="C1302" s="1094"/>
      <c r="D1302" s="1045"/>
      <c r="E1302" s="1046"/>
      <c r="F1302" s="1046"/>
      <c r="G1302" s="1046"/>
      <c r="H1302" s="1046"/>
      <c r="I1302" s="1046"/>
      <c r="J1302" s="1046"/>
      <c r="K1302" s="1046"/>
      <c r="L1302" s="1046"/>
      <c r="M1302" s="1046"/>
      <c r="N1302" s="1046"/>
      <c r="O1302" s="1047"/>
    </row>
    <row r="1303" spans="2:15" s="97" customFormat="1" ht="18" customHeight="1">
      <c r="B1303" s="1093"/>
      <c r="C1303" s="1094"/>
      <c r="D1303" s="1026"/>
      <c r="E1303" s="1027"/>
      <c r="F1303" s="1027"/>
      <c r="G1303" s="1027"/>
      <c r="H1303" s="1027"/>
      <c r="I1303" s="1027"/>
      <c r="J1303" s="1027"/>
      <c r="K1303" s="1027"/>
      <c r="L1303" s="1027"/>
      <c r="M1303" s="1027"/>
      <c r="N1303" s="1027"/>
      <c r="O1303" s="1028"/>
    </row>
    <row r="1304" spans="2:15" s="97" customFormat="1" ht="18" customHeight="1">
      <c r="B1304" s="1093"/>
      <c r="C1304" s="1094"/>
      <c r="D1304" s="1026"/>
      <c r="E1304" s="1027"/>
      <c r="F1304" s="1027"/>
      <c r="G1304" s="1027"/>
      <c r="H1304" s="1027"/>
      <c r="I1304" s="1027"/>
      <c r="J1304" s="1027"/>
      <c r="K1304" s="1027"/>
      <c r="L1304" s="1027"/>
      <c r="M1304" s="1027"/>
      <c r="N1304" s="1027"/>
      <c r="O1304" s="1028"/>
    </row>
    <row r="1305" spans="2:15" s="97" customFormat="1" ht="18" customHeight="1">
      <c r="B1305" s="1093"/>
      <c r="C1305" s="1094"/>
      <c r="D1305" s="1026"/>
      <c r="E1305" s="1027"/>
      <c r="F1305" s="1027"/>
      <c r="G1305" s="1027"/>
      <c r="H1305" s="1027"/>
      <c r="I1305" s="1027"/>
      <c r="J1305" s="1027"/>
      <c r="K1305" s="1027"/>
      <c r="L1305" s="1027"/>
      <c r="M1305" s="1027"/>
      <c r="N1305" s="1027"/>
      <c r="O1305" s="1028"/>
    </row>
    <row r="1306" spans="2:15" s="97" customFormat="1" ht="18" customHeight="1">
      <c r="B1306" s="1093"/>
      <c r="C1306" s="1094"/>
      <c r="D1306" s="1026"/>
      <c r="E1306" s="1027"/>
      <c r="F1306" s="1027"/>
      <c r="G1306" s="1027"/>
      <c r="H1306" s="1027"/>
      <c r="I1306" s="1027"/>
      <c r="J1306" s="1027"/>
      <c r="K1306" s="1027"/>
      <c r="L1306" s="1027"/>
      <c r="M1306" s="1027"/>
      <c r="N1306" s="1027"/>
      <c r="O1306" s="1028"/>
    </row>
    <row r="1307" spans="2:15" s="97" customFormat="1" ht="18" customHeight="1">
      <c r="B1307" s="1093"/>
      <c r="C1307" s="1094"/>
      <c r="D1307" s="1048"/>
      <c r="E1307" s="1049"/>
      <c r="F1307" s="1049"/>
      <c r="G1307" s="1049"/>
      <c r="H1307" s="1049"/>
      <c r="I1307" s="1049"/>
      <c r="J1307" s="1049"/>
      <c r="K1307" s="1049"/>
      <c r="L1307" s="1049"/>
      <c r="M1307" s="1049"/>
      <c r="N1307" s="1049"/>
      <c r="O1307" s="1050"/>
    </row>
    <row r="1308" spans="2:15" s="97" customFormat="1" ht="18" customHeight="1">
      <c r="B1308" s="1093"/>
      <c r="C1308" s="1094"/>
      <c r="D1308" s="1116" t="s">
        <v>334</v>
      </c>
      <c r="E1308" s="1117"/>
      <c r="F1308" s="1117"/>
      <c r="G1308" s="1117"/>
      <c r="H1308" s="1117"/>
      <c r="I1308" s="1117"/>
      <c r="J1308" s="1117"/>
      <c r="K1308" s="1117"/>
      <c r="L1308" s="1117"/>
      <c r="M1308" s="1117"/>
      <c r="N1308" s="1117"/>
      <c r="O1308" s="1118"/>
    </row>
    <row r="1309" spans="2:15" s="97" customFormat="1" ht="18" customHeight="1">
      <c r="B1309" s="1093"/>
      <c r="C1309" s="1094"/>
      <c r="D1309" s="1045"/>
      <c r="E1309" s="1119"/>
      <c r="F1309" s="1119"/>
      <c r="G1309" s="1119"/>
      <c r="H1309" s="1119"/>
      <c r="I1309" s="1119"/>
      <c r="J1309" s="1119"/>
      <c r="K1309" s="1119"/>
      <c r="L1309" s="1119"/>
      <c r="M1309" s="1119"/>
      <c r="N1309" s="1119"/>
      <c r="O1309" s="1120"/>
    </row>
    <row r="1310" spans="2:15" s="97" customFormat="1" ht="18" customHeight="1">
      <c r="B1310" s="1093"/>
      <c r="C1310" s="1094"/>
      <c r="D1310" s="1121"/>
      <c r="E1310" s="1122"/>
      <c r="F1310" s="1122"/>
      <c r="G1310" s="1122"/>
      <c r="H1310" s="1122"/>
      <c r="I1310" s="1122"/>
      <c r="J1310" s="1122"/>
      <c r="K1310" s="1122"/>
      <c r="L1310" s="1122"/>
      <c r="M1310" s="1122"/>
      <c r="N1310" s="1122"/>
      <c r="O1310" s="1123"/>
    </row>
    <row r="1311" spans="2:15" s="97" customFormat="1" ht="18" customHeight="1">
      <c r="B1311" s="1093"/>
      <c r="C1311" s="1094"/>
      <c r="D1311" s="1121"/>
      <c r="E1311" s="1122"/>
      <c r="F1311" s="1122"/>
      <c r="G1311" s="1122"/>
      <c r="H1311" s="1122"/>
      <c r="I1311" s="1122"/>
      <c r="J1311" s="1122"/>
      <c r="K1311" s="1122"/>
      <c r="L1311" s="1122"/>
      <c r="M1311" s="1122"/>
      <c r="N1311" s="1122"/>
      <c r="O1311" s="1123"/>
    </row>
    <row r="1312" spans="2:15" s="97" customFormat="1" ht="18" customHeight="1">
      <c r="B1312" s="1093"/>
      <c r="C1312" s="1094"/>
      <c r="D1312" s="1121"/>
      <c r="E1312" s="1122"/>
      <c r="F1312" s="1122"/>
      <c r="G1312" s="1122"/>
      <c r="H1312" s="1122"/>
      <c r="I1312" s="1122"/>
      <c r="J1312" s="1122"/>
      <c r="K1312" s="1122"/>
      <c r="L1312" s="1122"/>
      <c r="M1312" s="1122"/>
      <c r="N1312" s="1122"/>
      <c r="O1312" s="1123"/>
    </row>
    <row r="1313" spans="2:17" s="97" customFormat="1" ht="18" customHeight="1">
      <c r="B1313" s="1093"/>
      <c r="C1313" s="1094"/>
      <c r="D1313" s="1121"/>
      <c r="E1313" s="1122"/>
      <c r="F1313" s="1122"/>
      <c r="G1313" s="1122"/>
      <c r="H1313" s="1122"/>
      <c r="I1313" s="1122"/>
      <c r="J1313" s="1122"/>
      <c r="K1313" s="1122"/>
      <c r="L1313" s="1122"/>
      <c r="M1313" s="1122"/>
      <c r="N1313" s="1122"/>
      <c r="O1313" s="1123"/>
    </row>
    <row r="1314" spans="2:17" s="97" customFormat="1" ht="18" customHeight="1">
      <c r="B1314" s="1093"/>
      <c r="C1314" s="1094"/>
      <c r="D1314" s="1121"/>
      <c r="E1314" s="1122"/>
      <c r="F1314" s="1122"/>
      <c r="G1314" s="1122"/>
      <c r="H1314" s="1122"/>
      <c r="I1314" s="1122"/>
      <c r="J1314" s="1122"/>
      <c r="K1314" s="1122"/>
      <c r="L1314" s="1122"/>
      <c r="M1314" s="1122"/>
      <c r="N1314" s="1122"/>
      <c r="O1314" s="1123"/>
    </row>
    <row r="1315" spans="2:17" s="97" customFormat="1" ht="18" customHeight="1">
      <c r="B1315" s="1095"/>
      <c r="C1315" s="1096"/>
      <c r="D1315" s="1124"/>
      <c r="E1315" s="1125"/>
      <c r="F1315" s="1125"/>
      <c r="G1315" s="1125"/>
      <c r="H1315" s="1125"/>
      <c r="I1315" s="1125"/>
      <c r="J1315" s="1125"/>
      <c r="K1315" s="1125"/>
      <c r="L1315" s="1125"/>
      <c r="M1315" s="1125"/>
      <c r="N1315" s="1125"/>
      <c r="O1315" s="1126"/>
    </row>
    <row r="1316" spans="2:17" s="97" customFormat="1" ht="28.5" customHeight="1">
      <c r="B1316" s="1067" t="s">
        <v>110</v>
      </c>
      <c r="C1316" s="1092"/>
      <c r="D1316" s="1102" t="s">
        <v>733</v>
      </c>
      <c r="E1316" s="1090"/>
      <c r="F1316" s="1090"/>
      <c r="G1316" s="1090"/>
      <c r="H1316" s="1090"/>
      <c r="I1316" s="1090"/>
      <c r="J1316" s="1090"/>
      <c r="K1316" s="1090"/>
      <c r="L1316" s="1090"/>
      <c r="M1316" s="1090"/>
      <c r="N1316" s="1090"/>
      <c r="O1316" s="1091"/>
    </row>
    <row r="1317" spans="2:17" s="97" customFormat="1" ht="18" customHeight="1">
      <c r="B1317" s="1093"/>
      <c r="C1317" s="1094"/>
      <c r="D1317" s="1045"/>
      <c r="E1317" s="1108"/>
      <c r="F1317" s="1108"/>
      <c r="G1317" s="1108"/>
      <c r="H1317" s="1108"/>
      <c r="I1317" s="1108"/>
      <c r="J1317" s="1108"/>
      <c r="K1317" s="1108"/>
      <c r="L1317" s="1108"/>
      <c r="M1317" s="1108"/>
      <c r="N1317" s="1108"/>
      <c r="O1317" s="1109"/>
    </row>
    <row r="1318" spans="2:17" s="97" customFormat="1" ht="18" customHeight="1">
      <c r="B1318" s="1093"/>
      <c r="C1318" s="1094"/>
      <c r="D1318" s="1110"/>
      <c r="E1318" s="1111"/>
      <c r="F1318" s="1111"/>
      <c r="G1318" s="1111"/>
      <c r="H1318" s="1111"/>
      <c r="I1318" s="1111"/>
      <c r="J1318" s="1111"/>
      <c r="K1318" s="1111"/>
      <c r="L1318" s="1111"/>
      <c r="M1318" s="1111"/>
      <c r="N1318" s="1111"/>
      <c r="O1318" s="1112"/>
    </row>
    <row r="1319" spans="2:17" s="97" customFormat="1" ht="18" customHeight="1">
      <c r="B1319" s="1093"/>
      <c r="C1319" s="1094"/>
      <c r="D1319" s="1113"/>
      <c r="E1319" s="1114"/>
      <c r="F1319" s="1114"/>
      <c r="G1319" s="1114"/>
      <c r="H1319" s="1114"/>
      <c r="I1319" s="1114"/>
      <c r="J1319" s="1114"/>
      <c r="K1319" s="1114"/>
      <c r="L1319" s="1114"/>
      <c r="M1319" s="1114"/>
      <c r="N1319" s="1114"/>
      <c r="O1319" s="1115"/>
    </row>
    <row r="1320" spans="2:17" s="97" customFormat="1" ht="17.100000000000001" customHeight="1">
      <c r="B1320" s="1093"/>
      <c r="C1320" s="1094"/>
      <c r="D1320" s="1133" t="s">
        <v>278</v>
      </c>
      <c r="E1320" s="1133"/>
      <c r="F1320" s="1133"/>
      <c r="G1320" s="1133"/>
      <c r="H1320" s="1133"/>
      <c r="I1320" s="1133"/>
      <c r="J1320" s="1133"/>
      <c r="K1320" s="1133"/>
      <c r="L1320" s="1133"/>
      <c r="M1320" s="1133"/>
      <c r="N1320" s="1133"/>
      <c r="O1320" s="1134"/>
    </row>
    <row r="1321" spans="2:17" s="97" customFormat="1" ht="17.100000000000001" customHeight="1">
      <c r="B1321" s="1093"/>
      <c r="C1321" s="1094"/>
      <c r="D1321" s="1135"/>
      <c r="E1321" s="1108"/>
      <c r="F1321" s="1108"/>
      <c r="G1321" s="1108"/>
      <c r="H1321" s="1108"/>
      <c r="I1321" s="1108"/>
      <c r="J1321" s="1108"/>
      <c r="K1321" s="1108"/>
      <c r="L1321" s="1108"/>
      <c r="M1321" s="1108"/>
      <c r="N1321" s="1108"/>
      <c r="O1321" s="1109"/>
    </row>
    <row r="1322" spans="2:17" s="97" customFormat="1" ht="17.100000000000001" customHeight="1">
      <c r="B1322" s="1093"/>
      <c r="C1322" s="1094"/>
      <c r="D1322" s="1110"/>
      <c r="E1322" s="1111"/>
      <c r="F1322" s="1111"/>
      <c r="G1322" s="1111"/>
      <c r="H1322" s="1111"/>
      <c r="I1322" s="1111"/>
      <c r="J1322" s="1111"/>
      <c r="K1322" s="1111"/>
      <c r="L1322" s="1111"/>
      <c r="M1322" s="1111"/>
      <c r="N1322" s="1111"/>
      <c r="O1322" s="1112"/>
    </row>
    <row r="1323" spans="2:17" s="97" customFormat="1" ht="17.100000000000001" customHeight="1">
      <c r="B1323" s="1093"/>
      <c r="C1323" s="1094"/>
      <c r="D1323" s="1113"/>
      <c r="E1323" s="1114"/>
      <c r="F1323" s="1114"/>
      <c r="G1323" s="1114"/>
      <c r="H1323" s="1114"/>
      <c r="I1323" s="1114"/>
      <c r="J1323" s="1114"/>
      <c r="K1323" s="1114"/>
      <c r="L1323" s="1114"/>
      <c r="M1323" s="1114"/>
      <c r="N1323" s="1114"/>
      <c r="O1323" s="1115"/>
    </row>
    <row r="1324" spans="2:17" s="97" customFormat="1" ht="17.100000000000001" customHeight="1">
      <c r="B1324" s="1093"/>
      <c r="C1324" s="1094"/>
      <c r="D1324" s="1133" t="s">
        <v>371</v>
      </c>
      <c r="E1324" s="1133"/>
      <c r="F1324" s="1133"/>
      <c r="G1324" s="1133"/>
      <c r="H1324" s="1133"/>
      <c r="I1324" s="1133"/>
      <c r="J1324" s="1133"/>
      <c r="K1324" s="1133"/>
      <c r="L1324" s="1133"/>
      <c r="M1324" s="1133"/>
      <c r="N1324" s="1133"/>
      <c r="O1324" s="1134"/>
    </row>
    <row r="1325" spans="2:17" s="97" customFormat="1" ht="17.100000000000001" customHeight="1">
      <c r="B1325" s="1093"/>
      <c r="C1325" s="1094"/>
      <c r="D1325" s="1135"/>
      <c r="E1325" s="1136"/>
      <c r="F1325" s="1136"/>
      <c r="G1325" s="1136"/>
      <c r="H1325" s="1136"/>
      <c r="I1325" s="1136"/>
      <c r="J1325" s="1136"/>
      <c r="K1325" s="1136"/>
      <c r="L1325" s="1136"/>
      <c r="M1325" s="1136"/>
      <c r="N1325" s="1136"/>
      <c r="O1325" s="1137"/>
    </row>
    <row r="1326" spans="2:17" s="97" customFormat="1" ht="17.100000000000001" customHeight="1">
      <c r="B1326" s="1093"/>
      <c r="C1326" s="1094"/>
      <c r="D1326" s="1138"/>
      <c r="E1326" s="827"/>
      <c r="F1326" s="827"/>
      <c r="G1326" s="827"/>
      <c r="H1326" s="827"/>
      <c r="I1326" s="827"/>
      <c r="J1326" s="827"/>
      <c r="K1326" s="827"/>
      <c r="L1326" s="827"/>
      <c r="M1326" s="827"/>
      <c r="N1326" s="827"/>
      <c r="O1326" s="1139"/>
    </row>
    <row r="1327" spans="2:17" s="97" customFormat="1" ht="17.100000000000001" customHeight="1">
      <c r="B1327" s="1093"/>
      <c r="C1327" s="1094"/>
      <c r="D1327" s="1140"/>
      <c r="E1327" s="1141"/>
      <c r="F1327" s="1141"/>
      <c r="G1327" s="1141"/>
      <c r="H1327" s="1141"/>
      <c r="I1327" s="1141"/>
      <c r="J1327" s="1141"/>
      <c r="K1327" s="1141"/>
      <c r="L1327" s="1141"/>
      <c r="M1327" s="1141"/>
      <c r="N1327" s="1141"/>
      <c r="O1327" s="1142"/>
    </row>
    <row r="1328" spans="2:17" s="97" customFormat="1" ht="45" customHeight="1">
      <c r="B1328" s="1093"/>
      <c r="C1328" s="1094"/>
      <c r="D1328" s="1021" t="s">
        <v>734</v>
      </c>
      <c r="E1328" s="1022"/>
      <c r="F1328" s="1022"/>
      <c r="G1328" s="1022"/>
      <c r="H1328" s="1022"/>
      <c r="I1328" s="1022"/>
      <c r="J1328" s="1022"/>
      <c r="K1328" s="1022"/>
      <c r="L1328" s="1023"/>
      <c r="M1328" s="1024" t="s">
        <v>713</v>
      </c>
      <c r="N1328" s="1025"/>
      <c r="O1328" s="706" t="s">
        <v>714</v>
      </c>
      <c r="Q1328" s="495" t="s">
        <v>721</v>
      </c>
    </row>
    <row r="1329" spans="1:21" s="97" customFormat="1" ht="17.100000000000001" customHeight="1">
      <c r="B1329" s="1093"/>
      <c r="C1329" s="1094"/>
      <c r="D1329" s="1045"/>
      <c r="E1329" s="1103"/>
      <c r="F1329" s="1103"/>
      <c r="G1329" s="1103"/>
      <c r="H1329" s="1103"/>
      <c r="I1329" s="1103"/>
      <c r="J1329" s="1103"/>
      <c r="K1329" s="1103"/>
      <c r="L1329" s="1103"/>
      <c r="M1329" s="1103"/>
      <c r="N1329" s="1103"/>
      <c r="O1329" s="1104"/>
    </row>
    <row r="1330" spans="1:21" ht="18" customHeight="1">
      <c r="B1330" s="1093"/>
      <c r="C1330" s="1094"/>
      <c r="D1330" s="1105"/>
      <c r="E1330" s="1106"/>
      <c r="F1330" s="1106"/>
      <c r="G1330" s="1106"/>
      <c r="H1330" s="1106"/>
      <c r="I1330" s="1106"/>
      <c r="J1330" s="1106"/>
      <c r="K1330" s="1106"/>
      <c r="L1330" s="1106"/>
      <c r="M1330" s="1106"/>
      <c r="N1330" s="1106"/>
      <c r="O1330" s="1107"/>
      <c r="R1330" s="294"/>
      <c r="S1330" s="294"/>
      <c r="T1330" s="294"/>
      <c r="U1330" s="294"/>
    </row>
    <row r="1331" spans="1:21" ht="18" customHeight="1">
      <c r="B1331" s="1093"/>
      <c r="C1331" s="1094"/>
      <c r="D1331" s="1147" t="s">
        <v>279</v>
      </c>
      <c r="E1331" s="1133"/>
      <c r="F1331" s="1133"/>
      <c r="G1331" s="1133"/>
      <c r="H1331" s="1133"/>
      <c r="I1331" s="1133"/>
      <c r="J1331" s="1133"/>
      <c r="K1331" s="1133"/>
      <c r="L1331" s="1133"/>
      <c r="M1331" s="1133"/>
      <c r="N1331" s="1133"/>
      <c r="O1331" s="1134"/>
      <c r="R1331" s="294"/>
      <c r="S1331" s="294"/>
      <c r="T1331" s="294"/>
      <c r="U1331" s="294"/>
    </row>
    <row r="1332" spans="1:21" ht="18" customHeight="1">
      <c r="B1332" s="1093"/>
      <c r="C1332" s="1094"/>
      <c r="D1332" s="1127"/>
      <c r="E1332" s="1128"/>
      <c r="F1332" s="1128"/>
      <c r="G1332" s="1128"/>
      <c r="H1332" s="1128"/>
      <c r="I1332" s="1128"/>
      <c r="J1332" s="1128"/>
      <c r="K1332" s="1128"/>
      <c r="L1332" s="1128"/>
      <c r="M1332" s="1128"/>
      <c r="N1332" s="1128"/>
      <c r="O1332" s="1129"/>
      <c r="R1332" s="294"/>
      <c r="S1332" s="294"/>
      <c r="T1332" s="294"/>
      <c r="U1332" s="294"/>
    </row>
    <row r="1333" spans="1:21" s="308" customFormat="1" ht="18" customHeight="1">
      <c r="B1333" s="1095"/>
      <c r="C1333" s="1096"/>
      <c r="D1333" s="1130"/>
      <c r="E1333" s="1131"/>
      <c r="F1333" s="1131"/>
      <c r="G1333" s="1131"/>
      <c r="H1333" s="1131"/>
      <c r="I1333" s="1131"/>
      <c r="J1333" s="1131"/>
      <c r="K1333" s="1131"/>
      <c r="L1333" s="1131"/>
      <c r="M1333" s="1131"/>
      <c r="N1333" s="1131"/>
      <c r="O1333" s="1132"/>
    </row>
    <row r="1334" spans="1:21" s="122" customFormat="1" ht="4.5" customHeight="1">
      <c r="B1334" s="309"/>
      <c r="C1334" s="309"/>
      <c r="D1334" s="310"/>
      <c r="E1334" s="310"/>
      <c r="F1334" s="310"/>
      <c r="G1334" s="310"/>
      <c r="H1334" s="310"/>
      <c r="I1334" s="310"/>
      <c r="J1334" s="310"/>
      <c r="K1334" s="310"/>
      <c r="L1334" s="310"/>
      <c r="M1334" s="310"/>
      <c r="N1334" s="310"/>
      <c r="O1334" s="310"/>
    </row>
    <row r="1335" spans="1:21" s="122" customFormat="1" ht="18.75" customHeight="1">
      <c r="B1335" s="463" t="s">
        <v>333</v>
      </c>
      <c r="C1335" s="309"/>
      <c r="D1335" s="310"/>
      <c r="E1335" s="310"/>
      <c r="F1335" s="310"/>
      <c r="G1335" s="310"/>
      <c r="H1335" s="310"/>
      <c r="I1335" s="310"/>
      <c r="J1335" s="310"/>
      <c r="K1335" s="310"/>
      <c r="L1335" s="310"/>
      <c r="M1335" s="310"/>
      <c r="N1335" s="310"/>
      <c r="O1335" s="310"/>
    </row>
    <row r="1336" spans="1:21" s="122" customFormat="1" ht="14.25" customHeight="1" thickBot="1">
      <c r="B1336" s="463" t="s">
        <v>331</v>
      </c>
      <c r="C1336" s="309"/>
      <c r="D1336" s="310"/>
      <c r="E1336" s="310"/>
      <c r="F1336" s="310"/>
      <c r="G1336" s="310"/>
      <c r="H1336" s="310"/>
      <c r="I1336" s="310"/>
      <c r="J1336" s="310"/>
      <c r="K1336" s="310"/>
      <c r="L1336" s="310"/>
      <c r="M1336" s="310"/>
      <c r="N1336" s="310"/>
      <c r="O1336" s="310"/>
    </row>
    <row r="1337" spans="1:21" s="122" customFormat="1" ht="18" customHeight="1" thickBot="1">
      <c r="B1337" s="1143" t="s">
        <v>36</v>
      </c>
      <c r="C1337" s="1017"/>
      <c r="D1337" s="1018"/>
      <c r="E1337" s="311" t="s">
        <v>416</v>
      </c>
      <c r="F1337" s="312"/>
      <c r="G1337" s="312"/>
      <c r="H1337" s="312"/>
      <c r="I1337" s="312"/>
      <c r="J1337" s="312"/>
      <c r="K1337" s="312"/>
      <c r="L1337" s="212"/>
      <c r="M1337" s="212"/>
      <c r="N1337" s="212"/>
      <c r="O1337" s="212"/>
    </row>
    <row r="1338" spans="1:21" s="122" customFormat="1" ht="12">
      <c r="A1338" s="313"/>
      <c r="B1338" s="314" t="s">
        <v>50</v>
      </c>
      <c r="C1338" s="314"/>
      <c r="D1338" s="315"/>
      <c r="E1338" s="316"/>
      <c r="F1338" s="316"/>
      <c r="G1338" s="317" t="s">
        <v>51</v>
      </c>
      <c r="H1338" s="315"/>
      <c r="I1338" s="314" t="s">
        <v>52</v>
      </c>
      <c r="J1338" s="314"/>
      <c r="K1338" s="313"/>
      <c r="L1338" s="318"/>
      <c r="M1338" s="319"/>
      <c r="N1338" s="313"/>
      <c r="O1338" s="317" t="s">
        <v>51</v>
      </c>
    </row>
    <row r="1339" spans="1:21" s="122" customFormat="1" ht="12">
      <c r="A1339" s="320"/>
      <c r="B1339" s="321" t="s">
        <v>53</v>
      </c>
      <c r="C1339" s="322"/>
      <c r="D1339" s="322"/>
      <c r="E1339" s="323"/>
      <c r="F1339" s="323" t="s">
        <v>54</v>
      </c>
      <c r="G1339" s="324" t="s">
        <v>55</v>
      </c>
      <c r="H1339" s="325"/>
      <c r="I1339" s="321" t="s">
        <v>53</v>
      </c>
      <c r="J1339" s="322"/>
      <c r="K1339" s="322"/>
      <c r="L1339" s="322"/>
      <c r="M1339" s="323"/>
      <c r="N1339" s="323" t="s">
        <v>54</v>
      </c>
      <c r="O1339" s="324" t="s">
        <v>55</v>
      </c>
    </row>
    <row r="1340" spans="1:21" s="122" customFormat="1" ht="18" customHeight="1">
      <c r="A1340" s="313"/>
      <c r="B1340" s="78" t="s">
        <v>395</v>
      </c>
      <c r="C1340" s="79"/>
      <c r="D1340" s="79"/>
      <c r="E1340" s="80"/>
      <c r="F1340" s="81"/>
      <c r="G1340" s="82"/>
      <c r="H1340" s="83"/>
      <c r="I1340" s="78" t="s">
        <v>397</v>
      </c>
      <c r="J1340" s="79"/>
      <c r="K1340" s="79"/>
      <c r="L1340" s="79"/>
      <c r="M1340" s="80"/>
      <c r="N1340" s="84"/>
      <c r="O1340" s="85"/>
      <c r="Q1340" s="561" t="s">
        <v>700</v>
      </c>
    </row>
    <row r="1341" spans="1:21" s="122" customFormat="1" ht="14.25" customHeight="1">
      <c r="A1341" s="313"/>
      <c r="B1341" s="86"/>
      <c r="C1341" s="87"/>
      <c r="D1341" s="88"/>
      <c r="E1341" s="89"/>
      <c r="F1341" s="90"/>
      <c r="G1341" s="91"/>
      <c r="H1341" s="83"/>
      <c r="I1341" s="92"/>
      <c r="J1341" s="93"/>
      <c r="K1341" s="88"/>
      <c r="L1341" s="88"/>
      <c r="M1341" s="89"/>
      <c r="N1341" s="90"/>
      <c r="O1341" s="94"/>
    </row>
    <row r="1342" spans="1:21" s="122" customFormat="1" ht="14.25" customHeight="1">
      <c r="A1342" s="313"/>
      <c r="B1342" s="95"/>
      <c r="C1342" s="96"/>
      <c r="D1342" s="97"/>
      <c r="E1342" s="98"/>
      <c r="F1342" s="90"/>
      <c r="G1342" s="99">
        <f>ROUNDDOWN(SUM(F1341:F1347)/1000,0)</f>
        <v>0</v>
      </c>
      <c r="H1342" s="100"/>
      <c r="I1342" s="92"/>
      <c r="J1342" s="510"/>
      <c r="K1342" s="510"/>
      <c r="L1342" s="510"/>
      <c r="M1342" s="98"/>
      <c r="N1342" s="90"/>
      <c r="O1342" s="101">
        <f>ROUNDDOWN(SUM(N1341:N1350)/1000,0)</f>
        <v>0</v>
      </c>
    </row>
    <row r="1343" spans="1:21" s="122" customFormat="1" ht="14.1" customHeight="1">
      <c r="A1343" s="313"/>
      <c r="B1343" s="95"/>
      <c r="C1343" s="96"/>
      <c r="D1343" s="97"/>
      <c r="E1343" s="98"/>
      <c r="F1343" s="90"/>
      <c r="G1343" s="99"/>
      <c r="H1343" s="100"/>
      <c r="I1343" s="92"/>
      <c r="J1343" s="510"/>
      <c r="K1343" s="510"/>
      <c r="L1343" s="510"/>
      <c r="M1343" s="98"/>
      <c r="N1343" s="90"/>
      <c r="O1343" s="94"/>
    </row>
    <row r="1344" spans="1:21" s="122" customFormat="1" ht="14.25" customHeight="1">
      <c r="A1344" s="313"/>
      <c r="B1344" s="95"/>
      <c r="C1344" s="96"/>
      <c r="D1344" s="97"/>
      <c r="E1344" s="98"/>
      <c r="F1344" s="90"/>
      <c r="G1344" s="99"/>
      <c r="H1344" s="100"/>
      <c r="I1344" s="92"/>
      <c r="J1344" s="510"/>
      <c r="K1344" s="510"/>
      <c r="L1344" s="510"/>
      <c r="M1344" s="98"/>
      <c r="N1344" s="90"/>
      <c r="O1344" s="94"/>
    </row>
    <row r="1345" spans="1:15" s="122" customFormat="1" ht="14.25" customHeight="1">
      <c r="A1345" s="313"/>
      <c r="B1345" s="95"/>
      <c r="C1345" s="96"/>
      <c r="D1345" s="97"/>
      <c r="E1345" s="98"/>
      <c r="F1345" s="90"/>
      <c r="G1345" s="102"/>
      <c r="H1345" s="103"/>
      <c r="I1345" s="92"/>
      <c r="J1345" s="510"/>
      <c r="K1345" s="510"/>
      <c r="L1345" s="510"/>
      <c r="M1345" s="98"/>
      <c r="N1345" s="90"/>
      <c r="O1345" s="94"/>
    </row>
    <row r="1346" spans="1:15" s="122" customFormat="1" ht="14.25" customHeight="1">
      <c r="A1346" s="313"/>
      <c r="B1346" s="95"/>
      <c r="C1346" s="96"/>
      <c r="D1346" s="97"/>
      <c r="E1346" s="98"/>
      <c r="F1346" s="90"/>
      <c r="G1346" s="102"/>
      <c r="H1346" s="103"/>
      <c r="I1346" s="92"/>
      <c r="J1346" s="510"/>
      <c r="K1346" s="510"/>
      <c r="L1346" s="510"/>
      <c r="M1346" s="98"/>
      <c r="N1346" s="90"/>
      <c r="O1346" s="94"/>
    </row>
    <row r="1347" spans="1:15" s="122" customFormat="1" ht="14.25" customHeight="1">
      <c r="A1347" s="313"/>
      <c r="B1347" s="78" t="s">
        <v>607</v>
      </c>
      <c r="C1347" s="79"/>
      <c r="D1347" s="79"/>
      <c r="E1347" s="80"/>
      <c r="F1347" s="81"/>
      <c r="G1347" s="82"/>
      <c r="H1347" s="105"/>
      <c r="I1347" s="92"/>
      <c r="J1347" s="510"/>
      <c r="K1347" s="510"/>
      <c r="L1347" s="510"/>
      <c r="M1347" s="98"/>
      <c r="N1347" s="90"/>
      <c r="O1347" s="94"/>
    </row>
    <row r="1348" spans="1:15" s="122" customFormat="1" ht="14.25" customHeight="1">
      <c r="A1348" s="313"/>
      <c r="B1348" s="95"/>
      <c r="C1348" s="96"/>
      <c r="D1348" s="97"/>
      <c r="E1348" s="98"/>
      <c r="F1348" s="90"/>
      <c r="G1348" s="91"/>
      <c r="H1348" s="105"/>
      <c r="I1348" s="92"/>
      <c r="J1348" s="510"/>
      <c r="K1348" s="510"/>
      <c r="L1348" s="510"/>
      <c r="M1348" s="98"/>
      <c r="N1348" s="90"/>
      <c r="O1348" s="94"/>
    </row>
    <row r="1349" spans="1:15" s="122" customFormat="1" ht="14.25" customHeight="1">
      <c r="A1349" s="313"/>
      <c r="B1349" s="95"/>
      <c r="C1349" s="96"/>
      <c r="D1349" s="97"/>
      <c r="E1349" s="98"/>
      <c r="F1349" s="90"/>
      <c r="G1349" s="99">
        <f>ROUNDDOWN(SUM(F1348:F1353)/1000,0)</f>
        <v>0</v>
      </c>
      <c r="H1349" s="100"/>
      <c r="I1349" s="107"/>
      <c r="J1349" s="511"/>
      <c r="K1349" s="511"/>
      <c r="L1349" s="511"/>
      <c r="M1349" s="98"/>
      <c r="N1349" s="90"/>
      <c r="O1349" s="106"/>
    </row>
    <row r="1350" spans="1:15" s="122" customFormat="1" ht="14.25" customHeight="1">
      <c r="A1350" s="313"/>
      <c r="B1350" s="95"/>
      <c r="C1350" s="96"/>
      <c r="D1350" s="97"/>
      <c r="E1350" s="98"/>
      <c r="F1350" s="90"/>
      <c r="G1350" s="99"/>
      <c r="H1350" s="100"/>
      <c r="I1350" s="78" t="s">
        <v>398</v>
      </c>
      <c r="J1350" s="79"/>
      <c r="K1350" s="79"/>
      <c r="L1350" s="79"/>
      <c r="M1350" s="80"/>
      <c r="N1350" s="81"/>
      <c r="O1350" s="111"/>
    </row>
    <row r="1351" spans="1:15" s="122" customFormat="1" ht="14.25" customHeight="1">
      <c r="A1351" s="313"/>
      <c r="B1351" s="95"/>
      <c r="C1351" s="96"/>
      <c r="D1351" s="97"/>
      <c r="E1351" s="98"/>
      <c r="F1351" s="90"/>
      <c r="G1351" s="99"/>
      <c r="H1351" s="105"/>
      <c r="I1351" s="92"/>
      <c r="J1351" s="510"/>
      <c r="K1351" s="510"/>
      <c r="L1351" s="510"/>
      <c r="M1351" s="98"/>
      <c r="N1351" s="90"/>
      <c r="O1351" s="94"/>
    </row>
    <row r="1352" spans="1:15" s="122" customFormat="1" ht="14.25" customHeight="1">
      <c r="A1352" s="313"/>
      <c r="B1352" s="95"/>
      <c r="C1352" s="96"/>
      <c r="D1352" s="97"/>
      <c r="E1352" s="98"/>
      <c r="F1352" s="90"/>
      <c r="G1352" s="99"/>
      <c r="H1352" s="100"/>
      <c r="I1352" s="92"/>
      <c r="J1352" s="510"/>
      <c r="K1352" s="510"/>
      <c r="L1352" s="510"/>
      <c r="M1352" s="98"/>
      <c r="N1352" s="90"/>
      <c r="O1352" s="101">
        <f>ROUNDDOWN(SUM(N1351:N1359)/1000,0)</f>
        <v>0</v>
      </c>
    </row>
    <row r="1353" spans="1:15" s="122" customFormat="1" ht="14.25" customHeight="1">
      <c r="A1353" s="313"/>
      <c r="B1353" s="78" t="s">
        <v>614</v>
      </c>
      <c r="C1353" s="79"/>
      <c r="D1353" s="79"/>
      <c r="E1353" s="80"/>
      <c r="F1353" s="81"/>
      <c r="G1353" s="82"/>
      <c r="H1353" s="100"/>
      <c r="I1353" s="92"/>
      <c r="J1353" s="510"/>
      <c r="K1353" s="510"/>
      <c r="L1353" s="510"/>
      <c r="M1353" s="98"/>
      <c r="N1353" s="90"/>
      <c r="O1353" s="94"/>
    </row>
    <row r="1354" spans="1:15" s="122" customFormat="1" ht="14.25" customHeight="1">
      <c r="A1354" s="313"/>
      <c r="B1354" s="95"/>
      <c r="C1354" s="96"/>
      <c r="D1354" s="97"/>
      <c r="E1354" s="98"/>
      <c r="F1354" s="90"/>
      <c r="G1354" s="91"/>
      <c r="H1354" s="105"/>
      <c r="I1354" s="92"/>
      <c r="J1354" s="510"/>
      <c r="K1354" s="510"/>
      <c r="L1354" s="510"/>
      <c r="M1354" s="98"/>
      <c r="N1354" s="90"/>
      <c r="O1354" s="94"/>
    </row>
    <row r="1355" spans="1:15" s="122" customFormat="1" ht="14.25" customHeight="1">
      <c r="A1355" s="313"/>
      <c r="B1355" s="95"/>
      <c r="C1355" s="96"/>
      <c r="D1355" s="97"/>
      <c r="E1355" s="98"/>
      <c r="F1355" s="90"/>
      <c r="G1355" s="99">
        <f>ROUNDDOWN(SUM(F1354:F1357)/1000,0)</f>
        <v>0</v>
      </c>
      <c r="H1355" s="105"/>
      <c r="I1355" s="92"/>
      <c r="J1355" s="510"/>
      <c r="K1355" s="510"/>
      <c r="L1355" s="510"/>
      <c r="M1355" s="98"/>
      <c r="N1355" s="90"/>
      <c r="O1355" s="94"/>
    </row>
    <row r="1356" spans="1:15" s="122" customFormat="1" ht="14.25" customHeight="1">
      <c r="A1356" s="313"/>
      <c r="B1356" s="95"/>
      <c r="C1356" s="96"/>
      <c r="D1356" s="97"/>
      <c r="E1356" s="98"/>
      <c r="F1356" s="90"/>
      <c r="G1356" s="99"/>
      <c r="H1356" s="100"/>
      <c r="I1356" s="92"/>
      <c r="J1356" s="510"/>
      <c r="K1356" s="510"/>
      <c r="L1356" s="510"/>
      <c r="M1356" s="98"/>
      <c r="N1356" s="90"/>
      <c r="O1356" s="94"/>
    </row>
    <row r="1357" spans="1:15" s="122" customFormat="1" ht="14.25" customHeight="1">
      <c r="A1357" s="313"/>
      <c r="B1357" s="78" t="s">
        <v>615</v>
      </c>
      <c r="C1357" s="79"/>
      <c r="D1357" s="79"/>
      <c r="E1357" s="80"/>
      <c r="F1357" s="81"/>
      <c r="G1357" s="82"/>
      <c r="H1357" s="100"/>
      <c r="I1357" s="92"/>
      <c r="J1357" s="510"/>
      <c r="K1357" s="510"/>
      <c r="L1357" s="510"/>
      <c r="M1357" s="98"/>
      <c r="N1357" s="90"/>
      <c r="O1357" s="94"/>
    </row>
    <row r="1358" spans="1:15" s="122" customFormat="1" ht="14.25" customHeight="1">
      <c r="A1358" s="313"/>
      <c r="B1358" s="95"/>
      <c r="C1358" s="96"/>
      <c r="D1358" s="97"/>
      <c r="E1358" s="98"/>
      <c r="F1358" s="90"/>
      <c r="G1358" s="91"/>
      <c r="H1358" s="105"/>
      <c r="I1358" s="92"/>
      <c r="J1358" s="510"/>
      <c r="K1358" s="510"/>
      <c r="L1358" s="510"/>
      <c r="M1358" s="98"/>
      <c r="N1358" s="90"/>
      <c r="O1358" s="106"/>
    </row>
    <row r="1359" spans="1:15" s="122" customFormat="1" ht="14.25" customHeight="1">
      <c r="A1359" s="313"/>
      <c r="B1359" s="95"/>
      <c r="C1359" s="96"/>
      <c r="D1359" s="97"/>
      <c r="E1359" s="98"/>
      <c r="F1359" s="90"/>
      <c r="G1359" s="99">
        <f>ROUNDDOWN(SUM(F1358:F1363)/1000,0)</f>
        <v>0</v>
      </c>
      <c r="H1359" s="105"/>
      <c r="I1359" s="185" t="s">
        <v>399</v>
      </c>
      <c r="J1359" s="167"/>
      <c r="K1359" s="109"/>
      <c r="L1359" s="109"/>
      <c r="M1359" s="110"/>
      <c r="N1359" s="84"/>
      <c r="O1359" s="111"/>
    </row>
    <row r="1360" spans="1:15" s="122" customFormat="1" ht="14.25" customHeight="1">
      <c r="A1360" s="313"/>
      <c r="B1360" s="95"/>
      <c r="C1360" s="96"/>
      <c r="D1360" s="97"/>
      <c r="E1360" s="98"/>
      <c r="F1360" s="90"/>
      <c r="G1360" s="99"/>
      <c r="H1360" s="105"/>
      <c r="I1360" s="92"/>
      <c r="J1360" s="510"/>
      <c r="K1360" s="510"/>
      <c r="L1360" s="510"/>
      <c r="M1360" s="98"/>
      <c r="N1360" s="90"/>
      <c r="O1360" s="94"/>
    </row>
    <row r="1361" spans="1:15" s="122" customFormat="1" ht="14.25" customHeight="1">
      <c r="A1361" s="313"/>
      <c r="B1361" s="95"/>
      <c r="C1361" s="96"/>
      <c r="D1361" s="97"/>
      <c r="E1361" s="98"/>
      <c r="F1361" s="90"/>
      <c r="G1361" s="99"/>
      <c r="H1361" s="100"/>
      <c r="I1361" s="92"/>
      <c r="J1361" s="510"/>
      <c r="K1361" s="510"/>
      <c r="L1361" s="510"/>
      <c r="M1361" s="98"/>
      <c r="N1361" s="90"/>
      <c r="O1361" s="101">
        <f>ROUNDDOWN(SUM(N1360:N1366)/1000,0)</f>
        <v>0</v>
      </c>
    </row>
    <row r="1362" spans="1:15" s="122" customFormat="1" ht="14.25" customHeight="1">
      <c r="A1362" s="313"/>
      <c r="B1362" s="78" t="s">
        <v>396</v>
      </c>
      <c r="C1362" s="79"/>
      <c r="D1362" s="79"/>
      <c r="E1362" s="80"/>
      <c r="F1362" s="81"/>
      <c r="G1362" s="82"/>
      <c r="H1362" s="100"/>
      <c r="I1362" s="92"/>
      <c r="J1362" s="510"/>
      <c r="K1362" s="510"/>
      <c r="L1362" s="510"/>
      <c r="M1362" s="98"/>
      <c r="N1362" s="90"/>
      <c r="O1362" s="94"/>
    </row>
    <row r="1363" spans="1:15" s="122" customFormat="1" ht="14.25" customHeight="1">
      <c r="A1363" s="313"/>
      <c r="B1363" s="95"/>
      <c r="C1363" s="96"/>
      <c r="D1363" s="97"/>
      <c r="E1363" s="98"/>
      <c r="F1363" s="90"/>
      <c r="G1363" s="91"/>
      <c r="H1363" s="100"/>
      <c r="I1363" s="92"/>
      <c r="J1363" s="510"/>
      <c r="K1363" s="510"/>
      <c r="L1363" s="510"/>
      <c r="M1363" s="98"/>
      <c r="N1363" s="90"/>
      <c r="O1363" s="94"/>
    </row>
    <row r="1364" spans="1:15" s="122" customFormat="1" ht="14.25" customHeight="1">
      <c r="A1364" s="313"/>
      <c r="B1364" s="95"/>
      <c r="C1364" s="96"/>
      <c r="D1364" s="97"/>
      <c r="E1364" s="98"/>
      <c r="F1364" s="90"/>
      <c r="G1364" s="91">
        <f>ROUNDDOWN(SUM(F1363:F1370)/1000,0)</f>
        <v>0</v>
      </c>
      <c r="H1364" s="100"/>
      <c r="I1364" s="92"/>
      <c r="J1364" s="510"/>
      <c r="K1364" s="510"/>
      <c r="L1364" s="510"/>
      <c r="M1364" s="98"/>
      <c r="N1364" s="90"/>
      <c r="O1364" s="94"/>
    </row>
    <row r="1365" spans="1:15" s="122" customFormat="1" ht="14.25" customHeight="1">
      <c r="A1365" s="313"/>
      <c r="B1365" s="95"/>
      <c r="C1365" s="96"/>
      <c r="D1365" s="97"/>
      <c r="E1365" s="98"/>
      <c r="F1365" s="90"/>
      <c r="G1365" s="91"/>
      <c r="H1365" s="100"/>
      <c r="I1365" s="92"/>
      <c r="J1365" s="510"/>
      <c r="K1365" s="510"/>
      <c r="L1365" s="510"/>
      <c r="M1365" s="98"/>
      <c r="N1365" s="90"/>
      <c r="O1365" s="94"/>
    </row>
    <row r="1366" spans="1:15" s="122" customFormat="1" ht="14.25" customHeight="1">
      <c r="A1366" s="313"/>
      <c r="B1366" s="95"/>
      <c r="C1366" s="96"/>
      <c r="D1366" s="97"/>
      <c r="E1366" s="98"/>
      <c r="F1366" s="90"/>
      <c r="G1366" s="91"/>
      <c r="H1366" s="105"/>
      <c r="I1366" s="185" t="s">
        <v>400</v>
      </c>
      <c r="J1366" s="108"/>
      <c r="K1366" s="109"/>
      <c r="L1366" s="109"/>
      <c r="M1366" s="110"/>
      <c r="N1366" s="84"/>
      <c r="O1366" s="168"/>
    </row>
    <row r="1367" spans="1:15" s="122" customFormat="1" ht="14.25" customHeight="1">
      <c r="A1367" s="313"/>
      <c r="B1367" s="95"/>
      <c r="C1367" s="96"/>
      <c r="D1367" s="97"/>
      <c r="E1367" s="98"/>
      <c r="F1367" s="90"/>
      <c r="G1367" s="91"/>
      <c r="H1367" s="105"/>
      <c r="I1367" s="92"/>
      <c r="J1367" s="510"/>
      <c r="K1367" s="510"/>
      <c r="L1367" s="510"/>
      <c r="M1367" s="98"/>
      <c r="N1367" s="90"/>
      <c r="O1367" s="169"/>
    </row>
    <row r="1368" spans="1:15" s="122" customFormat="1" ht="14.25" customHeight="1">
      <c r="A1368" s="313"/>
      <c r="B1368" s="95"/>
      <c r="C1368" s="96"/>
      <c r="D1368" s="97"/>
      <c r="E1368" s="98"/>
      <c r="F1368" s="90"/>
      <c r="G1368" s="91"/>
      <c r="H1368" s="105"/>
      <c r="I1368" s="92"/>
      <c r="J1368" s="510"/>
      <c r="K1368" s="510"/>
      <c r="L1368" s="510"/>
      <c r="M1368" s="98"/>
      <c r="N1368" s="90"/>
      <c r="O1368" s="101">
        <f>ROUNDDOWN(SUM(N1367:N1373)/1000,0)</f>
        <v>0</v>
      </c>
    </row>
    <row r="1369" spans="1:15" s="122" customFormat="1" ht="14.25" customHeight="1">
      <c r="A1369" s="313"/>
      <c r="B1369" s="95"/>
      <c r="C1369" s="96"/>
      <c r="D1369" s="97"/>
      <c r="E1369" s="98"/>
      <c r="F1369" s="90"/>
      <c r="G1369" s="91"/>
      <c r="H1369" s="105"/>
      <c r="I1369" s="92"/>
      <c r="J1369" s="510"/>
      <c r="K1369" s="510"/>
      <c r="L1369" s="510"/>
      <c r="M1369" s="98"/>
      <c r="N1369" s="90"/>
      <c r="O1369" s="94"/>
    </row>
    <row r="1370" spans="1:15" s="122" customFormat="1" ht="14.25" customHeight="1">
      <c r="A1370" s="313"/>
      <c r="B1370" s="78" t="s">
        <v>56</v>
      </c>
      <c r="C1370" s="79"/>
      <c r="D1370" s="79"/>
      <c r="E1370" s="80"/>
      <c r="F1370" s="81"/>
      <c r="G1370" s="82"/>
      <c r="H1370" s="105"/>
      <c r="I1370" s="92"/>
      <c r="J1370" s="510"/>
      <c r="K1370" s="510"/>
      <c r="L1370" s="510"/>
      <c r="M1370" s="98"/>
      <c r="N1370" s="90"/>
      <c r="O1370" s="94"/>
    </row>
    <row r="1371" spans="1:15" s="122" customFormat="1" ht="14.25" customHeight="1">
      <c r="A1371" s="313"/>
      <c r="B1371" s="95"/>
      <c r="C1371" s="96"/>
      <c r="D1371" s="97"/>
      <c r="E1371" s="98"/>
      <c r="F1371" s="90"/>
      <c r="G1371" s="91"/>
      <c r="H1371" s="100"/>
      <c r="I1371" s="92"/>
      <c r="J1371" s="510"/>
      <c r="K1371" s="510"/>
      <c r="L1371" s="510"/>
      <c r="M1371" s="98"/>
      <c r="N1371" s="90"/>
      <c r="O1371" s="94"/>
    </row>
    <row r="1372" spans="1:15" s="122" customFormat="1" ht="14.25" customHeight="1">
      <c r="A1372" s="313"/>
      <c r="B1372" s="95"/>
      <c r="C1372" s="96"/>
      <c r="D1372" s="97"/>
      <c r="E1372" s="98"/>
      <c r="F1372" s="90"/>
      <c r="G1372" s="99">
        <f>ROUNDDOWN(SUM(F1371:F1376)/1000,0)</f>
        <v>0</v>
      </c>
      <c r="H1372" s="105"/>
      <c r="I1372" s="92"/>
      <c r="J1372" s="510"/>
      <c r="K1372" s="510"/>
      <c r="L1372" s="510"/>
      <c r="M1372" s="98"/>
      <c r="N1372" s="90"/>
      <c r="O1372" s="106"/>
    </row>
    <row r="1373" spans="1:15" s="122" customFormat="1" ht="14.25" customHeight="1">
      <c r="A1373" s="313"/>
      <c r="B1373" s="95"/>
      <c r="C1373" s="96"/>
      <c r="D1373" s="97"/>
      <c r="E1373" s="98"/>
      <c r="F1373" s="90"/>
      <c r="G1373" s="91"/>
      <c r="H1373" s="105"/>
      <c r="I1373" s="185" t="s">
        <v>401</v>
      </c>
      <c r="J1373" s="108"/>
      <c r="K1373" s="109"/>
      <c r="L1373" s="109"/>
      <c r="M1373" s="110"/>
      <c r="N1373" s="707"/>
      <c r="O1373" s="112"/>
    </row>
    <row r="1374" spans="1:15" s="122" customFormat="1" ht="14.25" customHeight="1">
      <c r="A1374" s="313"/>
      <c r="B1374" s="95"/>
      <c r="C1374" s="96"/>
      <c r="D1374" s="97"/>
      <c r="E1374" s="98"/>
      <c r="F1374" s="90"/>
      <c r="G1374" s="99"/>
      <c r="H1374" s="105"/>
      <c r="I1374" s="92"/>
      <c r="J1374" s="510"/>
      <c r="K1374" s="510"/>
      <c r="L1374" s="510"/>
      <c r="M1374" s="98"/>
      <c r="N1374" s="90"/>
      <c r="O1374" s="94"/>
    </row>
    <row r="1375" spans="1:15" s="122" customFormat="1" ht="14.25" customHeight="1">
      <c r="A1375" s="313"/>
      <c r="B1375" s="95"/>
      <c r="C1375" s="96"/>
      <c r="D1375" s="97"/>
      <c r="E1375" s="98"/>
      <c r="F1375" s="90"/>
      <c r="G1375" s="99"/>
      <c r="H1375" s="100"/>
      <c r="I1375" s="92"/>
      <c r="J1375" s="510"/>
      <c r="K1375" s="510"/>
      <c r="L1375" s="510"/>
      <c r="M1375" s="98"/>
      <c r="N1375" s="90"/>
      <c r="O1375" s="101">
        <f>ROUNDDOWN(SUM(N1374:N1379)/1000,0)</f>
        <v>0</v>
      </c>
    </row>
    <row r="1376" spans="1:15" s="122" customFormat="1" ht="14.1" customHeight="1" thickBot="1">
      <c r="A1376" s="313"/>
      <c r="B1376" s="113" t="s">
        <v>608</v>
      </c>
      <c r="C1376" s="114"/>
      <c r="D1376" s="114"/>
      <c r="E1376" s="115"/>
      <c r="F1376" s="116"/>
      <c r="G1376" s="117">
        <f>G1377-G1342-G1349-G1355-G1359-G1364-G1372</f>
        <v>0</v>
      </c>
      <c r="H1376" s="105"/>
      <c r="I1376" s="92"/>
      <c r="J1376" s="510"/>
      <c r="K1376" s="510"/>
      <c r="L1376" s="510"/>
      <c r="M1376" s="98"/>
      <c r="N1376" s="90"/>
      <c r="O1376" s="94"/>
    </row>
    <row r="1377" spans="1:17" s="122" customFormat="1" ht="14.25" customHeight="1" thickTop="1">
      <c r="A1377" s="313"/>
      <c r="B1377" s="702" t="s">
        <v>57</v>
      </c>
      <c r="C1377" s="703"/>
      <c r="D1377" s="703"/>
      <c r="E1377" s="703"/>
      <c r="F1377" s="704"/>
      <c r="G1377" s="118">
        <f>O1386</f>
        <v>0</v>
      </c>
      <c r="H1377" s="100"/>
      <c r="I1377" s="92"/>
      <c r="J1377" s="510"/>
      <c r="K1377" s="510"/>
      <c r="L1377" s="510"/>
      <c r="M1377" s="98"/>
      <c r="N1377" s="90"/>
      <c r="O1377" s="94"/>
    </row>
    <row r="1378" spans="1:17" s="122" customFormat="1" ht="20.100000000000001" customHeight="1">
      <c r="A1378" s="313"/>
      <c r="B1378" s="119" t="s">
        <v>58</v>
      </c>
      <c r="C1378" s="120"/>
      <c r="D1378" s="120"/>
      <c r="E1378" s="120"/>
      <c r="F1378" s="120"/>
      <c r="G1378" s="121"/>
      <c r="H1378" s="100"/>
      <c r="I1378" s="107"/>
      <c r="J1378" s="511"/>
      <c r="K1378" s="511"/>
      <c r="L1378" s="511"/>
      <c r="M1378" s="104"/>
      <c r="N1378" s="645"/>
      <c r="O1378" s="106"/>
    </row>
    <row r="1379" spans="1:17" s="122" customFormat="1" ht="14.25" customHeight="1">
      <c r="A1379" s="313"/>
      <c r="B1379" s="122" t="s">
        <v>59</v>
      </c>
      <c r="C1379" s="120"/>
      <c r="D1379" s="120"/>
      <c r="E1379" s="120"/>
      <c r="F1379" s="120"/>
      <c r="G1379" s="123" t="s">
        <v>60</v>
      </c>
      <c r="H1379" s="121"/>
      <c r="I1379" s="185" t="s">
        <v>717</v>
      </c>
      <c r="J1379" s="708"/>
      <c r="K1379" s="510"/>
      <c r="L1379" s="510"/>
      <c r="M1379" s="110"/>
      <c r="N1379" s="84"/>
      <c r="O1379" s="111"/>
    </row>
    <row r="1380" spans="1:17" s="122" customFormat="1" ht="14.25" customHeight="1">
      <c r="A1380" s="313"/>
      <c r="B1380" s="987" t="s">
        <v>61</v>
      </c>
      <c r="C1380" s="1019"/>
      <c r="D1380" s="1019"/>
      <c r="E1380" s="1019"/>
      <c r="F1380" s="1020"/>
      <c r="G1380" s="125" t="s">
        <v>62</v>
      </c>
      <c r="H1380" s="124"/>
      <c r="I1380" s="92"/>
      <c r="J1380" s="510"/>
      <c r="K1380" s="709"/>
      <c r="L1380" s="709"/>
      <c r="M1380" s="98"/>
      <c r="N1380" s="90"/>
      <c r="O1380" s="94"/>
      <c r="Q1380" s="648" t="s">
        <v>735</v>
      </c>
    </row>
    <row r="1381" spans="1:17" s="122" customFormat="1" ht="14.25" customHeight="1">
      <c r="A1381" s="313"/>
      <c r="B1381" s="1144" t="s">
        <v>403</v>
      </c>
      <c r="C1381" s="1019"/>
      <c r="D1381" s="1019"/>
      <c r="E1381" s="1019"/>
      <c r="F1381" s="1020"/>
      <c r="G1381" s="126"/>
      <c r="H1381" s="124"/>
      <c r="I1381" s="92"/>
      <c r="J1381" s="510"/>
      <c r="K1381" s="510"/>
      <c r="L1381" s="510"/>
      <c r="M1381" s="98"/>
      <c r="N1381" s="90"/>
      <c r="O1381" s="101">
        <f>ROUNDDOWN(SUM(N1380:N1384)/1000,0)</f>
        <v>0</v>
      </c>
    </row>
    <row r="1382" spans="1:17" s="122" customFormat="1" ht="20.100000000000001" customHeight="1">
      <c r="A1382" s="313"/>
      <c r="B1382" s="1144" t="s">
        <v>404</v>
      </c>
      <c r="C1382" s="1145"/>
      <c r="D1382" s="1145"/>
      <c r="E1382" s="1145"/>
      <c r="F1382" s="1146"/>
      <c r="G1382" s="126"/>
      <c r="H1382" s="127"/>
      <c r="I1382" s="92"/>
      <c r="J1382" s="510"/>
      <c r="K1382" s="510"/>
      <c r="L1382" s="510"/>
      <c r="M1382" s="98"/>
      <c r="N1382" s="90"/>
      <c r="O1382" s="94"/>
    </row>
    <row r="1383" spans="1:17" s="122" customFormat="1" ht="21.95" customHeight="1" thickBot="1">
      <c r="A1383" s="313"/>
      <c r="B1383" s="1144" t="s">
        <v>104</v>
      </c>
      <c r="C1383" s="1145"/>
      <c r="D1383" s="1145"/>
      <c r="E1383" s="1145"/>
      <c r="F1383" s="1146"/>
      <c r="G1383" s="126"/>
      <c r="H1383" s="105"/>
      <c r="I1383" s="92"/>
      <c r="J1383" s="510"/>
      <c r="K1383" s="510"/>
      <c r="L1383" s="510"/>
      <c r="M1383" s="98"/>
      <c r="N1383" s="90"/>
      <c r="O1383" s="128"/>
    </row>
    <row r="1384" spans="1:17" s="122" customFormat="1" ht="35.450000000000003" customHeight="1" thickTop="1">
      <c r="A1384" s="313"/>
      <c r="B1384" s="1144" t="s">
        <v>108</v>
      </c>
      <c r="C1384" s="1145"/>
      <c r="D1384" s="1145"/>
      <c r="E1384" s="1145"/>
      <c r="F1384" s="1146"/>
      <c r="G1384" s="126"/>
      <c r="H1384" s="105"/>
      <c r="I1384" s="1166" t="s">
        <v>402</v>
      </c>
      <c r="J1384" s="1167"/>
      <c r="K1384" s="1167"/>
      <c r="L1384" s="1167"/>
      <c r="M1384" s="1167"/>
      <c r="N1384" s="1168"/>
      <c r="O1384" s="129">
        <f>SUM(O1342,O1352,O1361,O1368,O1375,O1381)</f>
        <v>0</v>
      </c>
    </row>
    <row r="1385" spans="1:17" s="122" customFormat="1" ht="35.450000000000003" customHeight="1">
      <c r="A1385" s="313"/>
      <c r="B1385" s="1144" t="s">
        <v>774</v>
      </c>
      <c r="C1385" s="1145"/>
      <c r="D1385" s="1145"/>
      <c r="E1385" s="1145"/>
      <c r="F1385" s="1146"/>
      <c r="G1385" s="126"/>
      <c r="H1385" s="121"/>
      <c r="I1385" s="1169" t="s">
        <v>276</v>
      </c>
      <c r="J1385" s="1170"/>
      <c r="K1385" s="1170"/>
      <c r="L1385" s="1170"/>
      <c r="M1385" s="1170"/>
      <c r="N1385" s="1171"/>
      <c r="O1385" s="136">
        <f>IF(共通入力シート!$B$18="課税事業者",ROUNDDOWN((O1384-G1387)*10/110,0),0)</f>
        <v>0</v>
      </c>
    </row>
    <row r="1386" spans="1:17" s="122" customFormat="1" ht="26.1" customHeight="1" thickBot="1">
      <c r="A1386" s="313"/>
      <c r="B1386" s="1153" t="s">
        <v>775</v>
      </c>
      <c r="C1386" s="1154"/>
      <c r="D1386" s="1154"/>
      <c r="E1386" s="1154"/>
      <c r="F1386" s="1155"/>
      <c r="G1386" s="126"/>
      <c r="H1386" s="121"/>
      <c r="I1386" s="1159" t="s">
        <v>609</v>
      </c>
      <c r="J1386" s="1160"/>
      <c r="K1386" s="1160"/>
      <c r="L1386" s="1160"/>
      <c r="M1386" s="1160"/>
      <c r="N1386" s="1161"/>
      <c r="O1386" s="131">
        <f>O1384-O1385</f>
        <v>0</v>
      </c>
    </row>
    <row r="1387" spans="1:17" s="122" customFormat="1" ht="25.35" customHeight="1" thickTop="1">
      <c r="A1387" s="313"/>
      <c r="B1387" s="1156" t="s">
        <v>63</v>
      </c>
      <c r="C1387" s="1157"/>
      <c r="D1387" s="1157"/>
      <c r="E1387" s="1157"/>
      <c r="F1387" s="1158"/>
      <c r="G1387" s="130">
        <f>SUM(G1381:G1386)</f>
        <v>0</v>
      </c>
      <c r="H1387" s="326"/>
      <c r="I1387" s="1159" t="s">
        <v>610</v>
      </c>
      <c r="J1387" s="1160"/>
      <c r="K1387" s="1160"/>
      <c r="L1387" s="1160"/>
      <c r="M1387" s="1160"/>
      <c r="N1387" s="1161"/>
      <c r="O1387" s="134"/>
    </row>
    <row r="1388" spans="1:17" s="122" customFormat="1" ht="26.25" customHeight="1">
      <c r="A1388" s="313"/>
      <c r="B1388" s="122" t="s">
        <v>64</v>
      </c>
      <c r="C1388" s="327"/>
      <c r="D1388" s="327"/>
      <c r="E1388" s="327"/>
      <c r="F1388" s="327"/>
      <c r="G1388" s="133"/>
      <c r="H1388" s="326"/>
      <c r="O1388" s="135"/>
    </row>
    <row r="1389" spans="1:17" s="122" customFormat="1" ht="10.5" customHeight="1" thickBot="1">
      <c r="A1389" s="313"/>
      <c r="C1389" s="327"/>
      <c r="D1389" s="327"/>
      <c r="E1389" s="327"/>
      <c r="F1389" s="327"/>
      <c r="G1389" s="133"/>
      <c r="H1389" s="326"/>
      <c r="I1389" s="328"/>
    </row>
    <row r="1390" spans="1:17" s="122" customFormat="1" ht="25.35" customHeight="1" thickBot="1">
      <c r="A1390" s="313"/>
      <c r="B1390" s="1143" t="s">
        <v>65</v>
      </c>
      <c r="C1390" s="1018"/>
      <c r="D1390" s="1162" t="str">
        <f>IF(共通入力シート!$B$2="","",共通入力シート!$B$2)</f>
        <v/>
      </c>
      <c r="E1390" s="1162"/>
      <c r="F1390" s="1162"/>
      <c r="G1390" s="1163"/>
      <c r="H1390" s="1164" t="str">
        <f>IF(共通入力シート!$B$18="※選択してください。","★「共通入力シート」の消費税等仕入控除税額の取扱を選択してください。","")</f>
        <v/>
      </c>
      <c r="I1390" s="1165"/>
      <c r="J1390" s="1165"/>
      <c r="K1390" s="1165"/>
      <c r="L1390" s="1165"/>
      <c r="M1390" s="1165"/>
      <c r="N1390" s="1165"/>
      <c r="O1390" s="1165"/>
    </row>
    <row r="1391" spans="1:17" s="122" customFormat="1" ht="77.099999999999994" customHeight="1" thickBot="1">
      <c r="A1391" s="313"/>
      <c r="B1391" s="1148" t="s">
        <v>776</v>
      </c>
      <c r="C1391" s="1149"/>
      <c r="D1391" s="1150" t="str">
        <f>IF(O1386=0,"",MAX(0,MIN(INT(O1386/2),G1376)))</f>
        <v/>
      </c>
      <c r="E1391" s="1150"/>
      <c r="F1391" s="1150"/>
      <c r="G1391" s="329" t="s">
        <v>27</v>
      </c>
      <c r="H1391" s="1151" t="s">
        <v>736</v>
      </c>
      <c r="I1391" s="1152"/>
      <c r="J1391" s="1152"/>
      <c r="K1391" s="1152"/>
      <c r="L1391" s="1152"/>
      <c r="M1391" s="1152"/>
      <c r="N1391" s="1152"/>
      <c r="O1391" s="1152"/>
    </row>
    <row r="1392" spans="1:17" ht="4.5" customHeight="1"/>
    <row r="1393" spans="2:21" ht="15.6" customHeight="1">
      <c r="B1393" s="122" t="s">
        <v>332</v>
      </c>
      <c r="C1393" s="198"/>
      <c r="D1393" s="294"/>
      <c r="E1393" s="198"/>
      <c r="F1393" s="198"/>
      <c r="G1393" s="198"/>
      <c r="H1393" s="198"/>
      <c r="I1393" s="198"/>
      <c r="J1393" s="198"/>
      <c r="K1393" s="198"/>
      <c r="L1393" s="198"/>
      <c r="M1393" s="198"/>
      <c r="N1393" s="198"/>
      <c r="O1393" s="198"/>
      <c r="R1393" s="294"/>
      <c r="S1393" s="294"/>
      <c r="T1393" s="294"/>
      <c r="U1393" s="294"/>
    </row>
    <row r="1394" spans="2:21" ht="15.6" customHeight="1">
      <c r="B1394" s="198" t="s">
        <v>383</v>
      </c>
      <c r="C1394" s="198"/>
      <c r="D1394" s="198"/>
      <c r="E1394" s="198"/>
      <c r="F1394" s="198"/>
      <c r="G1394" s="198"/>
      <c r="H1394" s="198"/>
      <c r="I1394" s="198"/>
      <c r="J1394" s="198"/>
      <c r="K1394" s="198"/>
      <c r="L1394" s="198"/>
      <c r="M1394" s="198"/>
      <c r="N1394" s="198"/>
      <c r="O1394" s="198"/>
      <c r="R1394" s="294"/>
      <c r="S1394" s="294"/>
      <c r="T1394" s="294"/>
      <c r="U1394" s="294"/>
    </row>
    <row r="1395" spans="2:21" ht="15.6" customHeight="1" thickBot="1">
      <c r="B1395" s="1044" t="s">
        <v>335</v>
      </c>
      <c r="C1395" s="1044"/>
      <c r="D1395" s="1044"/>
      <c r="E1395" s="1044"/>
      <c r="F1395" s="1044"/>
      <c r="G1395" s="1044"/>
      <c r="H1395" s="1044"/>
      <c r="I1395" s="1044"/>
      <c r="J1395" s="1044"/>
      <c r="K1395" s="1044"/>
      <c r="L1395" s="1044"/>
      <c r="M1395" s="1044"/>
      <c r="N1395" s="1044"/>
      <c r="O1395" s="1044"/>
      <c r="R1395" s="294"/>
      <c r="S1395" s="294"/>
      <c r="T1395" s="294"/>
      <c r="U1395" s="294"/>
    </row>
    <row r="1396" spans="2:21" ht="15" customHeight="1">
      <c r="B1396" s="1036" t="s">
        <v>36</v>
      </c>
      <c r="C1396" s="1063"/>
      <c r="D1396" s="1051" t="s">
        <v>417</v>
      </c>
      <c r="E1396" s="1052"/>
      <c r="F1396" s="1036" t="s">
        <v>447</v>
      </c>
      <c r="G1396" s="1037"/>
      <c r="H1396" s="1038"/>
      <c r="I1396" s="1038"/>
      <c r="J1396" s="1038"/>
      <c r="K1396" s="1038"/>
      <c r="L1396" s="1038"/>
      <c r="M1396" s="1038"/>
      <c r="N1396" s="1038"/>
      <c r="O1396" s="1039"/>
      <c r="Q1396" s="520"/>
      <c r="R1396" s="294"/>
      <c r="S1396" s="294"/>
      <c r="T1396" s="294"/>
      <c r="U1396" s="294"/>
    </row>
    <row r="1397" spans="2:21" ht="15" customHeight="1" thickBot="1">
      <c r="B1397" s="1040"/>
      <c r="C1397" s="1064"/>
      <c r="D1397" s="1053"/>
      <c r="E1397" s="1054"/>
      <c r="F1397" s="1040"/>
      <c r="G1397" s="1041"/>
      <c r="H1397" s="1042"/>
      <c r="I1397" s="1042"/>
      <c r="J1397" s="1042"/>
      <c r="K1397" s="1042"/>
      <c r="L1397" s="1042"/>
      <c r="M1397" s="1042"/>
      <c r="N1397" s="1042"/>
      <c r="O1397" s="1043"/>
      <c r="Q1397" s="519"/>
      <c r="R1397" s="294"/>
      <c r="S1397" s="294"/>
      <c r="T1397" s="294"/>
      <c r="U1397" s="294"/>
    </row>
    <row r="1398" spans="2:21" ht="16.5" customHeight="1">
      <c r="B1398" s="295" t="s">
        <v>111</v>
      </c>
      <c r="C1398" s="296"/>
      <c r="D1398" s="296"/>
      <c r="E1398" s="297"/>
      <c r="F1398" s="296"/>
      <c r="G1398" s="296"/>
      <c r="H1398" s="296"/>
      <c r="I1398" s="296"/>
      <c r="J1398" s="296"/>
      <c r="K1398" s="296"/>
      <c r="L1398" s="296"/>
      <c r="M1398" s="296"/>
      <c r="N1398" s="296"/>
      <c r="O1398" s="521"/>
      <c r="R1398" s="294"/>
      <c r="S1398" s="294"/>
      <c r="T1398" s="294"/>
      <c r="U1398" s="294"/>
    </row>
    <row r="1399" spans="2:21" ht="18.75" customHeight="1">
      <c r="B1399" s="1055"/>
      <c r="C1399" s="1056"/>
      <c r="D1399" s="1056"/>
      <c r="E1399" s="1056"/>
      <c r="F1399" s="1056"/>
      <c r="G1399" s="1056"/>
      <c r="H1399" s="1056"/>
      <c r="I1399" s="1056"/>
      <c r="J1399" s="1056"/>
      <c r="K1399" s="1056"/>
      <c r="L1399" s="300" t="s">
        <v>39</v>
      </c>
      <c r="M1399" s="1059"/>
      <c r="N1399" s="1059"/>
      <c r="O1399" s="1060"/>
      <c r="Q1399" s="496" t="str">
        <f>IF(M1399="", "←選択してください。", "")</f>
        <v>←選択してください。</v>
      </c>
      <c r="R1399" s="294"/>
      <c r="S1399" s="294"/>
      <c r="T1399" s="294"/>
      <c r="U1399" s="294"/>
    </row>
    <row r="1400" spans="2:21" ht="17.25" customHeight="1">
      <c r="B1400" s="1057"/>
      <c r="C1400" s="1058"/>
      <c r="D1400" s="1058"/>
      <c r="E1400" s="1058"/>
      <c r="F1400" s="1058"/>
      <c r="G1400" s="1058"/>
      <c r="H1400" s="1058"/>
      <c r="I1400" s="1058"/>
      <c r="J1400" s="1058"/>
      <c r="K1400" s="1058"/>
      <c r="L1400" s="302" t="s">
        <v>40</v>
      </c>
      <c r="M1400" s="1061"/>
      <c r="N1400" s="1061"/>
      <c r="O1400" s="1062"/>
      <c r="Q1400" s="496" t="str">
        <f>IF(M1400="", "←選択してください。", "")</f>
        <v>←選択してください。</v>
      </c>
      <c r="R1400" s="294"/>
      <c r="S1400" s="294"/>
      <c r="T1400" s="294"/>
      <c r="U1400" s="294"/>
    </row>
    <row r="1401" spans="2:21" ht="4.5" customHeight="1">
      <c r="B1401" s="303"/>
      <c r="C1401" s="303"/>
      <c r="D1401" s="303"/>
      <c r="E1401" s="303"/>
      <c r="F1401" s="303"/>
      <c r="G1401" s="303"/>
      <c r="H1401" s="303"/>
      <c r="I1401" s="303"/>
      <c r="J1401" s="303"/>
      <c r="K1401" s="303"/>
      <c r="L1401" s="303"/>
      <c r="M1401" s="303"/>
      <c r="N1401" s="303"/>
      <c r="O1401" s="517"/>
      <c r="R1401" s="294"/>
      <c r="S1401" s="294"/>
      <c r="T1401" s="294"/>
      <c r="U1401" s="294"/>
    </row>
    <row r="1402" spans="2:21" ht="24" customHeight="1">
      <c r="B1402" s="987" t="s">
        <v>112</v>
      </c>
      <c r="C1402" s="1097"/>
      <c r="D1402" s="1098" t="s">
        <v>41</v>
      </c>
      <c r="E1402" s="1099"/>
      <c r="F1402" s="1100"/>
      <c r="G1402" s="1100"/>
      <c r="H1402" s="1101"/>
      <c r="I1402" s="999" t="s">
        <v>42</v>
      </c>
      <c r="J1402" s="1065"/>
      <c r="K1402" s="1066"/>
      <c r="L1402" s="305" t="str">
        <f>IF(OR($H1404=0,$K1404=0),"",$F1402/($H1404*$K1404))</f>
        <v/>
      </c>
      <c r="M1402" s="999" t="s">
        <v>43</v>
      </c>
      <c r="N1402" s="1066"/>
      <c r="O1402" s="492" t="str">
        <f>IF($O1500+$O1503=0,"",($G1493-$G1492)/($O1500+$O1503))</f>
        <v/>
      </c>
      <c r="Q1402" s="301" t="str">
        <f>IF(OR(F1396="人材養成事業",F1396= "普及啓発事業"), "←斜線部は記入する必要はありません。", "")</f>
        <v/>
      </c>
      <c r="R1402" s="294"/>
      <c r="S1402" s="294"/>
      <c r="T1402" s="294"/>
      <c r="U1402" s="294"/>
    </row>
    <row r="1403" spans="2:21" s="122" customFormat="1" ht="21.75" customHeight="1">
      <c r="B1403" s="1067" t="s">
        <v>44</v>
      </c>
      <c r="C1403" s="1068"/>
      <c r="D1403" s="1071" t="s">
        <v>45</v>
      </c>
      <c r="E1403" s="1072"/>
      <c r="F1403" s="1073" t="s">
        <v>46</v>
      </c>
      <c r="G1403" s="1073"/>
      <c r="H1403" s="1074" t="s">
        <v>47</v>
      </c>
      <c r="I1403" s="1074"/>
      <c r="J1403" s="1074"/>
      <c r="K1403" s="306" t="s">
        <v>48</v>
      </c>
      <c r="L1403" s="1080" t="s">
        <v>49</v>
      </c>
      <c r="M1403" s="1080"/>
      <c r="N1403" s="1080"/>
      <c r="O1403" s="1081"/>
    </row>
    <row r="1404" spans="2:21" s="122" customFormat="1" ht="21.75" customHeight="1">
      <c r="B1404" s="1069"/>
      <c r="C1404" s="1070"/>
      <c r="D1404" s="1082"/>
      <c r="E1404" s="1083"/>
      <c r="F1404" s="1084"/>
      <c r="G1404" s="1085"/>
      <c r="H1404" s="1086"/>
      <c r="I1404" s="1086"/>
      <c r="J1404" s="1086"/>
      <c r="K1404" s="73"/>
      <c r="L1404" s="1087"/>
      <c r="M1404" s="1087"/>
      <c r="N1404" s="1087"/>
      <c r="O1404" s="1088"/>
      <c r="Q1404" s="307"/>
    </row>
    <row r="1405" spans="2:21" ht="9.75" customHeight="1">
      <c r="B1405" s="122"/>
      <c r="C1405" s="122"/>
      <c r="D1405" s="303"/>
      <c r="E1405" s="303"/>
      <c r="F1405" s="303"/>
      <c r="G1405" s="303"/>
      <c r="H1405" s="303"/>
      <c r="I1405" s="303"/>
      <c r="J1405" s="303"/>
      <c r="K1405" s="303"/>
      <c r="L1405" s="303"/>
      <c r="M1405" s="303"/>
      <c r="N1405" s="303"/>
      <c r="O1405" s="303"/>
      <c r="Q1405" s="301"/>
      <c r="R1405" s="294"/>
      <c r="S1405" s="294"/>
      <c r="T1405" s="294"/>
      <c r="U1405" s="294"/>
    </row>
    <row r="1406" spans="2:21" s="97" customFormat="1" ht="18" customHeight="1">
      <c r="B1406" s="1067" t="s">
        <v>277</v>
      </c>
      <c r="C1406" s="1075"/>
      <c r="D1406" s="1032" t="s">
        <v>737</v>
      </c>
      <c r="E1406" s="975"/>
      <c r="F1406" s="975"/>
      <c r="G1406" s="975"/>
      <c r="H1406" s="975"/>
      <c r="I1406" s="975"/>
      <c r="J1406" s="975"/>
      <c r="K1406" s="975"/>
      <c r="L1406" s="975"/>
      <c r="M1406" s="975"/>
      <c r="N1406" s="975"/>
      <c r="O1406" s="976"/>
      <c r="Q1406" s="495" t="s">
        <v>109</v>
      </c>
    </row>
    <row r="1407" spans="2:21" s="97" customFormat="1" ht="19.350000000000001" customHeight="1">
      <c r="B1407" s="1076"/>
      <c r="C1407" s="1077"/>
      <c r="D1407" s="1033"/>
      <c r="E1407" s="1034"/>
      <c r="F1407" s="1034"/>
      <c r="G1407" s="1034"/>
      <c r="H1407" s="1034"/>
      <c r="I1407" s="1034"/>
      <c r="J1407" s="1034"/>
      <c r="K1407" s="1034"/>
      <c r="L1407" s="1034"/>
      <c r="M1407" s="1034"/>
      <c r="N1407" s="1034"/>
      <c r="O1407" s="1035"/>
    </row>
    <row r="1408" spans="2:21" s="97" customFormat="1" ht="19.350000000000001" customHeight="1">
      <c r="B1408" s="1076"/>
      <c r="C1408" s="1077"/>
      <c r="D1408" s="1026"/>
      <c r="E1408" s="1027"/>
      <c r="F1408" s="1027"/>
      <c r="G1408" s="1027"/>
      <c r="H1408" s="1027"/>
      <c r="I1408" s="1027"/>
      <c r="J1408" s="1027"/>
      <c r="K1408" s="1027"/>
      <c r="L1408" s="1027"/>
      <c r="M1408" s="1027"/>
      <c r="N1408" s="1027"/>
      <c r="O1408" s="1028"/>
    </row>
    <row r="1409" spans="2:15" s="97" customFormat="1" ht="19.350000000000001" customHeight="1">
      <c r="B1409" s="1076"/>
      <c r="C1409" s="1077"/>
      <c r="D1409" s="1026"/>
      <c r="E1409" s="1027"/>
      <c r="F1409" s="1027"/>
      <c r="G1409" s="1027"/>
      <c r="H1409" s="1027"/>
      <c r="I1409" s="1027"/>
      <c r="J1409" s="1027"/>
      <c r="K1409" s="1027"/>
      <c r="L1409" s="1027"/>
      <c r="M1409" s="1027"/>
      <c r="N1409" s="1027"/>
      <c r="O1409" s="1028"/>
    </row>
    <row r="1410" spans="2:15" s="97" customFormat="1" ht="19.350000000000001" customHeight="1">
      <c r="B1410" s="1076"/>
      <c r="C1410" s="1077"/>
      <c r="D1410" s="1026"/>
      <c r="E1410" s="1027"/>
      <c r="F1410" s="1027"/>
      <c r="G1410" s="1027"/>
      <c r="H1410" s="1027"/>
      <c r="I1410" s="1027"/>
      <c r="J1410" s="1027"/>
      <c r="K1410" s="1027"/>
      <c r="L1410" s="1027"/>
      <c r="M1410" s="1027"/>
      <c r="N1410" s="1027"/>
      <c r="O1410" s="1028"/>
    </row>
    <row r="1411" spans="2:15" s="97" customFormat="1" ht="19.350000000000001" customHeight="1">
      <c r="B1411" s="1076"/>
      <c r="C1411" s="1077"/>
      <c r="D1411" s="1026"/>
      <c r="E1411" s="1027"/>
      <c r="F1411" s="1027"/>
      <c r="G1411" s="1027"/>
      <c r="H1411" s="1027"/>
      <c r="I1411" s="1027"/>
      <c r="J1411" s="1027"/>
      <c r="K1411" s="1027"/>
      <c r="L1411" s="1027"/>
      <c r="M1411" s="1027"/>
      <c r="N1411" s="1027"/>
      <c r="O1411" s="1028"/>
    </row>
    <row r="1412" spans="2:15" s="97" customFormat="1" ht="19.350000000000001" customHeight="1">
      <c r="B1412" s="1076"/>
      <c r="C1412" s="1077"/>
      <c r="D1412" s="1026"/>
      <c r="E1412" s="1027"/>
      <c r="F1412" s="1027"/>
      <c r="G1412" s="1027"/>
      <c r="H1412" s="1027"/>
      <c r="I1412" s="1027"/>
      <c r="J1412" s="1027"/>
      <c r="K1412" s="1027"/>
      <c r="L1412" s="1027"/>
      <c r="M1412" s="1027"/>
      <c r="N1412" s="1027"/>
      <c r="O1412" s="1028"/>
    </row>
    <row r="1413" spans="2:15" s="97" customFormat="1" ht="19.350000000000001" customHeight="1">
      <c r="B1413" s="1076"/>
      <c r="C1413" s="1077"/>
      <c r="D1413" s="1026"/>
      <c r="E1413" s="1027"/>
      <c r="F1413" s="1027"/>
      <c r="G1413" s="1027"/>
      <c r="H1413" s="1027"/>
      <c r="I1413" s="1027"/>
      <c r="J1413" s="1027"/>
      <c r="K1413" s="1027"/>
      <c r="L1413" s="1027"/>
      <c r="M1413" s="1027"/>
      <c r="N1413" s="1027"/>
      <c r="O1413" s="1028"/>
    </row>
    <row r="1414" spans="2:15" s="97" customFormat="1" ht="19.350000000000001" customHeight="1">
      <c r="B1414" s="1076"/>
      <c r="C1414" s="1077"/>
      <c r="D1414" s="1026"/>
      <c r="E1414" s="1027"/>
      <c r="F1414" s="1027"/>
      <c r="G1414" s="1027"/>
      <c r="H1414" s="1027"/>
      <c r="I1414" s="1027"/>
      <c r="J1414" s="1027"/>
      <c r="K1414" s="1027"/>
      <c r="L1414" s="1027"/>
      <c r="M1414" s="1027"/>
      <c r="N1414" s="1027"/>
      <c r="O1414" s="1028"/>
    </row>
    <row r="1415" spans="2:15" s="97" customFormat="1" ht="19.350000000000001" customHeight="1">
      <c r="B1415" s="1076"/>
      <c r="C1415" s="1077"/>
      <c r="D1415" s="1026"/>
      <c r="E1415" s="1027"/>
      <c r="F1415" s="1027"/>
      <c r="G1415" s="1027"/>
      <c r="H1415" s="1027"/>
      <c r="I1415" s="1027"/>
      <c r="J1415" s="1027"/>
      <c r="K1415" s="1027"/>
      <c r="L1415" s="1027"/>
      <c r="M1415" s="1027"/>
      <c r="N1415" s="1027"/>
      <c r="O1415" s="1028"/>
    </row>
    <row r="1416" spans="2:15" s="97" customFormat="1" ht="19.350000000000001" customHeight="1">
      <c r="B1416" s="1078"/>
      <c r="C1416" s="1079"/>
      <c r="D1416" s="1029"/>
      <c r="E1416" s="1030"/>
      <c r="F1416" s="1030"/>
      <c r="G1416" s="1030"/>
      <c r="H1416" s="1030"/>
      <c r="I1416" s="1030"/>
      <c r="J1416" s="1030"/>
      <c r="K1416" s="1030"/>
      <c r="L1416" s="1030"/>
      <c r="M1416" s="1030"/>
      <c r="N1416" s="1030"/>
      <c r="O1416" s="1031"/>
    </row>
    <row r="1417" spans="2:15" s="97" customFormat="1" ht="18" customHeight="1">
      <c r="B1417" s="1067" t="s">
        <v>114</v>
      </c>
      <c r="C1417" s="1092"/>
      <c r="D1417" s="1089" t="s">
        <v>523</v>
      </c>
      <c r="E1417" s="1090"/>
      <c r="F1417" s="1090"/>
      <c r="G1417" s="1090"/>
      <c r="H1417" s="1090"/>
      <c r="I1417" s="1090"/>
      <c r="J1417" s="1090"/>
      <c r="K1417" s="1090"/>
      <c r="L1417" s="1090"/>
      <c r="M1417" s="1090"/>
      <c r="N1417" s="1090"/>
      <c r="O1417" s="1091"/>
    </row>
    <row r="1418" spans="2:15" s="97" customFormat="1" ht="18" customHeight="1">
      <c r="B1418" s="1093"/>
      <c r="C1418" s="1094"/>
      <c r="D1418" s="1045"/>
      <c r="E1418" s="1046"/>
      <c r="F1418" s="1046"/>
      <c r="G1418" s="1046"/>
      <c r="H1418" s="1046"/>
      <c r="I1418" s="1046"/>
      <c r="J1418" s="1046"/>
      <c r="K1418" s="1046"/>
      <c r="L1418" s="1046"/>
      <c r="M1418" s="1046"/>
      <c r="N1418" s="1046"/>
      <c r="O1418" s="1047"/>
    </row>
    <row r="1419" spans="2:15" s="97" customFormat="1" ht="18" customHeight="1">
      <c r="B1419" s="1093"/>
      <c r="C1419" s="1094"/>
      <c r="D1419" s="1026"/>
      <c r="E1419" s="1027"/>
      <c r="F1419" s="1027"/>
      <c r="G1419" s="1027"/>
      <c r="H1419" s="1027"/>
      <c r="I1419" s="1027"/>
      <c r="J1419" s="1027"/>
      <c r="K1419" s="1027"/>
      <c r="L1419" s="1027"/>
      <c r="M1419" s="1027"/>
      <c r="N1419" s="1027"/>
      <c r="O1419" s="1028"/>
    </row>
    <row r="1420" spans="2:15" s="97" customFormat="1" ht="18" customHeight="1">
      <c r="B1420" s="1093"/>
      <c r="C1420" s="1094"/>
      <c r="D1420" s="1026"/>
      <c r="E1420" s="1027"/>
      <c r="F1420" s="1027"/>
      <c r="G1420" s="1027"/>
      <c r="H1420" s="1027"/>
      <c r="I1420" s="1027"/>
      <c r="J1420" s="1027"/>
      <c r="K1420" s="1027"/>
      <c r="L1420" s="1027"/>
      <c r="M1420" s="1027"/>
      <c r="N1420" s="1027"/>
      <c r="O1420" s="1028"/>
    </row>
    <row r="1421" spans="2:15" s="97" customFormat="1" ht="18" customHeight="1">
      <c r="B1421" s="1093"/>
      <c r="C1421" s="1094"/>
      <c r="D1421" s="1026"/>
      <c r="E1421" s="1027"/>
      <c r="F1421" s="1027"/>
      <c r="G1421" s="1027"/>
      <c r="H1421" s="1027"/>
      <c r="I1421" s="1027"/>
      <c r="J1421" s="1027"/>
      <c r="K1421" s="1027"/>
      <c r="L1421" s="1027"/>
      <c r="M1421" s="1027"/>
      <c r="N1421" s="1027"/>
      <c r="O1421" s="1028"/>
    </row>
    <row r="1422" spans="2:15" s="97" customFormat="1" ht="18" customHeight="1">
      <c r="B1422" s="1093"/>
      <c r="C1422" s="1094"/>
      <c r="D1422" s="1026"/>
      <c r="E1422" s="1027"/>
      <c r="F1422" s="1027"/>
      <c r="G1422" s="1027"/>
      <c r="H1422" s="1027"/>
      <c r="I1422" s="1027"/>
      <c r="J1422" s="1027"/>
      <c r="K1422" s="1027"/>
      <c r="L1422" s="1027"/>
      <c r="M1422" s="1027"/>
      <c r="N1422" s="1027"/>
      <c r="O1422" s="1028"/>
    </row>
    <row r="1423" spans="2:15" s="97" customFormat="1" ht="18" customHeight="1">
      <c r="B1423" s="1093"/>
      <c r="C1423" s="1094"/>
      <c r="D1423" s="1048"/>
      <c r="E1423" s="1049"/>
      <c r="F1423" s="1049"/>
      <c r="G1423" s="1049"/>
      <c r="H1423" s="1049"/>
      <c r="I1423" s="1049"/>
      <c r="J1423" s="1049"/>
      <c r="K1423" s="1049"/>
      <c r="L1423" s="1049"/>
      <c r="M1423" s="1049"/>
      <c r="N1423" s="1049"/>
      <c r="O1423" s="1050"/>
    </row>
    <row r="1424" spans="2:15" s="97" customFormat="1" ht="18" customHeight="1">
      <c r="B1424" s="1093"/>
      <c r="C1424" s="1094"/>
      <c r="D1424" s="1116" t="s">
        <v>334</v>
      </c>
      <c r="E1424" s="1117"/>
      <c r="F1424" s="1117"/>
      <c r="G1424" s="1117"/>
      <c r="H1424" s="1117"/>
      <c r="I1424" s="1117"/>
      <c r="J1424" s="1117"/>
      <c r="K1424" s="1117"/>
      <c r="L1424" s="1117"/>
      <c r="M1424" s="1117"/>
      <c r="N1424" s="1117"/>
      <c r="O1424" s="1118"/>
    </row>
    <row r="1425" spans="2:15" s="97" customFormat="1" ht="18" customHeight="1">
      <c r="B1425" s="1093"/>
      <c r="C1425" s="1094"/>
      <c r="D1425" s="1045"/>
      <c r="E1425" s="1119"/>
      <c r="F1425" s="1119"/>
      <c r="G1425" s="1119"/>
      <c r="H1425" s="1119"/>
      <c r="I1425" s="1119"/>
      <c r="J1425" s="1119"/>
      <c r="K1425" s="1119"/>
      <c r="L1425" s="1119"/>
      <c r="M1425" s="1119"/>
      <c r="N1425" s="1119"/>
      <c r="O1425" s="1120"/>
    </row>
    <row r="1426" spans="2:15" s="97" customFormat="1" ht="18" customHeight="1">
      <c r="B1426" s="1093"/>
      <c r="C1426" s="1094"/>
      <c r="D1426" s="1121"/>
      <c r="E1426" s="1122"/>
      <c r="F1426" s="1122"/>
      <c r="G1426" s="1122"/>
      <c r="H1426" s="1122"/>
      <c r="I1426" s="1122"/>
      <c r="J1426" s="1122"/>
      <c r="K1426" s="1122"/>
      <c r="L1426" s="1122"/>
      <c r="M1426" s="1122"/>
      <c r="N1426" s="1122"/>
      <c r="O1426" s="1123"/>
    </row>
    <row r="1427" spans="2:15" s="97" customFormat="1" ht="18" customHeight="1">
      <c r="B1427" s="1093"/>
      <c r="C1427" s="1094"/>
      <c r="D1427" s="1121"/>
      <c r="E1427" s="1122"/>
      <c r="F1427" s="1122"/>
      <c r="G1427" s="1122"/>
      <c r="H1427" s="1122"/>
      <c r="I1427" s="1122"/>
      <c r="J1427" s="1122"/>
      <c r="K1427" s="1122"/>
      <c r="L1427" s="1122"/>
      <c r="M1427" s="1122"/>
      <c r="N1427" s="1122"/>
      <c r="O1427" s="1123"/>
    </row>
    <row r="1428" spans="2:15" s="97" customFormat="1" ht="18" customHeight="1">
      <c r="B1428" s="1093"/>
      <c r="C1428" s="1094"/>
      <c r="D1428" s="1121"/>
      <c r="E1428" s="1122"/>
      <c r="F1428" s="1122"/>
      <c r="G1428" s="1122"/>
      <c r="H1428" s="1122"/>
      <c r="I1428" s="1122"/>
      <c r="J1428" s="1122"/>
      <c r="K1428" s="1122"/>
      <c r="L1428" s="1122"/>
      <c r="M1428" s="1122"/>
      <c r="N1428" s="1122"/>
      <c r="O1428" s="1123"/>
    </row>
    <row r="1429" spans="2:15" s="97" customFormat="1" ht="18" customHeight="1">
      <c r="B1429" s="1093"/>
      <c r="C1429" s="1094"/>
      <c r="D1429" s="1121"/>
      <c r="E1429" s="1122"/>
      <c r="F1429" s="1122"/>
      <c r="G1429" s="1122"/>
      <c r="H1429" s="1122"/>
      <c r="I1429" s="1122"/>
      <c r="J1429" s="1122"/>
      <c r="K1429" s="1122"/>
      <c r="L1429" s="1122"/>
      <c r="M1429" s="1122"/>
      <c r="N1429" s="1122"/>
      <c r="O1429" s="1123"/>
    </row>
    <row r="1430" spans="2:15" s="97" customFormat="1" ht="18" customHeight="1">
      <c r="B1430" s="1093"/>
      <c r="C1430" s="1094"/>
      <c r="D1430" s="1121"/>
      <c r="E1430" s="1122"/>
      <c r="F1430" s="1122"/>
      <c r="G1430" s="1122"/>
      <c r="H1430" s="1122"/>
      <c r="I1430" s="1122"/>
      <c r="J1430" s="1122"/>
      <c r="K1430" s="1122"/>
      <c r="L1430" s="1122"/>
      <c r="M1430" s="1122"/>
      <c r="N1430" s="1122"/>
      <c r="O1430" s="1123"/>
    </row>
    <row r="1431" spans="2:15" s="97" customFormat="1" ht="18" customHeight="1">
      <c r="B1431" s="1095"/>
      <c r="C1431" s="1096"/>
      <c r="D1431" s="1124"/>
      <c r="E1431" s="1125"/>
      <c r="F1431" s="1125"/>
      <c r="G1431" s="1125"/>
      <c r="H1431" s="1125"/>
      <c r="I1431" s="1125"/>
      <c r="J1431" s="1125"/>
      <c r="K1431" s="1125"/>
      <c r="L1431" s="1125"/>
      <c r="M1431" s="1125"/>
      <c r="N1431" s="1125"/>
      <c r="O1431" s="1126"/>
    </row>
    <row r="1432" spans="2:15" s="97" customFormat="1" ht="30.75" customHeight="1">
      <c r="B1432" s="1067" t="s">
        <v>110</v>
      </c>
      <c r="C1432" s="1092"/>
      <c r="D1432" s="1102" t="s">
        <v>733</v>
      </c>
      <c r="E1432" s="1090"/>
      <c r="F1432" s="1090"/>
      <c r="G1432" s="1090"/>
      <c r="H1432" s="1090"/>
      <c r="I1432" s="1090"/>
      <c r="J1432" s="1090"/>
      <c r="K1432" s="1090"/>
      <c r="L1432" s="1090"/>
      <c r="M1432" s="1090"/>
      <c r="N1432" s="1090"/>
      <c r="O1432" s="1091"/>
    </row>
    <row r="1433" spans="2:15" s="97" customFormat="1" ht="18" customHeight="1">
      <c r="B1433" s="1093"/>
      <c r="C1433" s="1094"/>
      <c r="D1433" s="1045"/>
      <c r="E1433" s="1108"/>
      <c r="F1433" s="1108"/>
      <c r="G1433" s="1108"/>
      <c r="H1433" s="1108"/>
      <c r="I1433" s="1108"/>
      <c r="J1433" s="1108"/>
      <c r="K1433" s="1108"/>
      <c r="L1433" s="1108"/>
      <c r="M1433" s="1108"/>
      <c r="N1433" s="1108"/>
      <c r="O1433" s="1109"/>
    </row>
    <row r="1434" spans="2:15" s="97" customFormat="1" ht="18" customHeight="1">
      <c r="B1434" s="1093"/>
      <c r="C1434" s="1094"/>
      <c r="D1434" s="1110"/>
      <c r="E1434" s="1111"/>
      <c r="F1434" s="1111"/>
      <c r="G1434" s="1111"/>
      <c r="H1434" s="1111"/>
      <c r="I1434" s="1111"/>
      <c r="J1434" s="1111"/>
      <c r="K1434" s="1111"/>
      <c r="L1434" s="1111"/>
      <c r="M1434" s="1111"/>
      <c r="N1434" s="1111"/>
      <c r="O1434" s="1112"/>
    </row>
    <row r="1435" spans="2:15" s="97" customFormat="1" ht="18" customHeight="1">
      <c r="B1435" s="1093"/>
      <c r="C1435" s="1094"/>
      <c r="D1435" s="1113"/>
      <c r="E1435" s="1114"/>
      <c r="F1435" s="1114"/>
      <c r="G1435" s="1114"/>
      <c r="H1435" s="1114"/>
      <c r="I1435" s="1114"/>
      <c r="J1435" s="1114"/>
      <c r="K1435" s="1114"/>
      <c r="L1435" s="1114"/>
      <c r="M1435" s="1114"/>
      <c r="N1435" s="1114"/>
      <c r="O1435" s="1115"/>
    </row>
    <row r="1436" spans="2:15" s="97" customFormat="1" ht="17.100000000000001" customHeight="1">
      <c r="B1436" s="1093"/>
      <c r="C1436" s="1094"/>
      <c r="D1436" s="1133" t="s">
        <v>278</v>
      </c>
      <c r="E1436" s="1133"/>
      <c r="F1436" s="1133"/>
      <c r="G1436" s="1133"/>
      <c r="H1436" s="1133"/>
      <c r="I1436" s="1133"/>
      <c r="J1436" s="1133"/>
      <c r="K1436" s="1133"/>
      <c r="L1436" s="1133"/>
      <c r="M1436" s="1133"/>
      <c r="N1436" s="1133"/>
      <c r="O1436" s="1134"/>
    </row>
    <row r="1437" spans="2:15" s="97" customFormat="1" ht="17.100000000000001" customHeight="1">
      <c r="B1437" s="1093"/>
      <c r="C1437" s="1094"/>
      <c r="D1437" s="1135"/>
      <c r="E1437" s="1108"/>
      <c r="F1437" s="1108"/>
      <c r="G1437" s="1108"/>
      <c r="H1437" s="1108"/>
      <c r="I1437" s="1108"/>
      <c r="J1437" s="1108"/>
      <c r="K1437" s="1108"/>
      <c r="L1437" s="1108"/>
      <c r="M1437" s="1108"/>
      <c r="N1437" s="1108"/>
      <c r="O1437" s="1109"/>
    </row>
    <row r="1438" spans="2:15" s="97" customFormat="1" ht="17.100000000000001" customHeight="1">
      <c r="B1438" s="1093"/>
      <c r="C1438" s="1094"/>
      <c r="D1438" s="1110"/>
      <c r="E1438" s="1111"/>
      <c r="F1438" s="1111"/>
      <c r="G1438" s="1111"/>
      <c r="H1438" s="1111"/>
      <c r="I1438" s="1111"/>
      <c r="J1438" s="1111"/>
      <c r="K1438" s="1111"/>
      <c r="L1438" s="1111"/>
      <c r="M1438" s="1111"/>
      <c r="N1438" s="1111"/>
      <c r="O1438" s="1112"/>
    </row>
    <row r="1439" spans="2:15" s="97" customFormat="1" ht="17.100000000000001" customHeight="1">
      <c r="B1439" s="1093"/>
      <c r="C1439" s="1094"/>
      <c r="D1439" s="1113"/>
      <c r="E1439" s="1114"/>
      <c r="F1439" s="1114"/>
      <c r="G1439" s="1114"/>
      <c r="H1439" s="1114"/>
      <c r="I1439" s="1114"/>
      <c r="J1439" s="1114"/>
      <c r="K1439" s="1114"/>
      <c r="L1439" s="1114"/>
      <c r="M1439" s="1114"/>
      <c r="N1439" s="1114"/>
      <c r="O1439" s="1115"/>
    </row>
    <row r="1440" spans="2:15" s="97" customFormat="1" ht="17.100000000000001" customHeight="1">
      <c r="B1440" s="1093"/>
      <c r="C1440" s="1094"/>
      <c r="D1440" s="1133" t="s">
        <v>371</v>
      </c>
      <c r="E1440" s="1133"/>
      <c r="F1440" s="1133"/>
      <c r="G1440" s="1133"/>
      <c r="H1440" s="1133"/>
      <c r="I1440" s="1133"/>
      <c r="J1440" s="1133"/>
      <c r="K1440" s="1133"/>
      <c r="L1440" s="1133"/>
      <c r="M1440" s="1133"/>
      <c r="N1440" s="1133"/>
      <c r="O1440" s="1134"/>
    </row>
    <row r="1441" spans="1:21" s="97" customFormat="1" ht="17.100000000000001" customHeight="1">
      <c r="B1441" s="1093"/>
      <c r="C1441" s="1094"/>
      <c r="D1441" s="1135"/>
      <c r="E1441" s="1136"/>
      <c r="F1441" s="1136"/>
      <c r="G1441" s="1136"/>
      <c r="H1441" s="1136"/>
      <c r="I1441" s="1136"/>
      <c r="J1441" s="1136"/>
      <c r="K1441" s="1136"/>
      <c r="L1441" s="1136"/>
      <c r="M1441" s="1136"/>
      <c r="N1441" s="1136"/>
      <c r="O1441" s="1137"/>
    </row>
    <row r="1442" spans="1:21" s="97" customFormat="1" ht="17.100000000000001" customHeight="1">
      <c r="B1442" s="1093"/>
      <c r="C1442" s="1094"/>
      <c r="D1442" s="1138"/>
      <c r="E1442" s="827"/>
      <c r="F1442" s="827"/>
      <c r="G1442" s="827"/>
      <c r="H1442" s="827"/>
      <c r="I1442" s="827"/>
      <c r="J1442" s="827"/>
      <c r="K1442" s="827"/>
      <c r="L1442" s="827"/>
      <c r="M1442" s="827"/>
      <c r="N1442" s="827"/>
      <c r="O1442" s="1139"/>
    </row>
    <row r="1443" spans="1:21" s="97" customFormat="1" ht="17.100000000000001" customHeight="1">
      <c r="B1443" s="1093"/>
      <c r="C1443" s="1094"/>
      <c r="D1443" s="1140"/>
      <c r="E1443" s="1141"/>
      <c r="F1443" s="1141"/>
      <c r="G1443" s="1141"/>
      <c r="H1443" s="1141"/>
      <c r="I1443" s="1141"/>
      <c r="J1443" s="1141"/>
      <c r="K1443" s="1141"/>
      <c r="L1443" s="1141"/>
      <c r="M1443" s="1141"/>
      <c r="N1443" s="1141"/>
      <c r="O1443" s="1142"/>
    </row>
    <row r="1444" spans="1:21" s="97" customFormat="1" ht="45" customHeight="1">
      <c r="B1444" s="1093"/>
      <c r="C1444" s="1094"/>
      <c r="D1444" s="1021" t="s">
        <v>734</v>
      </c>
      <c r="E1444" s="1022"/>
      <c r="F1444" s="1022"/>
      <c r="G1444" s="1022"/>
      <c r="H1444" s="1022"/>
      <c r="I1444" s="1022"/>
      <c r="J1444" s="1022"/>
      <c r="K1444" s="1022"/>
      <c r="L1444" s="1023"/>
      <c r="M1444" s="1024" t="s">
        <v>713</v>
      </c>
      <c r="N1444" s="1025"/>
      <c r="O1444" s="706" t="s">
        <v>714</v>
      </c>
      <c r="Q1444" s="495" t="s">
        <v>721</v>
      </c>
    </row>
    <row r="1445" spans="1:21" s="97" customFormat="1" ht="17.100000000000001" customHeight="1">
      <c r="B1445" s="1093"/>
      <c r="C1445" s="1094"/>
      <c r="D1445" s="1045"/>
      <c r="E1445" s="1103"/>
      <c r="F1445" s="1103"/>
      <c r="G1445" s="1103"/>
      <c r="H1445" s="1103"/>
      <c r="I1445" s="1103"/>
      <c r="J1445" s="1103"/>
      <c r="K1445" s="1103"/>
      <c r="L1445" s="1103"/>
      <c r="M1445" s="1103"/>
      <c r="N1445" s="1103"/>
      <c r="O1445" s="1104"/>
    </row>
    <row r="1446" spans="1:21" ht="18" customHeight="1">
      <c r="B1446" s="1093"/>
      <c r="C1446" s="1094"/>
      <c r="D1446" s="1105"/>
      <c r="E1446" s="1106"/>
      <c r="F1446" s="1106"/>
      <c r="G1446" s="1106"/>
      <c r="H1446" s="1106"/>
      <c r="I1446" s="1106"/>
      <c r="J1446" s="1106"/>
      <c r="K1446" s="1106"/>
      <c r="L1446" s="1106"/>
      <c r="M1446" s="1106"/>
      <c r="N1446" s="1106"/>
      <c r="O1446" s="1107"/>
      <c r="R1446" s="294"/>
      <c r="S1446" s="294"/>
      <c r="T1446" s="294"/>
      <c r="U1446" s="294"/>
    </row>
    <row r="1447" spans="1:21" ht="18" customHeight="1">
      <c r="B1447" s="1093"/>
      <c r="C1447" s="1094"/>
      <c r="D1447" s="1147" t="s">
        <v>279</v>
      </c>
      <c r="E1447" s="1133"/>
      <c r="F1447" s="1133"/>
      <c r="G1447" s="1133"/>
      <c r="H1447" s="1133"/>
      <c r="I1447" s="1133"/>
      <c r="J1447" s="1133"/>
      <c r="K1447" s="1133"/>
      <c r="L1447" s="1133"/>
      <c r="M1447" s="1133"/>
      <c r="N1447" s="1133"/>
      <c r="O1447" s="1134"/>
      <c r="R1447" s="294"/>
      <c r="S1447" s="294"/>
      <c r="T1447" s="294"/>
      <c r="U1447" s="294"/>
    </row>
    <row r="1448" spans="1:21" ht="18" customHeight="1">
      <c r="B1448" s="1093"/>
      <c r="C1448" s="1094"/>
      <c r="D1448" s="1127"/>
      <c r="E1448" s="1128"/>
      <c r="F1448" s="1128"/>
      <c r="G1448" s="1128"/>
      <c r="H1448" s="1128"/>
      <c r="I1448" s="1128"/>
      <c r="J1448" s="1128"/>
      <c r="K1448" s="1128"/>
      <c r="L1448" s="1128"/>
      <c r="M1448" s="1128"/>
      <c r="N1448" s="1128"/>
      <c r="O1448" s="1129"/>
      <c r="R1448" s="294"/>
      <c r="S1448" s="294"/>
      <c r="T1448" s="294"/>
      <c r="U1448" s="294"/>
    </row>
    <row r="1449" spans="1:21" s="308" customFormat="1" ht="18" customHeight="1">
      <c r="B1449" s="1095"/>
      <c r="C1449" s="1096"/>
      <c r="D1449" s="1130"/>
      <c r="E1449" s="1131"/>
      <c r="F1449" s="1131"/>
      <c r="G1449" s="1131"/>
      <c r="H1449" s="1131"/>
      <c r="I1449" s="1131"/>
      <c r="J1449" s="1131"/>
      <c r="K1449" s="1131"/>
      <c r="L1449" s="1131"/>
      <c r="M1449" s="1131"/>
      <c r="N1449" s="1131"/>
      <c r="O1449" s="1132"/>
    </row>
    <row r="1450" spans="1:21" s="122" customFormat="1" ht="4.5" customHeight="1">
      <c r="B1450" s="309"/>
      <c r="C1450" s="309"/>
      <c r="D1450" s="310"/>
      <c r="E1450" s="310"/>
      <c r="F1450" s="310"/>
      <c r="G1450" s="310"/>
      <c r="H1450" s="310"/>
      <c r="I1450" s="310"/>
      <c r="J1450" s="310"/>
      <c r="K1450" s="310"/>
      <c r="L1450" s="310"/>
      <c r="M1450" s="310"/>
      <c r="N1450" s="310"/>
      <c r="O1450" s="310"/>
    </row>
    <row r="1451" spans="1:21" s="122" customFormat="1" ht="18.75" customHeight="1">
      <c r="B1451" s="463" t="s">
        <v>333</v>
      </c>
      <c r="C1451" s="309"/>
      <c r="D1451" s="310"/>
      <c r="E1451" s="310"/>
      <c r="F1451" s="310"/>
      <c r="G1451" s="310"/>
      <c r="H1451" s="310"/>
      <c r="I1451" s="310"/>
      <c r="J1451" s="310"/>
      <c r="K1451" s="310"/>
      <c r="L1451" s="310"/>
      <c r="M1451" s="310"/>
      <c r="N1451" s="310"/>
      <c r="O1451" s="310"/>
    </row>
    <row r="1452" spans="1:21" s="122" customFormat="1" ht="14.25" customHeight="1" thickBot="1">
      <c r="B1452" s="463" t="s">
        <v>331</v>
      </c>
      <c r="C1452" s="309"/>
      <c r="D1452" s="310"/>
      <c r="E1452" s="310"/>
      <c r="F1452" s="310"/>
      <c r="G1452" s="310"/>
      <c r="H1452" s="310"/>
      <c r="I1452" s="310"/>
      <c r="J1452" s="310"/>
      <c r="K1452" s="310"/>
      <c r="L1452" s="310"/>
      <c r="M1452" s="310"/>
      <c r="N1452" s="310"/>
      <c r="O1452" s="310"/>
    </row>
    <row r="1453" spans="1:21" s="122" customFormat="1" ht="18" customHeight="1" thickBot="1">
      <c r="B1453" s="1143" t="s">
        <v>36</v>
      </c>
      <c r="C1453" s="1017"/>
      <c r="D1453" s="1018"/>
      <c r="E1453" s="311" t="s">
        <v>417</v>
      </c>
      <c r="F1453" s="312"/>
      <c r="G1453" s="312"/>
      <c r="H1453" s="312"/>
      <c r="I1453" s="312"/>
      <c r="J1453" s="312"/>
      <c r="K1453" s="312"/>
      <c r="L1453" s="212"/>
      <c r="M1453" s="212"/>
      <c r="N1453" s="212"/>
      <c r="O1453" s="212"/>
    </row>
    <row r="1454" spans="1:21" s="122" customFormat="1" ht="12">
      <c r="A1454" s="313"/>
      <c r="B1454" s="314" t="s">
        <v>50</v>
      </c>
      <c r="C1454" s="314"/>
      <c r="D1454" s="315"/>
      <c r="E1454" s="316"/>
      <c r="F1454" s="316"/>
      <c r="G1454" s="317" t="s">
        <v>51</v>
      </c>
      <c r="H1454" s="315"/>
      <c r="I1454" s="314" t="s">
        <v>52</v>
      </c>
      <c r="J1454" s="314"/>
      <c r="K1454" s="313"/>
      <c r="L1454" s="318"/>
      <c r="M1454" s="319"/>
      <c r="N1454" s="313"/>
      <c r="O1454" s="317" t="s">
        <v>51</v>
      </c>
    </row>
    <row r="1455" spans="1:21" s="122" customFormat="1" ht="12">
      <c r="A1455" s="320"/>
      <c r="B1455" s="321" t="s">
        <v>53</v>
      </c>
      <c r="C1455" s="322"/>
      <c r="D1455" s="322"/>
      <c r="E1455" s="323"/>
      <c r="F1455" s="323" t="s">
        <v>54</v>
      </c>
      <c r="G1455" s="324" t="s">
        <v>55</v>
      </c>
      <c r="H1455" s="325"/>
      <c r="I1455" s="321" t="s">
        <v>53</v>
      </c>
      <c r="J1455" s="322"/>
      <c r="K1455" s="322"/>
      <c r="L1455" s="322"/>
      <c r="M1455" s="323"/>
      <c r="N1455" s="323" t="s">
        <v>54</v>
      </c>
      <c r="O1455" s="324" t="s">
        <v>55</v>
      </c>
    </row>
    <row r="1456" spans="1:21" s="122" customFormat="1" ht="18" customHeight="1">
      <c r="A1456" s="313"/>
      <c r="B1456" s="78" t="s">
        <v>395</v>
      </c>
      <c r="C1456" s="79"/>
      <c r="D1456" s="79"/>
      <c r="E1456" s="80"/>
      <c r="F1456" s="81"/>
      <c r="G1456" s="82"/>
      <c r="H1456" s="83"/>
      <c r="I1456" s="78" t="s">
        <v>397</v>
      </c>
      <c r="J1456" s="79"/>
      <c r="K1456" s="79"/>
      <c r="L1456" s="79"/>
      <c r="M1456" s="80"/>
      <c r="N1456" s="84"/>
      <c r="O1456" s="85"/>
      <c r="Q1456" s="561" t="s">
        <v>700</v>
      </c>
    </row>
    <row r="1457" spans="1:15" s="122" customFormat="1" ht="14.25" customHeight="1">
      <c r="A1457" s="313"/>
      <c r="B1457" s="86"/>
      <c r="C1457" s="87"/>
      <c r="D1457" s="88"/>
      <c r="E1457" s="89"/>
      <c r="F1457" s="90"/>
      <c r="G1457" s="91"/>
      <c r="H1457" s="83"/>
      <c r="I1457" s="92"/>
      <c r="J1457" s="93"/>
      <c r="K1457" s="88"/>
      <c r="L1457" s="88"/>
      <c r="M1457" s="89"/>
      <c r="N1457" s="90"/>
      <c r="O1457" s="94"/>
    </row>
    <row r="1458" spans="1:15" s="122" customFormat="1" ht="14.25" customHeight="1">
      <c r="A1458" s="313"/>
      <c r="B1458" s="95"/>
      <c r="C1458" s="96"/>
      <c r="D1458" s="97"/>
      <c r="E1458" s="98"/>
      <c r="F1458" s="90"/>
      <c r="G1458" s="99">
        <f>ROUNDDOWN(SUM(F1457:F1463)/1000,0)</f>
        <v>0</v>
      </c>
      <c r="H1458" s="100"/>
      <c r="I1458" s="92"/>
      <c r="J1458" s="510"/>
      <c r="K1458" s="510"/>
      <c r="L1458" s="510"/>
      <c r="M1458" s="98"/>
      <c r="N1458" s="90"/>
      <c r="O1458" s="101">
        <f>ROUNDDOWN(SUM(N1457:N1466)/1000,0)</f>
        <v>0</v>
      </c>
    </row>
    <row r="1459" spans="1:15" s="122" customFormat="1" ht="14.1" customHeight="1">
      <c r="A1459" s="313"/>
      <c r="B1459" s="95"/>
      <c r="C1459" s="96"/>
      <c r="D1459" s="97"/>
      <c r="E1459" s="98"/>
      <c r="F1459" s="90"/>
      <c r="G1459" s="99"/>
      <c r="H1459" s="100"/>
      <c r="I1459" s="92"/>
      <c r="J1459" s="510"/>
      <c r="K1459" s="510"/>
      <c r="L1459" s="510"/>
      <c r="M1459" s="98"/>
      <c r="N1459" s="90"/>
      <c r="O1459" s="94"/>
    </row>
    <row r="1460" spans="1:15" s="122" customFormat="1" ht="14.25" customHeight="1">
      <c r="A1460" s="313"/>
      <c r="B1460" s="95"/>
      <c r="C1460" s="96"/>
      <c r="D1460" s="97"/>
      <c r="E1460" s="98"/>
      <c r="F1460" s="90"/>
      <c r="G1460" s="99"/>
      <c r="H1460" s="100"/>
      <c r="I1460" s="92"/>
      <c r="J1460" s="510"/>
      <c r="K1460" s="510"/>
      <c r="L1460" s="510"/>
      <c r="M1460" s="98"/>
      <c r="N1460" s="90"/>
      <c r="O1460" s="94"/>
    </row>
    <row r="1461" spans="1:15" s="122" customFormat="1" ht="14.25" customHeight="1">
      <c r="A1461" s="313"/>
      <c r="B1461" s="95"/>
      <c r="C1461" s="96"/>
      <c r="D1461" s="97"/>
      <c r="E1461" s="98"/>
      <c r="F1461" s="90"/>
      <c r="G1461" s="102"/>
      <c r="H1461" s="103"/>
      <c r="I1461" s="92"/>
      <c r="J1461" s="510"/>
      <c r="K1461" s="510"/>
      <c r="L1461" s="510"/>
      <c r="M1461" s="98"/>
      <c r="N1461" s="90"/>
      <c r="O1461" s="94"/>
    </row>
    <row r="1462" spans="1:15" s="122" customFormat="1" ht="14.25" customHeight="1">
      <c r="A1462" s="313"/>
      <c r="B1462" s="95"/>
      <c r="C1462" s="96"/>
      <c r="D1462" s="97"/>
      <c r="E1462" s="98"/>
      <c r="F1462" s="90"/>
      <c r="G1462" s="102"/>
      <c r="H1462" s="103"/>
      <c r="I1462" s="92"/>
      <c r="J1462" s="510"/>
      <c r="K1462" s="510"/>
      <c r="L1462" s="510"/>
      <c r="M1462" s="98"/>
      <c r="N1462" s="90"/>
      <c r="O1462" s="94"/>
    </row>
    <row r="1463" spans="1:15" s="122" customFormat="1" ht="14.25" customHeight="1">
      <c r="A1463" s="313"/>
      <c r="B1463" s="78" t="s">
        <v>607</v>
      </c>
      <c r="C1463" s="79"/>
      <c r="D1463" s="79"/>
      <c r="E1463" s="80"/>
      <c r="F1463" s="81"/>
      <c r="G1463" s="82"/>
      <c r="H1463" s="105"/>
      <c r="I1463" s="92"/>
      <c r="J1463" s="510"/>
      <c r="K1463" s="510"/>
      <c r="L1463" s="510"/>
      <c r="M1463" s="98"/>
      <c r="N1463" s="90"/>
      <c r="O1463" s="94"/>
    </row>
    <row r="1464" spans="1:15" s="122" customFormat="1" ht="14.25" customHeight="1">
      <c r="A1464" s="313"/>
      <c r="B1464" s="95"/>
      <c r="C1464" s="96"/>
      <c r="D1464" s="97"/>
      <c r="E1464" s="98"/>
      <c r="F1464" s="90"/>
      <c r="G1464" s="91"/>
      <c r="H1464" s="105"/>
      <c r="I1464" s="92"/>
      <c r="J1464" s="510"/>
      <c r="K1464" s="510"/>
      <c r="L1464" s="510"/>
      <c r="M1464" s="98"/>
      <c r="N1464" s="90"/>
      <c r="O1464" s="94"/>
    </row>
    <row r="1465" spans="1:15" s="122" customFormat="1" ht="14.25" customHeight="1">
      <c r="A1465" s="313"/>
      <c r="B1465" s="95"/>
      <c r="C1465" s="96"/>
      <c r="D1465" s="97"/>
      <c r="E1465" s="98"/>
      <c r="F1465" s="90"/>
      <c r="G1465" s="99">
        <f>ROUNDDOWN(SUM(F1464:F1469)/1000,0)</f>
        <v>0</v>
      </c>
      <c r="H1465" s="100"/>
      <c r="I1465" s="107"/>
      <c r="J1465" s="511"/>
      <c r="K1465" s="511"/>
      <c r="L1465" s="511"/>
      <c r="M1465" s="98"/>
      <c r="N1465" s="90"/>
      <c r="O1465" s="106"/>
    </row>
    <row r="1466" spans="1:15" s="122" customFormat="1" ht="14.25" customHeight="1">
      <c r="A1466" s="313"/>
      <c r="B1466" s="95"/>
      <c r="C1466" s="96"/>
      <c r="D1466" s="97"/>
      <c r="E1466" s="98"/>
      <c r="F1466" s="90"/>
      <c r="G1466" s="99"/>
      <c r="H1466" s="100"/>
      <c r="I1466" s="78" t="s">
        <v>398</v>
      </c>
      <c r="J1466" s="79"/>
      <c r="K1466" s="79"/>
      <c r="L1466" s="79"/>
      <c r="M1466" s="80"/>
      <c r="N1466" s="81"/>
      <c r="O1466" s="111"/>
    </row>
    <row r="1467" spans="1:15" s="122" customFormat="1" ht="14.25" customHeight="1">
      <c r="A1467" s="313"/>
      <c r="B1467" s="95"/>
      <c r="C1467" s="96"/>
      <c r="D1467" s="97"/>
      <c r="E1467" s="98"/>
      <c r="F1467" s="90"/>
      <c r="G1467" s="99"/>
      <c r="H1467" s="105"/>
      <c r="I1467" s="92"/>
      <c r="J1467" s="510"/>
      <c r="K1467" s="510"/>
      <c r="L1467" s="510"/>
      <c r="M1467" s="98"/>
      <c r="N1467" s="90"/>
      <c r="O1467" s="94"/>
    </row>
    <row r="1468" spans="1:15" s="122" customFormat="1" ht="14.25" customHeight="1">
      <c r="A1468" s="313"/>
      <c r="B1468" s="95"/>
      <c r="C1468" s="96"/>
      <c r="D1468" s="97"/>
      <c r="E1468" s="98"/>
      <c r="F1468" s="90"/>
      <c r="G1468" s="99"/>
      <c r="H1468" s="100"/>
      <c r="I1468" s="92"/>
      <c r="J1468" s="510"/>
      <c r="K1468" s="510"/>
      <c r="L1468" s="510"/>
      <c r="M1468" s="98"/>
      <c r="N1468" s="90"/>
      <c r="O1468" s="101">
        <f>ROUNDDOWN(SUM(N1467:N1475)/1000,0)</f>
        <v>0</v>
      </c>
    </row>
    <row r="1469" spans="1:15" s="122" customFormat="1" ht="14.25" customHeight="1">
      <c r="A1469" s="313"/>
      <c r="B1469" s="78" t="s">
        <v>614</v>
      </c>
      <c r="C1469" s="79"/>
      <c r="D1469" s="79"/>
      <c r="E1469" s="80"/>
      <c r="F1469" s="81"/>
      <c r="G1469" s="82"/>
      <c r="H1469" s="100"/>
      <c r="I1469" s="92"/>
      <c r="J1469" s="510"/>
      <c r="K1469" s="510"/>
      <c r="L1469" s="510"/>
      <c r="M1469" s="98"/>
      <c r="N1469" s="90"/>
      <c r="O1469" s="94"/>
    </row>
    <row r="1470" spans="1:15" s="122" customFormat="1" ht="14.25" customHeight="1">
      <c r="A1470" s="313"/>
      <c r="B1470" s="95"/>
      <c r="C1470" s="96"/>
      <c r="D1470" s="97"/>
      <c r="E1470" s="98"/>
      <c r="F1470" s="90"/>
      <c r="G1470" s="91"/>
      <c r="H1470" s="105"/>
      <c r="I1470" s="92"/>
      <c r="J1470" s="510"/>
      <c r="K1470" s="510"/>
      <c r="L1470" s="510"/>
      <c r="M1470" s="98"/>
      <c r="N1470" s="90"/>
      <c r="O1470" s="94"/>
    </row>
    <row r="1471" spans="1:15" s="122" customFormat="1" ht="14.25" customHeight="1">
      <c r="A1471" s="313"/>
      <c r="B1471" s="95"/>
      <c r="C1471" s="96"/>
      <c r="D1471" s="97"/>
      <c r="E1471" s="98"/>
      <c r="F1471" s="90"/>
      <c r="G1471" s="99">
        <f>ROUNDDOWN(SUM(F1470:F1473)/1000,0)</f>
        <v>0</v>
      </c>
      <c r="H1471" s="105"/>
      <c r="I1471" s="92"/>
      <c r="J1471" s="510"/>
      <c r="K1471" s="510"/>
      <c r="L1471" s="510"/>
      <c r="M1471" s="98"/>
      <c r="N1471" s="90"/>
      <c r="O1471" s="94"/>
    </row>
    <row r="1472" spans="1:15" s="122" customFormat="1" ht="14.25" customHeight="1">
      <c r="A1472" s="313"/>
      <c r="B1472" s="95"/>
      <c r="C1472" s="96"/>
      <c r="D1472" s="97"/>
      <c r="E1472" s="98"/>
      <c r="F1472" s="90"/>
      <c r="G1472" s="99"/>
      <c r="H1472" s="100"/>
      <c r="I1472" s="92"/>
      <c r="J1472" s="510"/>
      <c r="K1472" s="510"/>
      <c r="L1472" s="510"/>
      <c r="M1472" s="98"/>
      <c r="N1472" s="90"/>
      <c r="O1472" s="94"/>
    </row>
    <row r="1473" spans="1:15" s="122" customFormat="1" ht="14.25" customHeight="1">
      <c r="A1473" s="313"/>
      <c r="B1473" s="78" t="s">
        <v>615</v>
      </c>
      <c r="C1473" s="79"/>
      <c r="D1473" s="79"/>
      <c r="E1473" s="80"/>
      <c r="F1473" s="81"/>
      <c r="G1473" s="82"/>
      <c r="H1473" s="100"/>
      <c r="I1473" s="92"/>
      <c r="J1473" s="510"/>
      <c r="K1473" s="510"/>
      <c r="L1473" s="510"/>
      <c r="M1473" s="98"/>
      <c r="N1473" s="90"/>
      <c r="O1473" s="94"/>
    </row>
    <row r="1474" spans="1:15" s="122" customFormat="1" ht="14.25" customHeight="1">
      <c r="A1474" s="313"/>
      <c r="B1474" s="95"/>
      <c r="C1474" s="96"/>
      <c r="D1474" s="97"/>
      <c r="E1474" s="98"/>
      <c r="F1474" s="90"/>
      <c r="G1474" s="91"/>
      <c r="H1474" s="105"/>
      <c r="I1474" s="92"/>
      <c r="J1474" s="510"/>
      <c r="K1474" s="510"/>
      <c r="L1474" s="510"/>
      <c r="M1474" s="98"/>
      <c r="N1474" s="90"/>
      <c r="O1474" s="106"/>
    </row>
    <row r="1475" spans="1:15" s="122" customFormat="1" ht="14.25" customHeight="1">
      <c r="A1475" s="313"/>
      <c r="B1475" s="95"/>
      <c r="C1475" s="96"/>
      <c r="D1475" s="97"/>
      <c r="E1475" s="98"/>
      <c r="F1475" s="90"/>
      <c r="G1475" s="99">
        <f>ROUNDDOWN(SUM(F1474:F1479)/1000,0)</f>
        <v>0</v>
      </c>
      <c r="H1475" s="105"/>
      <c r="I1475" s="185" t="s">
        <v>399</v>
      </c>
      <c r="J1475" s="167"/>
      <c r="K1475" s="109"/>
      <c r="L1475" s="109"/>
      <c r="M1475" s="110"/>
      <c r="N1475" s="84"/>
      <c r="O1475" s="111"/>
    </row>
    <row r="1476" spans="1:15" s="122" customFormat="1" ht="14.25" customHeight="1">
      <c r="A1476" s="313"/>
      <c r="B1476" s="95"/>
      <c r="C1476" s="96"/>
      <c r="D1476" s="97"/>
      <c r="E1476" s="98"/>
      <c r="F1476" s="90"/>
      <c r="G1476" s="99"/>
      <c r="H1476" s="105"/>
      <c r="I1476" s="92"/>
      <c r="J1476" s="510"/>
      <c r="K1476" s="510"/>
      <c r="L1476" s="510"/>
      <c r="M1476" s="98"/>
      <c r="N1476" s="90"/>
      <c r="O1476" s="94"/>
    </row>
    <row r="1477" spans="1:15" s="122" customFormat="1" ht="14.25" customHeight="1">
      <c r="A1477" s="313"/>
      <c r="B1477" s="95"/>
      <c r="C1477" s="96"/>
      <c r="D1477" s="97"/>
      <c r="E1477" s="98"/>
      <c r="F1477" s="90"/>
      <c r="G1477" s="99"/>
      <c r="H1477" s="100"/>
      <c r="I1477" s="92"/>
      <c r="J1477" s="510"/>
      <c r="K1477" s="510"/>
      <c r="L1477" s="510"/>
      <c r="M1477" s="98"/>
      <c r="N1477" s="90"/>
      <c r="O1477" s="101">
        <f>ROUNDDOWN(SUM(N1476:N1482)/1000,0)</f>
        <v>0</v>
      </c>
    </row>
    <row r="1478" spans="1:15" s="122" customFormat="1" ht="14.25" customHeight="1">
      <c r="A1478" s="313"/>
      <c r="B1478" s="78" t="s">
        <v>396</v>
      </c>
      <c r="C1478" s="79"/>
      <c r="D1478" s="79"/>
      <c r="E1478" s="80"/>
      <c r="F1478" s="81"/>
      <c r="G1478" s="82"/>
      <c r="H1478" s="100"/>
      <c r="I1478" s="92"/>
      <c r="J1478" s="510"/>
      <c r="K1478" s="510"/>
      <c r="L1478" s="510"/>
      <c r="M1478" s="98"/>
      <c r="N1478" s="90"/>
      <c r="O1478" s="94"/>
    </row>
    <row r="1479" spans="1:15" s="122" customFormat="1" ht="14.25" customHeight="1">
      <c r="A1479" s="313"/>
      <c r="B1479" s="95"/>
      <c r="C1479" s="96"/>
      <c r="D1479" s="97"/>
      <c r="E1479" s="98"/>
      <c r="F1479" s="90"/>
      <c r="G1479" s="91"/>
      <c r="H1479" s="100"/>
      <c r="I1479" s="92"/>
      <c r="J1479" s="510"/>
      <c r="K1479" s="510"/>
      <c r="L1479" s="510"/>
      <c r="M1479" s="98"/>
      <c r="N1479" s="90"/>
      <c r="O1479" s="94"/>
    </row>
    <row r="1480" spans="1:15" s="122" customFormat="1" ht="14.25" customHeight="1">
      <c r="A1480" s="313"/>
      <c r="B1480" s="95"/>
      <c r="C1480" s="96"/>
      <c r="D1480" s="97"/>
      <c r="E1480" s="98"/>
      <c r="F1480" s="90"/>
      <c r="G1480" s="91">
        <f>ROUNDDOWN(SUM(F1479:F1486)/1000,0)</f>
        <v>0</v>
      </c>
      <c r="H1480" s="100"/>
      <c r="I1480" s="92"/>
      <c r="J1480" s="510"/>
      <c r="K1480" s="510"/>
      <c r="L1480" s="510"/>
      <c r="M1480" s="98"/>
      <c r="N1480" s="90"/>
      <c r="O1480" s="94"/>
    </row>
    <row r="1481" spans="1:15" s="122" customFormat="1" ht="14.25" customHeight="1">
      <c r="A1481" s="313"/>
      <c r="B1481" s="95"/>
      <c r="C1481" s="96"/>
      <c r="D1481" s="97"/>
      <c r="E1481" s="98"/>
      <c r="F1481" s="90"/>
      <c r="G1481" s="91"/>
      <c r="H1481" s="100"/>
      <c r="I1481" s="92"/>
      <c r="J1481" s="510"/>
      <c r="K1481" s="510"/>
      <c r="L1481" s="510"/>
      <c r="M1481" s="98"/>
      <c r="N1481" s="90"/>
      <c r="O1481" s="94"/>
    </row>
    <row r="1482" spans="1:15" s="122" customFormat="1" ht="14.25" customHeight="1">
      <c r="A1482" s="313"/>
      <c r="B1482" s="95"/>
      <c r="C1482" s="96"/>
      <c r="D1482" s="97"/>
      <c r="E1482" s="98"/>
      <c r="F1482" s="90"/>
      <c r="G1482" s="91"/>
      <c r="H1482" s="105"/>
      <c r="I1482" s="185" t="s">
        <v>400</v>
      </c>
      <c r="J1482" s="108"/>
      <c r="K1482" s="109"/>
      <c r="L1482" s="109"/>
      <c r="M1482" s="110"/>
      <c r="N1482" s="84"/>
      <c r="O1482" s="168"/>
    </row>
    <row r="1483" spans="1:15" s="122" customFormat="1" ht="14.25" customHeight="1">
      <c r="A1483" s="313"/>
      <c r="B1483" s="95"/>
      <c r="C1483" s="96"/>
      <c r="D1483" s="97"/>
      <c r="E1483" s="98"/>
      <c r="F1483" s="90"/>
      <c r="G1483" s="91"/>
      <c r="H1483" s="105"/>
      <c r="I1483" s="92"/>
      <c r="J1483" s="510"/>
      <c r="K1483" s="510"/>
      <c r="L1483" s="510"/>
      <c r="M1483" s="98"/>
      <c r="N1483" s="90"/>
      <c r="O1483" s="169"/>
    </row>
    <row r="1484" spans="1:15" s="122" customFormat="1" ht="14.25" customHeight="1">
      <c r="A1484" s="313"/>
      <c r="B1484" s="95"/>
      <c r="C1484" s="96"/>
      <c r="D1484" s="97"/>
      <c r="E1484" s="98"/>
      <c r="F1484" s="90"/>
      <c r="G1484" s="91"/>
      <c r="H1484" s="105"/>
      <c r="I1484" s="92"/>
      <c r="J1484" s="510"/>
      <c r="K1484" s="510"/>
      <c r="L1484" s="510"/>
      <c r="M1484" s="98"/>
      <c r="N1484" s="90"/>
      <c r="O1484" s="101">
        <f>ROUNDDOWN(SUM(N1483:N1489)/1000,0)</f>
        <v>0</v>
      </c>
    </row>
    <row r="1485" spans="1:15" s="122" customFormat="1" ht="14.25" customHeight="1">
      <c r="A1485" s="313"/>
      <c r="B1485" s="95"/>
      <c r="C1485" s="96"/>
      <c r="D1485" s="97"/>
      <c r="E1485" s="98"/>
      <c r="F1485" s="90"/>
      <c r="G1485" s="91"/>
      <c r="H1485" s="105"/>
      <c r="I1485" s="92"/>
      <c r="J1485" s="510"/>
      <c r="K1485" s="510"/>
      <c r="L1485" s="510"/>
      <c r="M1485" s="98"/>
      <c r="N1485" s="90"/>
      <c r="O1485" s="94"/>
    </row>
    <row r="1486" spans="1:15" s="122" customFormat="1" ht="14.25" customHeight="1">
      <c r="A1486" s="313"/>
      <c r="B1486" s="78" t="s">
        <v>56</v>
      </c>
      <c r="C1486" s="79"/>
      <c r="D1486" s="79"/>
      <c r="E1486" s="80"/>
      <c r="F1486" s="81"/>
      <c r="G1486" s="82"/>
      <c r="H1486" s="105"/>
      <c r="I1486" s="92"/>
      <c r="J1486" s="510"/>
      <c r="K1486" s="510"/>
      <c r="L1486" s="510"/>
      <c r="M1486" s="98"/>
      <c r="N1486" s="90"/>
      <c r="O1486" s="94"/>
    </row>
    <row r="1487" spans="1:15" s="122" customFormat="1" ht="14.25" customHeight="1">
      <c r="A1487" s="313"/>
      <c r="B1487" s="95"/>
      <c r="C1487" s="96"/>
      <c r="D1487" s="97"/>
      <c r="E1487" s="98"/>
      <c r="F1487" s="90"/>
      <c r="G1487" s="91"/>
      <c r="H1487" s="100"/>
      <c r="I1487" s="92"/>
      <c r="J1487" s="510"/>
      <c r="K1487" s="510"/>
      <c r="L1487" s="510"/>
      <c r="M1487" s="98"/>
      <c r="N1487" s="90"/>
      <c r="O1487" s="94"/>
    </row>
    <row r="1488" spans="1:15" s="122" customFormat="1" ht="14.25" customHeight="1">
      <c r="A1488" s="313"/>
      <c r="B1488" s="95"/>
      <c r="C1488" s="96"/>
      <c r="D1488" s="97"/>
      <c r="E1488" s="98"/>
      <c r="F1488" s="90"/>
      <c r="G1488" s="99">
        <f>ROUNDDOWN(SUM(F1487:F1492)/1000,0)</f>
        <v>0</v>
      </c>
      <c r="H1488" s="105"/>
      <c r="I1488" s="92"/>
      <c r="J1488" s="510"/>
      <c r="K1488" s="510"/>
      <c r="L1488" s="510"/>
      <c r="M1488" s="98"/>
      <c r="N1488" s="90"/>
      <c r="O1488" s="106"/>
    </row>
    <row r="1489" spans="1:17" s="122" customFormat="1" ht="14.25" customHeight="1">
      <c r="A1489" s="313"/>
      <c r="B1489" s="95"/>
      <c r="C1489" s="96"/>
      <c r="D1489" s="97"/>
      <c r="E1489" s="98"/>
      <c r="F1489" s="90"/>
      <c r="G1489" s="91"/>
      <c r="H1489" s="105"/>
      <c r="I1489" s="185" t="s">
        <v>401</v>
      </c>
      <c r="J1489" s="108"/>
      <c r="K1489" s="109"/>
      <c r="L1489" s="109"/>
      <c r="M1489" s="110"/>
      <c r="N1489" s="707"/>
      <c r="O1489" s="112"/>
    </row>
    <row r="1490" spans="1:17" s="122" customFormat="1" ht="14.25" customHeight="1">
      <c r="A1490" s="313"/>
      <c r="B1490" s="95"/>
      <c r="C1490" s="96"/>
      <c r="D1490" s="97"/>
      <c r="E1490" s="98"/>
      <c r="F1490" s="90"/>
      <c r="G1490" s="99"/>
      <c r="H1490" s="105"/>
      <c r="I1490" s="92"/>
      <c r="J1490" s="510"/>
      <c r="K1490" s="510"/>
      <c r="L1490" s="510"/>
      <c r="M1490" s="98"/>
      <c r="N1490" s="90"/>
      <c r="O1490" s="94"/>
    </row>
    <row r="1491" spans="1:17" s="122" customFormat="1" ht="14.25" customHeight="1">
      <c r="A1491" s="313"/>
      <c r="B1491" s="95"/>
      <c r="C1491" s="96"/>
      <c r="D1491" s="97"/>
      <c r="E1491" s="98"/>
      <c r="F1491" s="90"/>
      <c r="G1491" s="99"/>
      <c r="H1491" s="100"/>
      <c r="I1491" s="92"/>
      <c r="J1491" s="510"/>
      <c r="K1491" s="510"/>
      <c r="L1491" s="510"/>
      <c r="M1491" s="98"/>
      <c r="N1491" s="90"/>
      <c r="O1491" s="101">
        <f>ROUNDDOWN(SUM(N1490:N1495)/1000,0)</f>
        <v>0</v>
      </c>
    </row>
    <row r="1492" spans="1:17" s="122" customFormat="1" ht="14.1" customHeight="1" thickBot="1">
      <c r="A1492" s="313"/>
      <c r="B1492" s="113" t="s">
        <v>608</v>
      </c>
      <c r="C1492" s="114"/>
      <c r="D1492" s="114"/>
      <c r="E1492" s="115"/>
      <c r="F1492" s="116"/>
      <c r="G1492" s="117">
        <f>G1493-G1458-G1465-G1471-G1475-G1480-G1488</f>
        <v>0</v>
      </c>
      <c r="H1492" s="105"/>
      <c r="I1492" s="92"/>
      <c r="J1492" s="510"/>
      <c r="K1492" s="510"/>
      <c r="L1492" s="510"/>
      <c r="M1492" s="98"/>
      <c r="N1492" s="90"/>
      <c r="O1492" s="94"/>
    </row>
    <row r="1493" spans="1:17" s="122" customFormat="1" ht="14.25" customHeight="1" thickTop="1">
      <c r="A1493" s="313"/>
      <c r="B1493" s="702" t="s">
        <v>57</v>
      </c>
      <c r="C1493" s="703"/>
      <c r="D1493" s="703"/>
      <c r="E1493" s="703"/>
      <c r="F1493" s="704"/>
      <c r="G1493" s="118">
        <f>O1502</f>
        <v>0</v>
      </c>
      <c r="H1493" s="100"/>
      <c r="I1493" s="92"/>
      <c r="J1493" s="510"/>
      <c r="K1493" s="510"/>
      <c r="L1493" s="510"/>
      <c r="M1493" s="98"/>
      <c r="N1493" s="90"/>
      <c r="O1493" s="94"/>
    </row>
    <row r="1494" spans="1:17" s="122" customFormat="1" ht="20.100000000000001" customHeight="1">
      <c r="A1494" s="313"/>
      <c r="B1494" s="119" t="s">
        <v>58</v>
      </c>
      <c r="C1494" s="120"/>
      <c r="D1494" s="120"/>
      <c r="E1494" s="120"/>
      <c r="F1494" s="120"/>
      <c r="G1494" s="121"/>
      <c r="H1494" s="100"/>
      <c r="I1494" s="107"/>
      <c r="J1494" s="511"/>
      <c r="K1494" s="511"/>
      <c r="L1494" s="511"/>
      <c r="M1494" s="104"/>
      <c r="N1494" s="645"/>
      <c r="O1494" s="106"/>
    </row>
    <row r="1495" spans="1:17" s="122" customFormat="1" ht="14.25" customHeight="1">
      <c r="A1495" s="313"/>
      <c r="B1495" s="122" t="s">
        <v>59</v>
      </c>
      <c r="C1495" s="120"/>
      <c r="D1495" s="120"/>
      <c r="E1495" s="120"/>
      <c r="F1495" s="120"/>
      <c r="G1495" s="123" t="s">
        <v>60</v>
      </c>
      <c r="H1495" s="121"/>
      <c r="I1495" s="185" t="s">
        <v>717</v>
      </c>
      <c r="J1495" s="708"/>
      <c r="K1495" s="510"/>
      <c r="L1495" s="510"/>
      <c r="M1495" s="110"/>
      <c r="N1495" s="84"/>
      <c r="O1495" s="111"/>
    </row>
    <row r="1496" spans="1:17" s="122" customFormat="1" ht="14.25" customHeight="1">
      <c r="A1496" s="313"/>
      <c r="B1496" s="987" t="s">
        <v>61</v>
      </c>
      <c r="C1496" s="1019"/>
      <c r="D1496" s="1019"/>
      <c r="E1496" s="1019"/>
      <c r="F1496" s="1020"/>
      <c r="G1496" s="125" t="s">
        <v>62</v>
      </c>
      <c r="H1496" s="124"/>
      <c r="I1496" s="92"/>
      <c r="J1496" s="510"/>
      <c r="K1496" s="709"/>
      <c r="L1496" s="709"/>
      <c r="M1496" s="98"/>
      <c r="N1496" s="90"/>
      <c r="O1496" s="94"/>
      <c r="Q1496" s="648" t="s">
        <v>735</v>
      </c>
    </row>
    <row r="1497" spans="1:17" s="122" customFormat="1" ht="14.25" customHeight="1">
      <c r="A1497" s="313"/>
      <c r="B1497" s="1144" t="s">
        <v>403</v>
      </c>
      <c r="C1497" s="1019"/>
      <c r="D1497" s="1019"/>
      <c r="E1497" s="1019"/>
      <c r="F1497" s="1020"/>
      <c r="G1497" s="126"/>
      <c r="H1497" s="124"/>
      <c r="I1497" s="92"/>
      <c r="J1497" s="510"/>
      <c r="K1497" s="510"/>
      <c r="L1497" s="510"/>
      <c r="M1497" s="98"/>
      <c r="N1497" s="90"/>
      <c r="O1497" s="101">
        <f>ROUNDDOWN(SUM(N1496:N1500)/1000,0)</f>
        <v>0</v>
      </c>
    </row>
    <row r="1498" spans="1:17" s="122" customFormat="1" ht="20.100000000000001" customHeight="1">
      <c r="A1498" s="313"/>
      <c r="B1498" s="1144" t="s">
        <v>404</v>
      </c>
      <c r="C1498" s="1145"/>
      <c r="D1498" s="1145"/>
      <c r="E1498" s="1145"/>
      <c r="F1498" s="1146"/>
      <c r="G1498" s="126"/>
      <c r="H1498" s="127"/>
      <c r="I1498" s="92"/>
      <c r="J1498" s="510"/>
      <c r="K1498" s="510"/>
      <c r="L1498" s="510"/>
      <c r="M1498" s="98"/>
      <c r="N1498" s="90"/>
      <c r="O1498" s="94"/>
    </row>
    <row r="1499" spans="1:17" s="122" customFormat="1" ht="21.95" customHeight="1" thickBot="1">
      <c r="A1499" s="313"/>
      <c r="B1499" s="1144" t="s">
        <v>104</v>
      </c>
      <c r="C1499" s="1145"/>
      <c r="D1499" s="1145"/>
      <c r="E1499" s="1145"/>
      <c r="F1499" s="1146"/>
      <c r="G1499" s="126"/>
      <c r="H1499" s="105"/>
      <c r="I1499" s="92"/>
      <c r="J1499" s="510"/>
      <c r="K1499" s="510"/>
      <c r="L1499" s="510"/>
      <c r="M1499" s="98"/>
      <c r="N1499" s="90"/>
      <c r="O1499" s="128"/>
    </row>
    <row r="1500" spans="1:17" s="122" customFormat="1" ht="35.450000000000003" customHeight="1" thickTop="1">
      <c r="A1500" s="313"/>
      <c r="B1500" s="1144" t="s">
        <v>108</v>
      </c>
      <c r="C1500" s="1145"/>
      <c r="D1500" s="1145"/>
      <c r="E1500" s="1145"/>
      <c r="F1500" s="1146"/>
      <c r="G1500" s="126"/>
      <c r="H1500" s="105"/>
      <c r="I1500" s="1166" t="s">
        <v>402</v>
      </c>
      <c r="J1500" s="1167"/>
      <c r="K1500" s="1167"/>
      <c r="L1500" s="1167"/>
      <c r="M1500" s="1167"/>
      <c r="N1500" s="1168"/>
      <c r="O1500" s="129">
        <f>SUM(O1458,O1468,O1477,O1484,O1491,O1497)</f>
        <v>0</v>
      </c>
    </row>
    <row r="1501" spans="1:17" s="122" customFormat="1" ht="35.450000000000003" customHeight="1">
      <c r="A1501" s="313"/>
      <c r="B1501" s="1144" t="s">
        <v>774</v>
      </c>
      <c r="C1501" s="1145"/>
      <c r="D1501" s="1145"/>
      <c r="E1501" s="1145"/>
      <c r="F1501" s="1146"/>
      <c r="G1501" s="126"/>
      <c r="H1501" s="121"/>
      <c r="I1501" s="1169" t="s">
        <v>276</v>
      </c>
      <c r="J1501" s="1170"/>
      <c r="K1501" s="1170"/>
      <c r="L1501" s="1170"/>
      <c r="M1501" s="1170"/>
      <c r="N1501" s="1171"/>
      <c r="O1501" s="136">
        <f>IF(共通入力シート!$B$18="課税事業者",ROUNDDOWN((O1500-G1503)*10/110,0),0)</f>
        <v>0</v>
      </c>
    </row>
    <row r="1502" spans="1:17" s="122" customFormat="1" ht="26.1" customHeight="1" thickBot="1">
      <c r="A1502" s="313"/>
      <c r="B1502" s="1153" t="s">
        <v>775</v>
      </c>
      <c r="C1502" s="1154"/>
      <c r="D1502" s="1154"/>
      <c r="E1502" s="1154"/>
      <c r="F1502" s="1155"/>
      <c r="G1502" s="126"/>
      <c r="H1502" s="121"/>
      <c r="I1502" s="1159" t="s">
        <v>609</v>
      </c>
      <c r="J1502" s="1160"/>
      <c r="K1502" s="1160"/>
      <c r="L1502" s="1160"/>
      <c r="M1502" s="1160"/>
      <c r="N1502" s="1161"/>
      <c r="O1502" s="131">
        <f>O1500-O1501</f>
        <v>0</v>
      </c>
    </row>
    <row r="1503" spans="1:17" s="122" customFormat="1" ht="25.35" customHeight="1" thickTop="1">
      <c r="A1503" s="313"/>
      <c r="B1503" s="1156" t="s">
        <v>63</v>
      </c>
      <c r="C1503" s="1157"/>
      <c r="D1503" s="1157"/>
      <c r="E1503" s="1157"/>
      <c r="F1503" s="1158"/>
      <c r="G1503" s="130">
        <f>SUM(G1497:G1502)</f>
        <v>0</v>
      </c>
      <c r="H1503" s="326"/>
      <c r="I1503" s="1159" t="s">
        <v>610</v>
      </c>
      <c r="J1503" s="1160"/>
      <c r="K1503" s="1160"/>
      <c r="L1503" s="1160"/>
      <c r="M1503" s="1160"/>
      <c r="N1503" s="1161"/>
      <c r="O1503" s="134"/>
    </row>
    <row r="1504" spans="1:17" s="122" customFormat="1" ht="26.25" customHeight="1">
      <c r="A1504" s="313"/>
      <c r="B1504" s="122" t="s">
        <v>64</v>
      </c>
      <c r="C1504" s="327"/>
      <c r="D1504" s="327"/>
      <c r="E1504" s="327"/>
      <c r="F1504" s="327"/>
      <c r="G1504" s="133"/>
      <c r="H1504" s="326"/>
      <c r="O1504" s="135"/>
    </row>
    <row r="1505" spans="1:21" s="122" customFormat="1" ht="10.5" customHeight="1" thickBot="1">
      <c r="A1505" s="313"/>
      <c r="C1505" s="327"/>
      <c r="D1505" s="327"/>
      <c r="E1505" s="327"/>
      <c r="F1505" s="327"/>
      <c r="G1505" s="133"/>
      <c r="H1505" s="326"/>
      <c r="I1505" s="328"/>
    </row>
    <row r="1506" spans="1:21" s="122" customFormat="1" ht="25.35" customHeight="1" thickBot="1">
      <c r="A1506" s="313"/>
      <c r="B1506" s="1143" t="s">
        <v>65</v>
      </c>
      <c r="C1506" s="1018"/>
      <c r="D1506" s="1162" t="str">
        <f>IF(共通入力シート!$B$2="","",共通入力シート!$B$2)</f>
        <v/>
      </c>
      <c r="E1506" s="1162"/>
      <c r="F1506" s="1162"/>
      <c r="G1506" s="1163"/>
      <c r="H1506" s="1164" t="str">
        <f>IF(共通入力シート!$B$18="※選択してください。","★「共通入力シート」の消費税等仕入控除税額の取扱を選択してください。","")</f>
        <v/>
      </c>
      <c r="I1506" s="1165"/>
      <c r="J1506" s="1165"/>
      <c r="K1506" s="1165"/>
      <c r="L1506" s="1165"/>
      <c r="M1506" s="1165"/>
      <c r="N1506" s="1165"/>
      <c r="O1506" s="1165"/>
    </row>
    <row r="1507" spans="1:21" s="122" customFormat="1" ht="77.099999999999994" customHeight="1" thickBot="1">
      <c r="A1507" s="313"/>
      <c r="B1507" s="1148" t="s">
        <v>776</v>
      </c>
      <c r="C1507" s="1149"/>
      <c r="D1507" s="1150" t="str">
        <f>IF(O1502=0,"",MAX(0,MIN(INT(O1502/2),G1492)))</f>
        <v/>
      </c>
      <c r="E1507" s="1150"/>
      <c r="F1507" s="1150"/>
      <c r="G1507" s="329" t="s">
        <v>27</v>
      </c>
      <c r="H1507" s="1151" t="s">
        <v>736</v>
      </c>
      <c r="I1507" s="1152"/>
      <c r="J1507" s="1152"/>
      <c r="K1507" s="1152"/>
      <c r="L1507" s="1152"/>
      <c r="M1507" s="1152"/>
      <c r="N1507" s="1152"/>
      <c r="O1507" s="1152"/>
    </row>
    <row r="1508" spans="1:21" ht="4.5" customHeight="1"/>
    <row r="1509" spans="1:21" ht="15.6" customHeight="1">
      <c r="B1509" s="122" t="s">
        <v>332</v>
      </c>
      <c r="C1509" s="198"/>
      <c r="D1509" s="294"/>
      <c r="E1509" s="198"/>
      <c r="F1509" s="198"/>
      <c r="G1509" s="198"/>
      <c r="H1509" s="198"/>
      <c r="I1509" s="198"/>
      <c r="J1509" s="198"/>
      <c r="K1509" s="198"/>
      <c r="L1509" s="198"/>
      <c r="M1509" s="198"/>
      <c r="N1509" s="198"/>
      <c r="O1509" s="198"/>
      <c r="R1509" s="294"/>
      <c r="S1509" s="294"/>
      <c r="T1509" s="294"/>
      <c r="U1509" s="294"/>
    </row>
    <row r="1510" spans="1:21" ht="15.6" customHeight="1">
      <c r="B1510" s="198" t="s">
        <v>383</v>
      </c>
      <c r="C1510" s="198"/>
      <c r="D1510" s="198"/>
      <c r="E1510" s="198"/>
      <c r="F1510" s="198"/>
      <c r="G1510" s="198"/>
      <c r="H1510" s="198"/>
      <c r="I1510" s="198"/>
      <c r="J1510" s="198"/>
      <c r="K1510" s="198"/>
      <c r="L1510" s="198"/>
      <c r="M1510" s="198"/>
      <c r="N1510" s="198"/>
      <c r="O1510" s="198"/>
      <c r="R1510" s="294"/>
      <c r="S1510" s="294"/>
      <c r="T1510" s="294"/>
      <c r="U1510" s="294"/>
    </row>
    <row r="1511" spans="1:21" ht="15.6" customHeight="1" thickBot="1">
      <c r="B1511" s="1044" t="s">
        <v>335</v>
      </c>
      <c r="C1511" s="1044"/>
      <c r="D1511" s="1044"/>
      <c r="E1511" s="1044"/>
      <c r="F1511" s="1044"/>
      <c r="G1511" s="1044"/>
      <c r="H1511" s="1044"/>
      <c r="I1511" s="1044"/>
      <c r="J1511" s="1044"/>
      <c r="K1511" s="1044"/>
      <c r="L1511" s="1044"/>
      <c r="M1511" s="1044"/>
      <c r="N1511" s="1044"/>
      <c r="O1511" s="1044"/>
      <c r="R1511" s="294"/>
      <c r="S1511" s="294"/>
      <c r="T1511" s="294"/>
      <c r="U1511" s="294"/>
    </row>
    <row r="1512" spans="1:21" ht="15" customHeight="1">
      <c r="B1512" s="1036" t="s">
        <v>36</v>
      </c>
      <c r="C1512" s="1063"/>
      <c r="D1512" s="1051" t="s">
        <v>418</v>
      </c>
      <c r="E1512" s="1052"/>
      <c r="F1512" s="1036" t="s">
        <v>447</v>
      </c>
      <c r="G1512" s="1037"/>
      <c r="H1512" s="1038"/>
      <c r="I1512" s="1038"/>
      <c r="J1512" s="1038"/>
      <c r="K1512" s="1038"/>
      <c r="L1512" s="1038"/>
      <c r="M1512" s="1038"/>
      <c r="N1512" s="1038"/>
      <c r="O1512" s="1039"/>
      <c r="Q1512" s="520"/>
      <c r="R1512" s="294"/>
      <c r="S1512" s="294"/>
      <c r="T1512" s="294"/>
      <c r="U1512" s="294"/>
    </row>
    <row r="1513" spans="1:21" ht="15" customHeight="1" thickBot="1">
      <c r="B1513" s="1040"/>
      <c r="C1513" s="1064"/>
      <c r="D1513" s="1053"/>
      <c r="E1513" s="1054"/>
      <c r="F1513" s="1040"/>
      <c r="G1513" s="1041"/>
      <c r="H1513" s="1042"/>
      <c r="I1513" s="1042"/>
      <c r="J1513" s="1042"/>
      <c r="K1513" s="1042"/>
      <c r="L1513" s="1042"/>
      <c r="M1513" s="1042"/>
      <c r="N1513" s="1042"/>
      <c r="O1513" s="1043"/>
      <c r="Q1513" s="519"/>
      <c r="R1513" s="294"/>
      <c r="S1513" s="294"/>
      <c r="T1513" s="294"/>
      <c r="U1513" s="294"/>
    </row>
    <row r="1514" spans="1:21" ht="16.5" customHeight="1">
      <c r="B1514" s="295" t="s">
        <v>111</v>
      </c>
      <c r="C1514" s="296"/>
      <c r="D1514" s="296"/>
      <c r="E1514" s="297"/>
      <c r="F1514" s="296"/>
      <c r="G1514" s="296"/>
      <c r="H1514" s="296"/>
      <c r="I1514" s="296"/>
      <c r="J1514" s="296"/>
      <c r="K1514" s="296"/>
      <c r="L1514" s="296"/>
      <c r="M1514" s="296"/>
      <c r="N1514" s="296"/>
      <c r="O1514" s="521"/>
      <c r="R1514" s="294"/>
      <c r="S1514" s="294"/>
      <c r="T1514" s="294"/>
      <c r="U1514" s="294"/>
    </row>
    <row r="1515" spans="1:21" ht="18.75" customHeight="1">
      <c r="B1515" s="1055"/>
      <c r="C1515" s="1056"/>
      <c r="D1515" s="1056"/>
      <c r="E1515" s="1056"/>
      <c r="F1515" s="1056"/>
      <c r="G1515" s="1056"/>
      <c r="H1515" s="1056"/>
      <c r="I1515" s="1056"/>
      <c r="J1515" s="1056"/>
      <c r="K1515" s="1056"/>
      <c r="L1515" s="300" t="s">
        <v>39</v>
      </c>
      <c r="M1515" s="1059"/>
      <c r="N1515" s="1059"/>
      <c r="O1515" s="1060"/>
      <c r="Q1515" s="496" t="str">
        <f>IF(M1515="", "←選択してください。", "")</f>
        <v>←選択してください。</v>
      </c>
      <c r="R1515" s="294"/>
      <c r="S1515" s="294"/>
      <c r="T1515" s="294"/>
      <c r="U1515" s="294"/>
    </row>
    <row r="1516" spans="1:21" ht="17.25" customHeight="1">
      <c r="B1516" s="1057"/>
      <c r="C1516" s="1058"/>
      <c r="D1516" s="1058"/>
      <c r="E1516" s="1058"/>
      <c r="F1516" s="1058"/>
      <c r="G1516" s="1058"/>
      <c r="H1516" s="1058"/>
      <c r="I1516" s="1058"/>
      <c r="J1516" s="1058"/>
      <c r="K1516" s="1058"/>
      <c r="L1516" s="302" t="s">
        <v>40</v>
      </c>
      <c r="M1516" s="1061"/>
      <c r="N1516" s="1061"/>
      <c r="O1516" s="1062"/>
      <c r="Q1516" s="496" t="str">
        <f>IF(M1516="", "←選択してください。", "")</f>
        <v>←選択してください。</v>
      </c>
      <c r="R1516" s="294"/>
      <c r="S1516" s="294"/>
      <c r="T1516" s="294"/>
      <c r="U1516" s="294"/>
    </row>
    <row r="1517" spans="1:21" ht="4.5" customHeight="1">
      <c r="B1517" s="303"/>
      <c r="C1517" s="303"/>
      <c r="D1517" s="303"/>
      <c r="E1517" s="303"/>
      <c r="F1517" s="303"/>
      <c r="G1517" s="303"/>
      <c r="H1517" s="303"/>
      <c r="I1517" s="303"/>
      <c r="J1517" s="303"/>
      <c r="K1517" s="303"/>
      <c r="L1517" s="303"/>
      <c r="M1517" s="303"/>
      <c r="N1517" s="303"/>
      <c r="O1517" s="517"/>
      <c r="R1517" s="294"/>
      <c r="S1517" s="294"/>
      <c r="T1517" s="294"/>
      <c r="U1517" s="294"/>
    </row>
    <row r="1518" spans="1:21" ht="24" customHeight="1">
      <c r="B1518" s="987" t="s">
        <v>112</v>
      </c>
      <c r="C1518" s="1097"/>
      <c r="D1518" s="1098" t="s">
        <v>41</v>
      </c>
      <c r="E1518" s="1099"/>
      <c r="F1518" s="1100"/>
      <c r="G1518" s="1100"/>
      <c r="H1518" s="1101"/>
      <c r="I1518" s="999" t="s">
        <v>42</v>
      </c>
      <c r="J1518" s="1065"/>
      <c r="K1518" s="1066"/>
      <c r="L1518" s="305" t="str">
        <f>IF(OR($H1520=0,$K1520=0),"",$F1518/($H1520*$K1520))</f>
        <v/>
      </c>
      <c r="M1518" s="999" t="s">
        <v>43</v>
      </c>
      <c r="N1518" s="1066"/>
      <c r="O1518" s="492" t="str">
        <f>IF($O1616+$O1619=0,"",($G1609-$G1608)/($O1616+$O1619))</f>
        <v/>
      </c>
      <c r="Q1518" s="301" t="str">
        <f>IF(OR(F1512="人材養成事業",F1512= "普及啓発事業"), "←斜線部は記入する必要はありません。", "")</f>
        <v/>
      </c>
      <c r="R1518" s="294"/>
      <c r="S1518" s="294"/>
      <c r="T1518" s="294"/>
      <c r="U1518" s="294"/>
    </row>
    <row r="1519" spans="1:21" s="122" customFormat="1" ht="21.75" customHeight="1">
      <c r="B1519" s="1067" t="s">
        <v>44</v>
      </c>
      <c r="C1519" s="1068"/>
      <c r="D1519" s="1071" t="s">
        <v>45</v>
      </c>
      <c r="E1519" s="1072"/>
      <c r="F1519" s="1073" t="s">
        <v>46</v>
      </c>
      <c r="G1519" s="1073"/>
      <c r="H1519" s="1074" t="s">
        <v>47</v>
      </c>
      <c r="I1519" s="1074"/>
      <c r="J1519" s="1074"/>
      <c r="K1519" s="306" t="s">
        <v>48</v>
      </c>
      <c r="L1519" s="1080" t="s">
        <v>49</v>
      </c>
      <c r="M1519" s="1080"/>
      <c r="N1519" s="1080"/>
      <c r="O1519" s="1081"/>
    </row>
    <row r="1520" spans="1:21" s="122" customFormat="1" ht="21.75" customHeight="1">
      <c r="B1520" s="1069"/>
      <c r="C1520" s="1070"/>
      <c r="D1520" s="1082"/>
      <c r="E1520" s="1083"/>
      <c r="F1520" s="1084"/>
      <c r="G1520" s="1085"/>
      <c r="H1520" s="1086"/>
      <c r="I1520" s="1086"/>
      <c r="J1520" s="1086"/>
      <c r="K1520" s="73"/>
      <c r="L1520" s="1087"/>
      <c r="M1520" s="1087"/>
      <c r="N1520" s="1087"/>
      <c r="O1520" s="1088"/>
      <c r="Q1520" s="307"/>
    </row>
    <row r="1521" spans="2:21" ht="9.75" customHeight="1">
      <c r="B1521" s="122"/>
      <c r="C1521" s="122"/>
      <c r="D1521" s="303"/>
      <c r="E1521" s="303"/>
      <c r="F1521" s="303"/>
      <c r="G1521" s="303"/>
      <c r="H1521" s="303"/>
      <c r="I1521" s="303"/>
      <c r="J1521" s="303"/>
      <c r="K1521" s="303"/>
      <c r="L1521" s="303"/>
      <c r="M1521" s="303"/>
      <c r="N1521" s="303"/>
      <c r="O1521" s="303"/>
      <c r="Q1521" s="301"/>
      <c r="R1521" s="294"/>
      <c r="S1521" s="294"/>
      <c r="T1521" s="294"/>
      <c r="U1521" s="294"/>
    </row>
    <row r="1522" spans="2:21" s="97" customFormat="1" ht="18" customHeight="1">
      <c r="B1522" s="1067" t="s">
        <v>277</v>
      </c>
      <c r="C1522" s="1075"/>
      <c r="D1522" s="1032" t="s">
        <v>737</v>
      </c>
      <c r="E1522" s="975"/>
      <c r="F1522" s="975"/>
      <c r="G1522" s="975"/>
      <c r="H1522" s="975"/>
      <c r="I1522" s="975"/>
      <c r="J1522" s="975"/>
      <c r="K1522" s="975"/>
      <c r="L1522" s="975"/>
      <c r="M1522" s="975"/>
      <c r="N1522" s="975"/>
      <c r="O1522" s="976"/>
      <c r="Q1522" s="495" t="s">
        <v>109</v>
      </c>
    </row>
    <row r="1523" spans="2:21" s="97" customFormat="1" ht="19.350000000000001" customHeight="1">
      <c r="B1523" s="1076"/>
      <c r="C1523" s="1077"/>
      <c r="D1523" s="1033"/>
      <c r="E1523" s="1034"/>
      <c r="F1523" s="1034"/>
      <c r="G1523" s="1034"/>
      <c r="H1523" s="1034"/>
      <c r="I1523" s="1034"/>
      <c r="J1523" s="1034"/>
      <c r="K1523" s="1034"/>
      <c r="L1523" s="1034"/>
      <c r="M1523" s="1034"/>
      <c r="N1523" s="1034"/>
      <c r="O1523" s="1035"/>
    </row>
    <row r="1524" spans="2:21" s="97" customFormat="1" ht="19.350000000000001" customHeight="1">
      <c r="B1524" s="1076"/>
      <c r="C1524" s="1077"/>
      <c r="D1524" s="1026"/>
      <c r="E1524" s="1027"/>
      <c r="F1524" s="1027"/>
      <c r="G1524" s="1027"/>
      <c r="H1524" s="1027"/>
      <c r="I1524" s="1027"/>
      <c r="J1524" s="1027"/>
      <c r="K1524" s="1027"/>
      <c r="L1524" s="1027"/>
      <c r="M1524" s="1027"/>
      <c r="N1524" s="1027"/>
      <c r="O1524" s="1028"/>
    </row>
    <row r="1525" spans="2:21" s="97" customFormat="1" ht="19.350000000000001" customHeight="1">
      <c r="B1525" s="1076"/>
      <c r="C1525" s="1077"/>
      <c r="D1525" s="1026"/>
      <c r="E1525" s="1027"/>
      <c r="F1525" s="1027"/>
      <c r="G1525" s="1027"/>
      <c r="H1525" s="1027"/>
      <c r="I1525" s="1027"/>
      <c r="J1525" s="1027"/>
      <c r="K1525" s="1027"/>
      <c r="L1525" s="1027"/>
      <c r="M1525" s="1027"/>
      <c r="N1525" s="1027"/>
      <c r="O1525" s="1028"/>
    </row>
    <row r="1526" spans="2:21" s="97" customFormat="1" ht="19.350000000000001" customHeight="1">
      <c r="B1526" s="1076"/>
      <c r="C1526" s="1077"/>
      <c r="D1526" s="1026"/>
      <c r="E1526" s="1027"/>
      <c r="F1526" s="1027"/>
      <c r="G1526" s="1027"/>
      <c r="H1526" s="1027"/>
      <c r="I1526" s="1027"/>
      <c r="J1526" s="1027"/>
      <c r="K1526" s="1027"/>
      <c r="L1526" s="1027"/>
      <c r="M1526" s="1027"/>
      <c r="N1526" s="1027"/>
      <c r="O1526" s="1028"/>
    </row>
    <row r="1527" spans="2:21" s="97" customFormat="1" ht="19.350000000000001" customHeight="1">
      <c r="B1527" s="1076"/>
      <c r="C1527" s="1077"/>
      <c r="D1527" s="1026"/>
      <c r="E1527" s="1027"/>
      <c r="F1527" s="1027"/>
      <c r="G1527" s="1027"/>
      <c r="H1527" s="1027"/>
      <c r="I1527" s="1027"/>
      <c r="J1527" s="1027"/>
      <c r="K1527" s="1027"/>
      <c r="L1527" s="1027"/>
      <c r="M1527" s="1027"/>
      <c r="N1527" s="1027"/>
      <c r="O1527" s="1028"/>
    </row>
    <row r="1528" spans="2:21" s="97" customFormat="1" ht="19.350000000000001" customHeight="1">
      <c r="B1528" s="1076"/>
      <c r="C1528" s="1077"/>
      <c r="D1528" s="1026"/>
      <c r="E1528" s="1027"/>
      <c r="F1528" s="1027"/>
      <c r="G1528" s="1027"/>
      <c r="H1528" s="1027"/>
      <c r="I1528" s="1027"/>
      <c r="J1528" s="1027"/>
      <c r="K1528" s="1027"/>
      <c r="L1528" s="1027"/>
      <c r="M1528" s="1027"/>
      <c r="N1528" s="1027"/>
      <c r="O1528" s="1028"/>
    </row>
    <row r="1529" spans="2:21" s="97" customFormat="1" ht="19.350000000000001" customHeight="1">
      <c r="B1529" s="1076"/>
      <c r="C1529" s="1077"/>
      <c r="D1529" s="1026"/>
      <c r="E1529" s="1027"/>
      <c r="F1529" s="1027"/>
      <c r="G1529" s="1027"/>
      <c r="H1529" s="1027"/>
      <c r="I1529" s="1027"/>
      <c r="J1529" s="1027"/>
      <c r="K1529" s="1027"/>
      <c r="L1529" s="1027"/>
      <c r="M1529" s="1027"/>
      <c r="N1529" s="1027"/>
      <c r="O1529" s="1028"/>
    </row>
    <row r="1530" spans="2:21" s="97" customFormat="1" ht="19.350000000000001" customHeight="1">
      <c r="B1530" s="1076"/>
      <c r="C1530" s="1077"/>
      <c r="D1530" s="1026"/>
      <c r="E1530" s="1027"/>
      <c r="F1530" s="1027"/>
      <c r="G1530" s="1027"/>
      <c r="H1530" s="1027"/>
      <c r="I1530" s="1027"/>
      <c r="J1530" s="1027"/>
      <c r="K1530" s="1027"/>
      <c r="L1530" s="1027"/>
      <c r="M1530" s="1027"/>
      <c r="N1530" s="1027"/>
      <c r="O1530" s="1028"/>
    </row>
    <row r="1531" spans="2:21" s="97" customFormat="1" ht="19.350000000000001" customHeight="1">
      <c r="B1531" s="1076"/>
      <c r="C1531" s="1077"/>
      <c r="D1531" s="1026"/>
      <c r="E1531" s="1027"/>
      <c r="F1531" s="1027"/>
      <c r="G1531" s="1027"/>
      <c r="H1531" s="1027"/>
      <c r="I1531" s="1027"/>
      <c r="J1531" s="1027"/>
      <c r="K1531" s="1027"/>
      <c r="L1531" s="1027"/>
      <c r="M1531" s="1027"/>
      <c r="N1531" s="1027"/>
      <c r="O1531" s="1028"/>
    </row>
    <row r="1532" spans="2:21" s="97" customFormat="1" ht="19.350000000000001" customHeight="1">
      <c r="B1532" s="1078"/>
      <c r="C1532" s="1079"/>
      <c r="D1532" s="1029"/>
      <c r="E1532" s="1030"/>
      <c r="F1532" s="1030"/>
      <c r="G1532" s="1030"/>
      <c r="H1532" s="1030"/>
      <c r="I1532" s="1030"/>
      <c r="J1532" s="1030"/>
      <c r="K1532" s="1030"/>
      <c r="L1532" s="1030"/>
      <c r="M1532" s="1030"/>
      <c r="N1532" s="1030"/>
      <c r="O1532" s="1031"/>
    </row>
    <row r="1533" spans="2:21" s="97" customFormat="1" ht="18" customHeight="1">
      <c r="B1533" s="1067" t="s">
        <v>114</v>
      </c>
      <c r="C1533" s="1092"/>
      <c r="D1533" s="1089" t="s">
        <v>523</v>
      </c>
      <c r="E1533" s="1090"/>
      <c r="F1533" s="1090"/>
      <c r="G1533" s="1090"/>
      <c r="H1533" s="1090"/>
      <c r="I1533" s="1090"/>
      <c r="J1533" s="1090"/>
      <c r="K1533" s="1090"/>
      <c r="L1533" s="1090"/>
      <c r="M1533" s="1090"/>
      <c r="N1533" s="1090"/>
      <c r="O1533" s="1091"/>
    </row>
    <row r="1534" spans="2:21" s="97" customFormat="1" ht="18" customHeight="1">
      <c r="B1534" s="1093"/>
      <c r="C1534" s="1094"/>
      <c r="D1534" s="1045"/>
      <c r="E1534" s="1046"/>
      <c r="F1534" s="1046"/>
      <c r="G1534" s="1046"/>
      <c r="H1534" s="1046"/>
      <c r="I1534" s="1046"/>
      <c r="J1534" s="1046"/>
      <c r="K1534" s="1046"/>
      <c r="L1534" s="1046"/>
      <c r="M1534" s="1046"/>
      <c r="N1534" s="1046"/>
      <c r="O1534" s="1047"/>
    </row>
    <row r="1535" spans="2:21" s="97" customFormat="1" ht="18" customHeight="1">
      <c r="B1535" s="1093"/>
      <c r="C1535" s="1094"/>
      <c r="D1535" s="1026"/>
      <c r="E1535" s="1027"/>
      <c r="F1535" s="1027"/>
      <c r="G1535" s="1027"/>
      <c r="H1535" s="1027"/>
      <c r="I1535" s="1027"/>
      <c r="J1535" s="1027"/>
      <c r="K1535" s="1027"/>
      <c r="L1535" s="1027"/>
      <c r="M1535" s="1027"/>
      <c r="N1535" s="1027"/>
      <c r="O1535" s="1028"/>
    </row>
    <row r="1536" spans="2:21" s="97" customFormat="1" ht="18" customHeight="1">
      <c r="B1536" s="1093"/>
      <c r="C1536" s="1094"/>
      <c r="D1536" s="1026"/>
      <c r="E1536" s="1027"/>
      <c r="F1536" s="1027"/>
      <c r="G1536" s="1027"/>
      <c r="H1536" s="1027"/>
      <c r="I1536" s="1027"/>
      <c r="J1536" s="1027"/>
      <c r="K1536" s="1027"/>
      <c r="L1536" s="1027"/>
      <c r="M1536" s="1027"/>
      <c r="N1536" s="1027"/>
      <c r="O1536" s="1028"/>
    </row>
    <row r="1537" spans="2:15" s="97" customFormat="1" ht="18" customHeight="1">
      <c r="B1537" s="1093"/>
      <c r="C1537" s="1094"/>
      <c r="D1537" s="1026"/>
      <c r="E1537" s="1027"/>
      <c r="F1537" s="1027"/>
      <c r="G1537" s="1027"/>
      <c r="H1537" s="1027"/>
      <c r="I1537" s="1027"/>
      <c r="J1537" s="1027"/>
      <c r="K1537" s="1027"/>
      <c r="L1537" s="1027"/>
      <c r="M1537" s="1027"/>
      <c r="N1537" s="1027"/>
      <c r="O1537" s="1028"/>
    </row>
    <row r="1538" spans="2:15" s="97" customFormat="1" ht="18" customHeight="1">
      <c r="B1538" s="1093"/>
      <c r="C1538" s="1094"/>
      <c r="D1538" s="1026"/>
      <c r="E1538" s="1027"/>
      <c r="F1538" s="1027"/>
      <c r="G1538" s="1027"/>
      <c r="H1538" s="1027"/>
      <c r="I1538" s="1027"/>
      <c r="J1538" s="1027"/>
      <c r="K1538" s="1027"/>
      <c r="L1538" s="1027"/>
      <c r="M1538" s="1027"/>
      <c r="N1538" s="1027"/>
      <c r="O1538" s="1028"/>
    </row>
    <row r="1539" spans="2:15" s="97" customFormat="1" ht="18" customHeight="1">
      <c r="B1539" s="1093"/>
      <c r="C1539" s="1094"/>
      <c r="D1539" s="1048"/>
      <c r="E1539" s="1049"/>
      <c r="F1539" s="1049"/>
      <c r="G1539" s="1049"/>
      <c r="H1539" s="1049"/>
      <c r="I1539" s="1049"/>
      <c r="J1539" s="1049"/>
      <c r="K1539" s="1049"/>
      <c r="L1539" s="1049"/>
      <c r="M1539" s="1049"/>
      <c r="N1539" s="1049"/>
      <c r="O1539" s="1050"/>
    </row>
    <row r="1540" spans="2:15" s="97" customFormat="1" ht="18" customHeight="1">
      <c r="B1540" s="1093"/>
      <c r="C1540" s="1094"/>
      <c r="D1540" s="1116" t="s">
        <v>334</v>
      </c>
      <c r="E1540" s="1117"/>
      <c r="F1540" s="1117"/>
      <c r="G1540" s="1117"/>
      <c r="H1540" s="1117"/>
      <c r="I1540" s="1117"/>
      <c r="J1540" s="1117"/>
      <c r="K1540" s="1117"/>
      <c r="L1540" s="1117"/>
      <c r="M1540" s="1117"/>
      <c r="N1540" s="1117"/>
      <c r="O1540" s="1118"/>
    </row>
    <row r="1541" spans="2:15" s="97" customFormat="1" ht="18" customHeight="1">
      <c r="B1541" s="1093"/>
      <c r="C1541" s="1094"/>
      <c r="D1541" s="1045"/>
      <c r="E1541" s="1119"/>
      <c r="F1541" s="1119"/>
      <c r="G1541" s="1119"/>
      <c r="H1541" s="1119"/>
      <c r="I1541" s="1119"/>
      <c r="J1541" s="1119"/>
      <c r="K1541" s="1119"/>
      <c r="L1541" s="1119"/>
      <c r="M1541" s="1119"/>
      <c r="N1541" s="1119"/>
      <c r="O1541" s="1120"/>
    </row>
    <row r="1542" spans="2:15" s="97" customFormat="1" ht="18" customHeight="1">
      <c r="B1542" s="1093"/>
      <c r="C1542" s="1094"/>
      <c r="D1542" s="1121"/>
      <c r="E1542" s="1122"/>
      <c r="F1542" s="1122"/>
      <c r="G1542" s="1122"/>
      <c r="H1542" s="1122"/>
      <c r="I1542" s="1122"/>
      <c r="J1542" s="1122"/>
      <c r="K1542" s="1122"/>
      <c r="L1542" s="1122"/>
      <c r="M1542" s="1122"/>
      <c r="N1542" s="1122"/>
      <c r="O1542" s="1123"/>
    </row>
    <row r="1543" spans="2:15" s="97" customFormat="1" ht="18" customHeight="1">
      <c r="B1543" s="1093"/>
      <c r="C1543" s="1094"/>
      <c r="D1543" s="1121"/>
      <c r="E1543" s="1122"/>
      <c r="F1543" s="1122"/>
      <c r="G1543" s="1122"/>
      <c r="H1543" s="1122"/>
      <c r="I1543" s="1122"/>
      <c r="J1543" s="1122"/>
      <c r="K1543" s="1122"/>
      <c r="L1543" s="1122"/>
      <c r="M1543" s="1122"/>
      <c r="N1543" s="1122"/>
      <c r="O1543" s="1123"/>
    </row>
    <row r="1544" spans="2:15" s="97" customFormat="1" ht="18" customHeight="1">
      <c r="B1544" s="1093"/>
      <c r="C1544" s="1094"/>
      <c r="D1544" s="1121"/>
      <c r="E1544" s="1122"/>
      <c r="F1544" s="1122"/>
      <c r="G1544" s="1122"/>
      <c r="H1544" s="1122"/>
      <c r="I1544" s="1122"/>
      <c r="J1544" s="1122"/>
      <c r="K1544" s="1122"/>
      <c r="L1544" s="1122"/>
      <c r="M1544" s="1122"/>
      <c r="N1544" s="1122"/>
      <c r="O1544" s="1123"/>
    </row>
    <row r="1545" spans="2:15" s="97" customFormat="1" ht="18" customHeight="1">
      <c r="B1545" s="1093"/>
      <c r="C1545" s="1094"/>
      <c r="D1545" s="1121"/>
      <c r="E1545" s="1122"/>
      <c r="F1545" s="1122"/>
      <c r="G1545" s="1122"/>
      <c r="H1545" s="1122"/>
      <c r="I1545" s="1122"/>
      <c r="J1545" s="1122"/>
      <c r="K1545" s="1122"/>
      <c r="L1545" s="1122"/>
      <c r="M1545" s="1122"/>
      <c r="N1545" s="1122"/>
      <c r="O1545" s="1123"/>
    </row>
    <row r="1546" spans="2:15" s="97" customFormat="1" ht="18" customHeight="1">
      <c r="B1546" s="1093"/>
      <c r="C1546" s="1094"/>
      <c r="D1546" s="1121"/>
      <c r="E1546" s="1122"/>
      <c r="F1546" s="1122"/>
      <c r="G1546" s="1122"/>
      <c r="H1546" s="1122"/>
      <c r="I1546" s="1122"/>
      <c r="J1546" s="1122"/>
      <c r="K1546" s="1122"/>
      <c r="L1546" s="1122"/>
      <c r="M1546" s="1122"/>
      <c r="N1546" s="1122"/>
      <c r="O1546" s="1123"/>
    </row>
    <row r="1547" spans="2:15" s="97" customFormat="1" ht="18" customHeight="1">
      <c r="B1547" s="1095"/>
      <c r="C1547" s="1096"/>
      <c r="D1547" s="1124"/>
      <c r="E1547" s="1125"/>
      <c r="F1547" s="1125"/>
      <c r="G1547" s="1125"/>
      <c r="H1547" s="1125"/>
      <c r="I1547" s="1125"/>
      <c r="J1547" s="1125"/>
      <c r="K1547" s="1125"/>
      <c r="L1547" s="1125"/>
      <c r="M1547" s="1125"/>
      <c r="N1547" s="1125"/>
      <c r="O1547" s="1126"/>
    </row>
    <row r="1548" spans="2:15" s="97" customFormat="1" ht="31.5" customHeight="1">
      <c r="B1548" s="1067" t="s">
        <v>110</v>
      </c>
      <c r="C1548" s="1092"/>
      <c r="D1548" s="1102" t="s">
        <v>733</v>
      </c>
      <c r="E1548" s="1090"/>
      <c r="F1548" s="1090"/>
      <c r="G1548" s="1090"/>
      <c r="H1548" s="1090"/>
      <c r="I1548" s="1090"/>
      <c r="J1548" s="1090"/>
      <c r="K1548" s="1090"/>
      <c r="L1548" s="1090"/>
      <c r="M1548" s="1090"/>
      <c r="N1548" s="1090"/>
      <c r="O1548" s="1091"/>
    </row>
    <row r="1549" spans="2:15" s="97" customFormat="1" ht="18" customHeight="1">
      <c r="B1549" s="1093"/>
      <c r="C1549" s="1094"/>
      <c r="D1549" s="1045"/>
      <c r="E1549" s="1108"/>
      <c r="F1549" s="1108"/>
      <c r="G1549" s="1108"/>
      <c r="H1549" s="1108"/>
      <c r="I1549" s="1108"/>
      <c r="J1549" s="1108"/>
      <c r="K1549" s="1108"/>
      <c r="L1549" s="1108"/>
      <c r="M1549" s="1108"/>
      <c r="N1549" s="1108"/>
      <c r="O1549" s="1109"/>
    </row>
    <row r="1550" spans="2:15" s="97" customFormat="1" ht="18" customHeight="1">
      <c r="B1550" s="1093"/>
      <c r="C1550" s="1094"/>
      <c r="D1550" s="1110"/>
      <c r="E1550" s="1111"/>
      <c r="F1550" s="1111"/>
      <c r="G1550" s="1111"/>
      <c r="H1550" s="1111"/>
      <c r="I1550" s="1111"/>
      <c r="J1550" s="1111"/>
      <c r="K1550" s="1111"/>
      <c r="L1550" s="1111"/>
      <c r="M1550" s="1111"/>
      <c r="N1550" s="1111"/>
      <c r="O1550" s="1112"/>
    </row>
    <row r="1551" spans="2:15" s="97" customFormat="1" ht="18" customHeight="1">
      <c r="B1551" s="1093"/>
      <c r="C1551" s="1094"/>
      <c r="D1551" s="1113"/>
      <c r="E1551" s="1114"/>
      <c r="F1551" s="1114"/>
      <c r="G1551" s="1114"/>
      <c r="H1551" s="1114"/>
      <c r="I1551" s="1114"/>
      <c r="J1551" s="1114"/>
      <c r="K1551" s="1114"/>
      <c r="L1551" s="1114"/>
      <c r="M1551" s="1114"/>
      <c r="N1551" s="1114"/>
      <c r="O1551" s="1115"/>
    </row>
    <row r="1552" spans="2:15" s="97" customFormat="1" ht="17.100000000000001" customHeight="1">
      <c r="B1552" s="1093"/>
      <c r="C1552" s="1094"/>
      <c r="D1552" s="1133" t="s">
        <v>278</v>
      </c>
      <c r="E1552" s="1133"/>
      <c r="F1552" s="1133"/>
      <c r="G1552" s="1133"/>
      <c r="H1552" s="1133"/>
      <c r="I1552" s="1133"/>
      <c r="J1552" s="1133"/>
      <c r="K1552" s="1133"/>
      <c r="L1552" s="1133"/>
      <c r="M1552" s="1133"/>
      <c r="N1552" s="1133"/>
      <c r="O1552" s="1134"/>
    </row>
    <row r="1553" spans="2:21" s="97" customFormat="1" ht="17.100000000000001" customHeight="1">
      <c r="B1553" s="1093"/>
      <c r="C1553" s="1094"/>
      <c r="D1553" s="1135"/>
      <c r="E1553" s="1108"/>
      <c r="F1553" s="1108"/>
      <c r="G1553" s="1108"/>
      <c r="H1553" s="1108"/>
      <c r="I1553" s="1108"/>
      <c r="J1553" s="1108"/>
      <c r="K1553" s="1108"/>
      <c r="L1553" s="1108"/>
      <c r="M1553" s="1108"/>
      <c r="N1553" s="1108"/>
      <c r="O1553" s="1109"/>
    </row>
    <row r="1554" spans="2:21" s="97" customFormat="1" ht="17.100000000000001" customHeight="1">
      <c r="B1554" s="1093"/>
      <c r="C1554" s="1094"/>
      <c r="D1554" s="1110"/>
      <c r="E1554" s="1111"/>
      <c r="F1554" s="1111"/>
      <c r="G1554" s="1111"/>
      <c r="H1554" s="1111"/>
      <c r="I1554" s="1111"/>
      <c r="J1554" s="1111"/>
      <c r="K1554" s="1111"/>
      <c r="L1554" s="1111"/>
      <c r="M1554" s="1111"/>
      <c r="N1554" s="1111"/>
      <c r="O1554" s="1112"/>
    </row>
    <row r="1555" spans="2:21" s="97" customFormat="1" ht="17.100000000000001" customHeight="1">
      <c r="B1555" s="1093"/>
      <c r="C1555" s="1094"/>
      <c r="D1555" s="1113"/>
      <c r="E1555" s="1114"/>
      <c r="F1555" s="1114"/>
      <c r="G1555" s="1114"/>
      <c r="H1555" s="1114"/>
      <c r="I1555" s="1114"/>
      <c r="J1555" s="1114"/>
      <c r="K1555" s="1114"/>
      <c r="L1555" s="1114"/>
      <c r="M1555" s="1114"/>
      <c r="N1555" s="1114"/>
      <c r="O1555" s="1115"/>
    </row>
    <row r="1556" spans="2:21" s="97" customFormat="1" ht="17.100000000000001" customHeight="1">
      <c r="B1556" s="1093"/>
      <c r="C1556" s="1094"/>
      <c r="D1556" s="1133" t="s">
        <v>371</v>
      </c>
      <c r="E1556" s="1133"/>
      <c r="F1556" s="1133"/>
      <c r="G1556" s="1133"/>
      <c r="H1556" s="1133"/>
      <c r="I1556" s="1133"/>
      <c r="J1556" s="1133"/>
      <c r="K1556" s="1133"/>
      <c r="L1556" s="1133"/>
      <c r="M1556" s="1133"/>
      <c r="N1556" s="1133"/>
      <c r="O1556" s="1134"/>
    </row>
    <row r="1557" spans="2:21" s="97" customFormat="1" ht="17.100000000000001" customHeight="1">
      <c r="B1557" s="1093"/>
      <c r="C1557" s="1094"/>
      <c r="D1557" s="1135"/>
      <c r="E1557" s="1136"/>
      <c r="F1557" s="1136"/>
      <c r="G1557" s="1136"/>
      <c r="H1557" s="1136"/>
      <c r="I1557" s="1136"/>
      <c r="J1557" s="1136"/>
      <c r="K1557" s="1136"/>
      <c r="L1557" s="1136"/>
      <c r="M1557" s="1136"/>
      <c r="N1557" s="1136"/>
      <c r="O1557" s="1137"/>
    </row>
    <row r="1558" spans="2:21" s="97" customFormat="1" ht="17.100000000000001" customHeight="1">
      <c r="B1558" s="1093"/>
      <c r="C1558" s="1094"/>
      <c r="D1558" s="1138"/>
      <c r="E1558" s="827"/>
      <c r="F1558" s="827"/>
      <c r="G1558" s="827"/>
      <c r="H1558" s="827"/>
      <c r="I1558" s="827"/>
      <c r="J1558" s="827"/>
      <c r="K1558" s="827"/>
      <c r="L1558" s="827"/>
      <c r="M1558" s="827"/>
      <c r="N1558" s="827"/>
      <c r="O1558" s="1139"/>
    </row>
    <row r="1559" spans="2:21" s="97" customFormat="1" ht="17.100000000000001" customHeight="1">
      <c r="B1559" s="1093"/>
      <c r="C1559" s="1094"/>
      <c r="D1559" s="1140"/>
      <c r="E1559" s="1141"/>
      <c r="F1559" s="1141"/>
      <c r="G1559" s="1141"/>
      <c r="H1559" s="1141"/>
      <c r="I1559" s="1141"/>
      <c r="J1559" s="1141"/>
      <c r="K1559" s="1141"/>
      <c r="L1559" s="1141"/>
      <c r="M1559" s="1141"/>
      <c r="N1559" s="1141"/>
      <c r="O1559" s="1142"/>
    </row>
    <row r="1560" spans="2:21" s="97" customFormat="1" ht="45" customHeight="1">
      <c r="B1560" s="1093"/>
      <c r="C1560" s="1094"/>
      <c r="D1560" s="1021" t="s">
        <v>734</v>
      </c>
      <c r="E1560" s="1022"/>
      <c r="F1560" s="1022"/>
      <c r="G1560" s="1022"/>
      <c r="H1560" s="1022"/>
      <c r="I1560" s="1022"/>
      <c r="J1560" s="1022"/>
      <c r="K1560" s="1022"/>
      <c r="L1560" s="1023"/>
      <c r="M1560" s="1024" t="s">
        <v>713</v>
      </c>
      <c r="N1560" s="1025"/>
      <c r="O1560" s="706" t="s">
        <v>714</v>
      </c>
      <c r="Q1560" s="495" t="s">
        <v>721</v>
      </c>
    </row>
    <row r="1561" spans="2:21" s="97" customFormat="1" ht="17.100000000000001" customHeight="1">
      <c r="B1561" s="1093"/>
      <c r="C1561" s="1094"/>
      <c r="D1561" s="1045"/>
      <c r="E1561" s="1103"/>
      <c r="F1561" s="1103"/>
      <c r="G1561" s="1103"/>
      <c r="H1561" s="1103"/>
      <c r="I1561" s="1103"/>
      <c r="J1561" s="1103"/>
      <c r="K1561" s="1103"/>
      <c r="L1561" s="1103"/>
      <c r="M1561" s="1103"/>
      <c r="N1561" s="1103"/>
      <c r="O1561" s="1104"/>
    </row>
    <row r="1562" spans="2:21" ht="18" customHeight="1">
      <c r="B1562" s="1093"/>
      <c r="C1562" s="1094"/>
      <c r="D1562" s="1105"/>
      <c r="E1562" s="1106"/>
      <c r="F1562" s="1106"/>
      <c r="G1562" s="1106"/>
      <c r="H1562" s="1106"/>
      <c r="I1562" s="1106"/>
      <c r="J1562" s="1106"/>
      <c r="K1562" s="1106"/>
      <c r="L1562" s="1106"/>
      <c r="M1562" s="1106"/>
      <c r="N1562" s="1106"/>
      <c r="O1562" s="1107"/>
      <c r="R1562" s="294"/>
      <c r="S1562" s="294"/>
      <c r="T1562" s="294"/>
      <c r="U1562" s="294"/>
    </row>
    <row r="1563" spans="2:21" ht="18" customHeight="1">
      <c r="B1563" s="1093"/>
      <c r="C1563" s="1094"/>
      <c r="D1563" s="1147" t="s">
        <v>279</v>
      </c>
      <c r="E1563" s="1133"/>
      <c r="F1563" s="1133"/>
      <c r="G1563" s="1133"/>
      <c r="H1563" s="1133"/>
      <c r="I1563" s="1133"/>
      <c r="J1563" s="1133"/>
      <c r="K1563" s="1133"/>
      <c r="L1563" s="1133"/>
      <c r="M1563" s="1133"/>
      <c r="N1563" s="1133"/>
      <c r="O1563" s="1134"/>
      <c r="R1563" s="294"/>
      <c r="S1563" s="294"/>
      <c r="T1563" s="294"/>
      <c r="U1563" s="294"/>
    </row>
    <row r="1564" spans="2:21" ht="18" customHeight="1">
      <c r="B1564" s="1093"/>
      <c r="C1564" s="1094"/>
      <c r="D1564" s="1127"/>
      <c r="E1564" s="1128"/>
      <c r="F1564" s="1128"/>
      <c r="G1564" s="1128"/>
      <c r="H1564" s="1128"/>
      <c r="I1564" s="1128"/>
      <c r="J1564" s="1128"/>
      <c r="K1564" s="1128"/>
      <c r="L1564" s="1128"/>
      <c r="M1564" s="1128"/>
      <c r="N1564" s="1128"/>
      <c r="O1564" s="1129"/>
      <c r="R1564" s="294"/>
      <c r="S1564" s="294"/>
      <c r="T1564" s="294"/>
      <c r="U1564" s="294"/>
    </row>
    <row r="1565" spans="2:21" s="308" customFormat="1" ht="18" customHeight="1">
      <c r="B1565" s="1095"/>
      <c r="C1565" s="1096"/>
      <c r="D1565" s="1130"/>
      <c r="E1565" s="1131"/>
      <c r="F1565" s="1131"/>
      <c r="G1565" s="1131"/>
      <c r="H1565" s="1131"/>
      <c r="I1565" s="1131"/>
      <c r="J1565" s="1131"/>
      <c r="K1565" s="1131"/>
      <c r="L1565" s="1131"/>
      <c r="M1565" s="1131"/>
      <c r="N1565" s="1131"/>
      <c r="O1565" s="1132"/>
    </row>
    <row r="1566" spans="2:21" s="122" customFormat="1" ht="4.5" customHeight="1">
      <c r="B1566" s="309"/>
      <c r="C1566" s="309"/>
      <c r="D1566" s="310"/>
      <c r="E1566" s="310"/>
      <c r="F1566" s="310"/>
      <c r="G1566" s="310"/>
      <c r="H1566" s="310"/>
      <c r="I1566" s="310"/>
      <c r="J1566" s="310"/>
      <c r="K1566" s="310"/>
      <c r="L1566" s="310"/>
      <c r="M1566" s="310"/>
      <c r="N1566" s="310"/>
      <c r="O1566" s="310"/>
    </row>
    <row r="1567" spans="2:21" s="122" customFormat="1" ht="18.75" customHeight="1">
      <c r="B1567" s="463" t="s">
        <v>333</v>
      </c>
      <c r="C1567" s="309"/>
      <c r="D1567" s="310"/>
      <c r="E1567" s="310"/>
      <c r="F1567" s="310"/>
      <c r="G1567" s="310"/>
      <c r="H1567" s="310"/>
      <c r="I1567" s="310"/>
      <c r="J1567" s="310"/>
      <c r="K1567" s="310"/>
      <c r="L1567" s="310"/>
      <c r="M1567" s="310"/>
      <c r="N1567" s="310"/>
      <c r="O1567" s="310"/>
    </row>
    <row r="1568" spans="2:21" s="122" customFormat="1" ht="14.25" customHeight="1" thickBot="1">
      <c r="B1568" s="463" t="s">
        <v>331</v>
      </c>
      <c r="C1568" s="309"/>
      <c r="D1568" s="310"/>
      <c r="E1568" s="310"/>
      <c r="F1568" s="310"/>
      <c r="G1568" s="310"/>
      <c r="H1568" s="310"/>
      <c r="I1568" s="310"/>
      <c r="J1568" s="310"/>
      <c r="K1568" s="310"/>
      <c r="L1568" s="310"/>
      <c r="M1568" s="310"/>
      <c r="N1568" s="310"/>
      <c r="O1568" s="310"/>
    </row>
    <row r="1569" spans="1:17" s="122" customFormat="1" ht="18" customHeight="1" thickBot="1">
      <c r="B1569" s="1143" t="s">
        <v>36</v>
      </c>
      <c r="C1569" s="1017"/>
      <c r="D1569" s="1018"/>
      <c r="E1569" s="311" t="s">
        <v>418</v>
      </c>
      <c r="F1569" s="312"/>
      <c r="G1569" s="312"/>
      <c r="H1569" s="312"/>
      <c r="I1569" s="312"/>
      <c r="J1569" s="312"/>
      <c r="K1569" s="312"/>
      <c r="L1569" s="212"/>
      <c r="M1569" s="212"/>
      <c r="N1569" s="212"/>
      <c r="O1569" s="212"/>
    </row>
    <row r="1570" spans="1:17" s="122" customFormat="1" ht="12">
      <c r="A1570" s="313"/>
      <c r="B1570" s="314" t="s">
        <v>50</v>
      </c>
      <c r="C1570" s="314"/>
      <c r="D1570" s="315"/>
      <c r="E1570" s="316"/>
      <c r="F1570" s="316"/>
      <c r="G1570" s="317" t="s">
        <v>51</v>
      </c>
      <c r="H1570" s="315"/>
      <c r="I1570" s="314" t="s">
        <v>52</v>
      </c>
      <c r="J1570" s="314"/>
      <c r="K1570" s="313"/>
      <c r="L1570" s="318"/>
      <c r="M1570" s="319"/>
      <c r="N1570" s="313"/>
      <c r="O1570" s="317" t="s">
        <v>51</v>
      </c>
    </row>
    <row r="1571" spans="1:17" s="122" customFormat="1" ht="12">
      <c r="A1571" s="320"/>
      <c r="B1571" s="321" t="s">
        <v>53</v>
      </c>
      <c r="C1571" s="322"/>
      <c r="D1571" s="322"/>
      <c r="E1571" s="323"/>
      <c r="F1571" s="323" t="s">
        <v>54</v>
      </c>
      <c r="G1571" s="324" t="s">
        <v>55</v>
      </c>
      <c r="H1571" s="325"/>
      <c r="I1571" s="321" t="s">
        <v>53</v>
      </c>
      <c r="J1571" s="322"/>
      <c r="K1571" s="322"/>
      <c r="L1571" s="322"/>
      <c r="M1571" s="323"/>
      <c r="N1571" s="323" t="s">
        <v>54</v>
      </c>
      <c r="O1571" s="324" t="s">
        <v>55</v>
      </c>
    </row>
    <row r="1572" spans="1:17" s="122" customFormat="1" ht="18" customHeight="1">
      <c r="A1572" s="313"/>
      <c r="B1572" s="78" t="s">
        <v>395</v>
      </c>
      <c r="C1572" s="79"/>
      <c r="D1572" s="79"/>
      <c r="E1572" s="80"/>
      <c r="F1572" s="81"/>
      <c r="G1572" s="82"/>
      <c r="H1572" s="83"/>
      <c r="I1572" s="78" t="s">
        <v>397</v>
      </c>
      <c r="J1572" s="79"/>
      <c r="K1572" s="79"/>
      <c r="L1572" s="79"/>
      <c r="M1572" s="80"/>
      <c r="N1572" s="84"/>
      <c r="O1572" s="85"/>
      <c r="Q1572" s="561" t="s">
        <v>700</v>
      </c>
    </row>
    <row r="1573" spans="1:17" s="122" customFormat="1" ht="14.25" customHeight="1">
      <c r="A1573" s="313"/>
      <c r="B1573" s="86"/>
      <c r="C1573" s="87"/>
      <c r="D1573" s="88"/>
      <c r="E1573" s="89"/>
      <c r="F1573" s="90"/>
      <c r="G1573" s="91"/>
      <c r="H1573" s="83"/>
      <c r="I1573" s="92"/>
      <c r="J1573" s="93"/>
      <c r="K1573" s="88"/>
      <c r="L1573" s="88"/>
      <c r="M1573" s="89"/>
      <c r="N1573" s="90"/>
      <c r="O1573" s="94"/>
    </row>
    <row r="1574" spans="1:17" s="122" customFormat="1" ht="14.25" customHeight="1">
      <c r="A1574" s="313"/>
      <c r="B1574" s="95"/>
      <c r="C1574" s="96"/>
      <c r="D1574" s="97"/>
      <c r="E1574" s="98"/>
      <c r="F1574" s="90"/>
      <c r="G1574" s="99">
        <f>ROUNDDOWN(SUM(F1573:F1579)/1000,0)</f>
        <v>0</v>
      </c>
      <c r="H1574" s="100"/>
      <c r="I1574" s="92"/>
      <c r="J1574" s="510"/>
      <c r="K1574" s="510"/>
      <c r="L1574" s="510"/>
      <c r="M1574" s="98"/>
      <c r="N1574" s="90"/>
      <c r="O1574" s="101">
        <f>ROUNDDOWN(SUM(N1573:N1582)/1000,0)</f>
        <v>0</v>
      </c>
    </row>
    <row r="1575" spans="1:17" s="122" customFormat="1" ht="14.1" customHeight="1">
      <c r="A1575" s="313"/>
      <c r="B1575" s="95"/>
      <c r="C1575" s="96"/>
      <c r="D1575" s="97"/>
      <c r="E1575" s="98"/>
      <c r="F1575" s="90"/>
      <c r="G1575" s="99"/>
      <c r="H1575" s="100"/>
      <c r="I1575" s="92"/>
      <c r="J1575" s="510"/>
      <c r="K1575" s="510"/>
      <c r="L1575" s="510"/>
      <c r="M1575" s="98"/>
      <c r="N1575" s="90"/>
      <c r="O1575" s="94"/>
    </row>
    <row r="1576" spans="1:17" s="122" customFormat="1" ht="14.25" customHeight="1">
      <c r="A1576" s="313"/>
      <c r="B1576" s="95"/>
      <c r="C1576" s="96"/>
      <c r="D1576" s="97"/>
      <c r="E1576" s="98"/>
      <c r="F1576" s="90"/>
      <c r="G1576" s="99"/>
      <c r="H1576" s="100"/>
      <c r="I1576" s="92"/>
      <c r="J1576" s="510"/>
      <c r="K1576" s="510"/>
      <c r="L1576" s="510"/>
      <c r="M1576" s="98"/>
      <c r="N1576" s="90"/>
      <c r="O1576" s="94"/>
    </row>
    <row r="1577" spans="1:17" s="122" customFormat="1" ht="14.25" customHeight="1">
      <c r="A1577" s="313"/>
      <c r="B1577" s="95"/>
      <c r="C1577" s="96"/>
      <c r="D1577" s="97"/>
      <c r="E1577" s="98"/>
      <c r="F1577" s="90"/>
      <c r="G1577" s="102"/>
      <c r="H1577" s="103"/>
      <c r="I1577" s="92"/>
      <c r="J1577" s="510"/>
      <c r="K1577" s="510"/>
      <c r="L1577" s="510"/>
      <c r="M1577" s="98"/>
      <c r="N1577" s="90"/>
      <c r="O1577" s="94"/>
    </row>
    <row r="1578" spans="1:17" s="122" customFormat="1" ht="14.25" customHeight="1">
      <c r="A1578" s="313"/>
      <c r="B1578" s="95"/>
      <c r="C1578" s="96"/>
      <c r="D1578" s="97"/>
      <c r="E1578" s="98"/>
      <c r="F1578" s="90"/>
      <c r="G1578" s="102"/>
      <c r="H1578" s="103"/>
      <c r="I1578" s="92"/>
      <c r="J1578" s="510"/>
      <c r="K1578" s="510"/>
      <c r="L1578" s="510"/>
      <c r="M1578" s="98"/>
      <c r="N1578" s="90"/>
      <c r="O1578" s="94"/>
    </row>
    <row r="1579" spans="1:17" s="122" customFormat="1" ht="14.25" customHeight="1">
      <c r="A1579" s="313"/>
      <c r="B1579" s="78" t="s">
        <v>607</v>
      </c>
      <c r="C1579" s="79"/>
      <c r="D1579" s="79"/>
      <c r="E1579" s="80"/>
      <c r="F1579" s="81"/>
      <c r="G1579" s="82"/>
      <c r="H1579" s="105"/>
      <c r="I1579" s="92"/>
      <c r="J1579" s="510"/>
      <c r="K1579" s="510"/>
      <c r="L1579" s="510"/>
      <c r="M1579" s="98"/>
      <c r="N1579" s="90"/>
      <c r="O1579" s="94"/>
    </row>
    <row r="1580" spans="1:17" s="122" customFormat="1" ht="14.25" customHeight="1">
      <c r="A1580" s="313"/>
      <c r="B1580" s="95"/>
      <c r="C1580" s="96"/>
      <c r="D1580" s="97"/>
      <c r="E1580" s="98"/>
      <c r="F1580" s="90"/>
      <c r="G1580" s="91"/>
      <c r="H1580" s="105"/>
      <c r="I1580" s="92"/>
      <c r="J1580" s="510"/>
      <c r="K1580" s="510"/>
      <c r="L1580" s="510"/>
      <c r="M1580" s="98"/>
      <c r="N1580" s="90"/>
      <c r="O1580" s="94"/>
    </row>
    <row r="1581" spans="1:17" s="122" customFormat="1" ht="14.25" customHeight="1">
      <c r="A1581" s="313"/>
      <c r="B1581" s="95"/>
      <c r="C1581" s="96"/>
      <c r="D1581" s="97"/>
      <c r="E1581" s="98"/>
      <c r="F1581" s="90"/>
      <c r="G1581" s="99">
        <f>ROUNDDOWN(SUM(F1580:F1585)/1000,0)</f>
        <v>0</v>
      </c>
      <c r="H1581" s="100"/>
      <c r="I1581" s="107"/>
      <c r="J1581" s="511"/>
      <c r="K1581" s="511"/>
      <c r="L1581" s="511"/>
      <c r="M1581" s="98"/>
      <c r="N1581" s="90"/>
      <c r="O1581" s="106"/>
    </row>
    <row r="1582" spans="1:17" s="122" customFormat="1" ht="14.25" customHeight="1">
      <c r="A1582" s="313"/>
      <c r="B1582" s="95"/>
      <c r="C1582" s="96"/>
      <c r="D1582" s="97"/>
      <c r="E1582" s="98"/>
      <c r="F1582" s="90"/>
      <c r="G1582" s="99"/>
      <c r="H1582" s="100"/>
      <c r="I1582" s="78" t="s">
        <v>398</v>
      </c>
      <c r="J1582" s="79"/>
      <c r="K1582" s="79"/>
      <c r="L1582" s="79"/>
      <c r="M1582" s="80"/>
      <c r="N1582" s="81"/>
      <c r="O1582" s="111"/>
    </row>
    <row r="1583" spans="1:17" s="122" customFormat="1" ht="14.25" customHeight="1">
      <c r="A1583" s="313"/>
      <c r="B1583" s="95"/>
      <c r="C1583" s="96"/>
      <c r="D1583" s="97"/>
      <c r="E1583" s="98"/>
      <c r="F1583" s="90"/>
      <c r="G1583" s="99"/>
      <c r="H1583" s="105"/>
      <c r="I1583" s="92"/>
      <c r="J1583" s="510"/>
      <c r="K1583" s="510"/>
      <c r="L1583" s="510"/>
      <c r="M1583" s="98"/>
      <c r="N1583" s="90"/>
      <c r="O1583" s="94"/>
    </row>
    <row r="1584" spans="1:17" s="122" customFormat="1" ht="14.25" customHeight="1">
      <c r="A1584" s="313"/>
      <c r="B1584" s="95"/>
      <c r="C1584" s="96"/>
      <c r="D1584" s="97"/>
      <c r="E1584" s="98"/>
      <c r="F1584" s="90"/>
      <c r="G1584" s="99"/>
      <c r="H1584" s="100"/>
      <c r="I1584" s="92"/>
      <c r="J1584" s="510"/>
      <c r="K1584" s="510"/>
      <c r="L1584" s="510"/>
      <c r="M1584" s="98"/>
      <c r="N1584" s="90"/>
      <c r="O1584" s="101">
        <f>ROUNDDOWN(SUM(N1583:N1591)/1000,0)</f>
        <v>0</v>
      </c>
    </row>
    <row r="1585" spans="1:15" s="122" customFormat="1" ht="14.25" customHeight="1">
      <c r="A1585" s="313"/>
      <c r="B1585" s="78" t="s">
        <v>614</v>
      </c>
      <c r="C1585" s="79"/>
      <c r="D1585" s="79"/>
      <c r="E1585" s="80"/>
      <c r="F1585" s="81"/>
      <c r="G1585" s="82"/>
      <c r="H1585" s="100"/>
      <c r="I1585" s="92"/>
      <c r="J1585" s="510"/>
      <c r="K1585" s="510"/>
      <c r="L1585" s="510"/>
      <c r="M1585" s="98"/>
      <c r="N1585" s="90"/>
      <c r="O1585" s="94"/>
    </row>
    <row r="1586" spans="1:15" s="122" customFormat="1" ht="14.25" customHeight="1">
      <c r="A1586" s="313"/>
      <c r="B1586" s="95"/>
      <c r="C1586" s="96"/>
      <c r="D1586" s="97"/>
      <c r="E1586" s="98"/>
      <c r="F1586" s="90"/>
      <c r="G1586" s="91"/>
      <c r="H1586" s="105"/>
      <c r="I1586" s="92"/>
      <c r="J1586" s="510"/>
      <c r="K1586" s="510"/>
      <c r="L1586" s="510"/>
      <c r="M1586" s="98"/>
      <c r="N1586" s="90"/>
      <c r="O1586" s="94"/>
    </row>
    <row r="1587" spans="1:15" s="122" customFormat="1" ht="14.25" customHeight="1">
      <c r="A1587" s="313"/>
      <c r="B1587" s="95"/>
      <c r="C1587" s="96"/>
      <c r="D1587" s="97"/>
      <c r="E1587" s="98"/>
      <c r="F1587" s="90"/>
      <c r="G1587" s="99">
        <f>ROUNDDOWN(SUM(F1586:F1589)/1000,0)</f>
        <v>0</v>
      </c>
      <c r="H1587" s="105"/>
      <c r="I1587" s="92"/>
      <c r="J1587" s="510"/>
      <c r="K1587" s="510"/>
      <c r="L1587" s="510"/>
      <c r="M1587" s="98"/>
      <c r="N1587" s="90"/>
      <c r="O1587" s="94"/>
    </row>
    <row r="1588" spans="1:15" s="122" customFormat="1" ht="14.25" customHeight="1">
      <c r="A1588" s="313"/>
      <c r="B1588" s="95"/>
      <c r="C1588" s="96"/>
      <c r="D1588" s="97"/>
      <c r="E1588" s="98"/>
      <c r="F1588" s="90"/>
      <c r="G1588" s="99"/>
      <c r="H1588" s="100"/>
      <c r="I1588" s="92"/>
      <c r="J1588" s="510"/>
      <c r="K1588" s="510"/>
      <c r="L1588" s="510"/>
      <c r="M1588" s="98"/>
      <c r="N1588" s="90"/>
      <c r="O1588" s="94"/>
    </row>
    <row r="1589" spans="1:15" s="122" customFormat="1" ht="14.25" customHeight="1">
      <c r="A1589" s="313"/>
      <c r="B1589" s="78" t="s">
        <v>615</v>
      </c>
      <c r="C1589" s="79"/>
      <c r="D1589" s="79"/>
      <c r="E1589" s="80"/>
      <c r="F1589" s="81"/>
      <c r="G1589" s="82"/>
      <c r="H1589" s="100"/>
      <c r="I1589" s="92"/>
      <c r="J1589" s="510"/>
      <c r="K1589" s="510"/>
      <c r="L1589" s="510"/>
      <c r="M1589" s="98"/>
      <c r="N1589" s="90"/>
      <c r="O1589" s="94"/>
    </row>
    <row r="1590" spans="1:15" s="122" customFormat="1" ht="14.25" customHeight="1">
      <c r="A1590" s="313"/>
      <c r="B1590" s="95"/>
      <c r="C1590" s="96"/>
      <c r="D1590" s="97"/>
      <c r="E1590" s="98"/>
      <c r="F1590" s="90"/>
      <c r="G1590" s="91"/>
      <c r="H1590" s="105"/>
      <c r="I1590" s="92"/>
      <c r="J1590" s="510"/>
      <c r="K1590" s="510"/>
      <c r="L1590" s="510"/>
      <c r="M1590" s="98"/>
      <c r="N1590" s="90"/>
      <c r="O1590" s="106"/>
    </row>
    <row r="1591" spans="1:15" s="122" customFormat="1" ht="14.25" customHeight="1">
      <c r="A1591" s="313"/>
      <c r="B1591" s="95"/>
      <c r="C1591" s="96"/>
      <c r="D1591" s="97"/>
      <c r="E1591" s="98"/>
      <c r="F1591" s="90"/>
      <c r="G1591" s="99">
        <f>ROUNDDOWN(SUM(F1590:F1595)/1000,0)</f>
        <v>0</v>
      </c>
      <c r="H1591" s="105"/>
      <c r="I1591" s="185" t="s">
        <v>399</v>
      </c>
      <c r="J1591" s="167"/>
      <c r="K1591" s="109"/>
      <c r="L1591" s="109"/>
      <c r="M1591" s="110"/>
      <c r="N1591" s="84"/>
      <c r="O1591" s="111"/>
    </row>
    <row r="1592" spans="1:15" s="122" customFormat="1" ht="14.25" customHeight="1">
      <c r="A1592" s="313"/>
      <c r="B1592" s="95"/>
      <c r="C1592" s="96"/>
      <c r="D1592" s="97"/>
      <c r="E1592" s="98"/>
      <c r="F1592" s="90"/>
      <c r="G1592" s="99"/>
      <c r="H1592" s="105"/>
      <c r="I1592" s="92"/>
      <c r="J1592" s="510"/>
      <c r="K1592" s="510"/>
      <c r="L1592" s="510"/>
      <c r="M1592" s="98"/>
      <c r="N1592" s="90"/>
      <c r="O1592" s="94"/>
    </row>
    <row r="1593" spans="1:15" s="122" customFormat="1" ht="14.25" customHeight="1">
      <c r="A1593" s="313"/>
      <c r="B1593" s="95"/>
      <c r="C1593" s="96"/>
      <c r="D1593" s="97"/>
      <c r="E1593" s="98"/>
      <c r="F1593" s="90"/>
      <c r="G1593" s="99"/>
      <c r="H1593" s="100"/>
      <c r="I1593" s="92"/>
      <c r="J1593" s="510"/>
      <c r="K1593" s="510"/>
      <c r="L1593" s="510"/>
      <c r="M1593" s="98"/>
      <c r="N1593" s="90"/>
      <c r="O1593" s="101">
        <f>ROUNDDOWN(SUM(N1592:N1598)/1000,0)</f>
        <v>0</v>
      </c>
    </row>
    <row r="1594" spans="1:15" s="122" customFormat="1" ht="14.25" customHeight="1">
      <c r="A1594" s="313"/>
      <c r="B1594" s="78" t="s">
        <v>396</v>
      </c>
      <c r="C1594" s="79"/>
      <c r="D1594" s="79"/>
      <c r="E1594" s="80"/>
      <c r="F1594" s="81"/>
      <c r="G1594" s="82"/>
      <c r="H1594" s="100"/>
      <c r="I1594" s="92"/>
      <c r="J1594" s="510"/>
      <c r="K1594" s="510"/>
      <c r="L1594" s="510"/>
      <c r="M1594" s="98"/>
      <c r="N1594" s="90"/>
      <c r="O1594" s="94"/>
    </row>
    <row r="1595" spans="1:15" s="122" customFormat="1" ht="14.25" customHeight="1">
      <c r="A1595" s="313"/>
      <c r="B1595" s="95"/>
      <c r="C1595" s="96"/>
      <c r="D1595" s="97"/>
      <c r="E1595" s="98"/>
      <c r="F1595" s="90"/>
      <c r="G1595" s="91"/>
      <c r="H1595" s="100"/>
      <c r="I1595" s="92"/>
      <c r="J1595" s="510"/>
      <c r="K1595" s="510"/>
      <c r="L1595" s="510"/>
      <c r="M1595" s="98"/>
      <c r="N1595" s="90"/>
      <c r="O1595" s="94"/>
    </row>
    <row r="1596" spans="1:15" s="122" customFormat="1" ht="14.25" customHeight="1">
      <c r="A1596" s="313"/>
      <c r="B1596" s="95"/>
      <c r="C1596" s="96"/>
      <c r="D1596" s="97"/>
      <c r="E1596" s="98"/>
      <c r="F1596" s="90"/>
      <c r="G1596" s="91">
        <f>ROUNDDOWN(SUM(F1595:F1602)/1000,0)</f>
        <v>0</v>
      </c>
      <c r="H1596" s="100"/>
      <c r="I1596" s="92"/>
      <c r="J1596" s="510"/>
      <c r="K1596" s="510"/>
      <c r="L1596" s="510"/>
      <c r="M1596" s="98"/>
      <c r="N1596" s="90"/>
      <c r="O1596" s="94"/>
    </row>
    <row r="1597" spans="1:15" s="122" customFormat="1" ht="14.25" customHeight="1">
      <c r="A1597" s="313"/>
      <c r="B1597" s="95"/>
      <c r="C1597" s="96"/>
      <c r="D1597" s="97"/>
      <c r="E1597" s="98"/>
      <c r="F1597" s="90"/>
      <c r="G1597" s="91"/>
      <c r="H1597" s="100"/>
      <c r="I1597" s="92"/>
      <c r="J1597" s="510"/>
      <c r="K1597" s="510"/>
      <c r="L1597" s="510"/>
      <c r="M1597" s="98"/>
      <c r="N1597" s="90"/>
      <c r="O1597" s="94"/>
    </row>
    <row r="1598" spans="1:15" s="122" customFormat="1" ht="14.25" customHeight="1">
      <c r="A1598" s="313"/>
      <c r="B1598" s="95"/>
      <c r="C1598" s="96"/>
      <c r="D1598" s="97"/>
      <c r="E1598" s="98"/>
      <c r="F1598" s="90"/>
      <c r="G1598" s="91"/>
      <c r="H1598" s="105"/>
      <c r="I1598" s="185" t="s">
        <v>400</v>
      </c>
      <c r="J1598" s="108"/>
      <c r="K1598" s="109"/>
      <c r="L1598" s="109"/>
      <c r="M1598" s="110"/>
      <c r="N1598" s="84"/>
      <c r="O1598" s="168"/>
    </row>
    <row r="1599" spans="1:15" s="122" customFormat="1" ht="14.25" customHeight="1">
      <c r="A1599" s="313"/>
      <c r="B1599" s="95"/>
      <c r="C1599" s="96"/>
      <c r="D1599" s="97"/>
      <c r="E1599" s="98"/>
      <c r="F1599" s="90"/>
      <c r="G1599" s="91"/>
      <c r="H1599" s="105"/>
      <c r="I1599" s="92"/>
      <c r="J1599" s="510"/>
      <c r="K1599" s="510"/>
      <c r="L1599" s="510"/>
      <c r="M1599" s="98"/>
      <c r="N1599" s="90"/>
      <c r="O1599" s="169"/>
    </row>
    <row r="1600" spans="1:15" s="122" customFormat="1" ht="14.25" customHeight="1">
      <c r="A1600" s="313"/>
      <c r="B1600" s="95"/>
      <c r="C1600" s="96"/>
      <c r="D1600" s="97"/>
      <c r="E1600" s="98"/>
      <c r="F1600" s="90"/>
      <c r="G1600" s="91"/>
      <c r="H1600" s="105"/>
      <c r="I1600" s="92"/>
      <c r="J1600" s="510"/>
      <c r="K1600" s="510"/>
      <c r="L1600" s="510"/>
      <c r="M1600" s="98"/>
      <c r="N1600" s="90"/>
      <c r="O1600" s="101">
        <f>ROUNDDOWN(SUM(N1599:N1605)/1000,0)</f>
        <v>0</v>
      </c>
    </row>
    <row r="1601" spans="1:17" s="122" customFormat="1" ht="14.25" customHeight="1">
      <c r="A1601" s="313"/>
      <c r="B1601" s="95"/>
      <c r="C1601" s="96"/>
      <c r="D1601" s="97"/>
      <c r="E1601" s="98"/>
      <c r="F1601" s="90"/>
      <c r="G1601" s="91"/>
      <c r="H1601" s="105"/>
      <c r="I1601" s="92"/>
      <c r="J1601" s="510"/>
      <c r="K1601" s="510"/>
      <c r="L1601" s="510"/>
      <c r="M1601" s="98"/>
      <c r="N1601" s="90"/>
      <c r="O1601" s="94"/>
    </row>
    <row r="1602" spans="1:17" s="122" customFormat="1" ht="14.25" customHeight="1">
      <c r="A1602" s="313"/>
      <c r="B1602" s="78" t="s">
        <v>56</v>
      </c>
      <c r="C1602" s="79"/>
      <c r="D1602" s="79"/>
      <c r="E1602" s="80"/>
      <c r="F1602" s="81"/>
      <c r="G1602" s="82"/>
      <c r="H1602" s="105"/>
      <c r="I1602" s="92"/>
      <c r="J1602" s="510"/>
      <c r="K1602" s="510"/>
      <c r="L1602" s="510"/>
      <c r="M1602" s="98"/>
      <c r="N1602" s="90"/>
      <c r="O1602" s="94"/>
    </row>
    <row r="1603" spans="1:17" s="122" customFormat="1" ht="14.25" customHeight="1">
      <c r="A1603" s="313"/>
      <c r="B1603" s="95"/>
      <c r="C1603" s="96"/>
      <c r="D1603" s="97"/>
      <c r="E1603" s="98"/>
      <c r="F1603" s="90"/>
      <c r="G1603" s="91"/>
      <c r="H1603" s="100"/>
      <c r="I1603" s="92"/>
      <c r="J1603" s="510"/>
      <c r="K1603" s="510"/>
      <c r="L1603" s="510"/>
      <c r="M1603" s="98"/>
      <c r="N1603" s="90"/>
      <c r="O1603" s="94"/>
    </row>
    <row r="1604" spans="1:17" s="122" customFormat="1" ht="14.25" customHeight="1">
      <c r="A1604" s="313"/>
      <c r="B1604" s="95"/>
      <c r="C1604" s="96"/>
      <c r="D1604" s="97"/>
      <c r="E1604" s="98"/>
      <c r="F1604" s="90"/>
      <c r="G1604" s="99">
        <f>ROUNDDOWN(SUM(F1603:F1608)/1000,0)</f>
        <v>0</v>
      </c>
      <c r="H1604" s="105"/>
      <c r="I1604" s="92"/>
      <c r="J1604" s="510"/>
      <c r="K1604" s="510"/>
      <c r="L1604" s="510"/>
      <c r="M1604" s="98"/>
      <c r="N1604" s="90"/>
      <c r="O1604" s="106"/>
    </row>
    <row r="1605" spans="1:17" s="122" customFormat="1" ht="14.25" customHeight="1">
      <c r="A1605" s="313"/>
      <c r="B1605" s="95"/>
      <c r="C1605" s="96"/>
      <c r="D1605" s="97"/>
      <c r="E1605" s="98"/>
      <c r="F1605" s="90"/>
      <c r="G1605" s="91"/>
      <c r="H1605" s="105"/>
      <c r="I1605" s="185" t="s">
        <v>401</v>
      </c>
      <c r="J1605" s="108"/>
      <c r="K1605" s="109"/>
      <c r="L1605" s="109"/>
      <c r="M1605" s="110"/>
      <c r="N1605" s="707"/>
      <c r="O1605" s="112"/>
    </row>
    <row r="1606" spans="1:17" s="122" customFormat="1" ht="14.25" customHeight="1">
      <c r="A1606" s="313"/>
      <c r="B1606" s="95"/>
      <c r="C1606" s="96"/>
      <c r="D1606" s="97"/>
      <c r="E1606" s="98"/>
      <c r="F1606" s="90"/>
      <c r="G1606" s="99"/>
      <c r="H1606" s="105"/>
      <c r="I1606" s="92"/>
      <c r="J1606" s="510"/>
      <c r="K1606" s="510"/>
      <c r="L1606" s="510"/>
      <c r="M1606" s="98"/>
      <c r="N1606" s="90"/>
      <c r="O1606" s="94"/>
    </row>
    <row r="1607" spans="1:17" s="122" customFormat="1" ht="14.25" customHeight="1">
      <c r="A1607" s="313"/>
      <c r="B1607" s="95"/>
      <c r="C1607" s="96"/>
      <c r="D1607" s="97"/>
      <c r="E1607" s="98"/>
      <c r="F1607" s="90"/>
      <c r="G1607" s="99"/>
      <c r="H1607" s="100"/>
      <c r="I1607" s="92"/>
      <c r="J1607" s="510"/>
      <c r="K1607" s="510"/>
      <c r="L1607" s="510"/>
      <c r="M1607" s="98"/>
      <c r="N1607" s="90"/>
      <c r="O1607" s="101">
        <f>ROUNDDOWN(SUM(N1606:N1611)/1000,0)</f>
        <v>0</v>
      </c>
    </row>
    <row r="1608" spans="1:17" s="122" customFormat="1" ht="14.1" customHeight="1" thickBot="1">
      <c r="A1608" s="313"/>
      <c r="B1608" s="113" t="s">
        <v>608</v>
      </c>
      <c r="C1608" s="114"/>
      <c r="D1608" s="114"/>
      <c r="E1608" s="115"/>
      <c r="F1608" s="116"/>
      <c r="G1608" s="117">
        <f>G1609-G1574-G1581-G1587-G1591-G1596-G1604</f>
        <v>0</v>
      </c>
      <c r="H1608" s="105"/>
      <c r="I1608" s="92"/>
      <c r="J1608" s="510"/>
      <c r="K1608" s="510"/>
      <c r="L1608" s="510"/>
      <c r="M1608" s="98"/>
      <c r="N1608" s="90"/>
      <c r="O1608" s="94"/>
    </row>
    <row r="1609" spans="1:17" s="122" customFormat="1" ht="14.25" customHeight="1" thickTop="1">
      <c r="A1609" s="313"/>
      <c r="B1609" s="702" t="s">
        <v>57</v>
      </c>
      <c r="C1609" s="703"/>
      <c r="D1609" s="703"/>
      <c r="E1609" s="703"/>
      <c r="F1609" s="704"/>
      <c r="G1609" s="118">
        <f>O1618</f>
        <v>0</v>
      </c>
      <c r="H1609" s="100"/>
      <c r="I1609" s="92"/>
      <c r="J1609" s="510"/>
      <c r="K1609" s="510"/>
      <c r="L1609" s="510"/>
      <c r="M1609" s="98"/>
      <c r="N1609" s="90"/>
      <c r="O1609" s="94"/>
    </row>
    <row r="1610" spans="1:17" s="122" customFormat="1" ht="20.100000000000001" customHeight="1">
      <c r="A1610" s="313"/>
      <c r="B1610" s="119" t="s">
        <v>58</v>
      </c>
      <c r="C1610" s="120"/>
      <c r="D1610" s="120"/>
      <c r="E1610" s="120"/>
      <c r="F1610" s="120"/>
      <c r="G1610" s="121"/>
      <c r="H1610" s="100"/>
      <c r="I1610" s="107"/>
      <c r="J1610" s="511"/>
      <c r="K1610" s="511"/>
      <c r="L1610" s="511"/>
      <c r="M1610" s="104"/>
      <c r="N1610" s="645"/>
      <c r="O1610" s="106"/>
    </row>
    <row r="1611" spans="1:17" s="122" customFormat="1" ht="14.25" customHeight="1">
      <c r="A1611" s="313"/>
      <c r="B1611" s="122" t="s">
        <v>59</v>
      </c>
      <c r="C1611" s="120"/>
      <c r="D1611" s="120"/>
      <c r="E1611" s="120"/>
      <c r="F1611" s="120"/>
      <c r="G1611" s="123" t="s">
        <v>60</v>
      </c>
      <c r="H1611" s="121"/>
      <c r="I1611" s="185" t="s">
        <v>717</v>
      </c>
      <c r="J1611" s="708"/>
      <c r="K1611" s="510"/>
      <c r="L1611" s="510"/>
      <c r="M1611" s="110"/>
      <c r="N1611" s="84"/>
      <c r="O1611" s="111"/>
    </row>
    <row r="1612" spans="1:17" s="122" customFormat="1" ht="14.25" customHeight="1">
      <c r="A1612" s="313"/>
      <c r="B1612" s="987" t="s">
        <v>61</v>
      </c>
      <c r="C1612" s="1019"/>
      <c r="D1612" s="1019"/>
      <c r="E1612" s="1019"/>
      <c r="F1612" s="1020"/>
      <c r="G1612" s="125" t="s">
        <v>62</v>
      </c>
      <c r="H1612" s="124"/>
      <c r="I1612" s="92"/>
      <c r="J1612" s="510"/>
      <c r="K1612" s="709"/>
      <c r="L1612" s="709"/>
      <c r="M1612" s="98"/>
      <c r="N1612" s="90"/>
      <c r="O1612" s="94"/>
      <c r="Q1612" s="648" t="s">
        <v>735</v>
      </c>
    </row>
    <row r="1613" spans="1:17" s="122" customFormat="1" ht="14.25" customHeight="1">
      <c r="A1613" s="313"/>
      <c r="B1613" s="1144" t="s">
        <v>403</v>
      </c>
      <c r="C1613" s="1019"/>
      <c r="D1613" s="1019"/>
      <c r="E1613" s="1019"/>
      <c r="F1613" s="1020"/>
      <c r="G1613" s="126"/>
      <c r="H1613" s="124"/>
      <c r="I1613" s="92"/>
      <c r="J1613" s="510"/>
      <c r="K1613" s="510"/>
      <c r="L1613" s="510"/>
      <c r="M1613" s="98"/>
      <c r="N1613" s="90"/>
      <c r="O1613" s="101">
        <f>ROUNDDOWN(SUM(N1612:N1616)/1000,0)</f>
        <v>0</v>
      </c>
    </row>
    <row r="1614" spans="1:17" s="122" customFormat="1" ht="20.100000000000001" customHeight="1">
      <c r="A1614" s="313"/>
      <c r="B1614" s="1144" t="s">
        <v>404</v>
      </c>
      <c r="C1614" s="1145"/>
      <c r="D1614" s="1145"/>
      <c r="E1614" s="1145"/>
      <c r="F1614" s="1146"/>
      <c r="G1614" s="126"/>
      <c r="H1614" s="127"/>
      <c r="I1614" s="92"/>
      <c r="J1614" s="510"/>
      <c r="K1614" s="510"/>
      <c r="L1614" s="510"/>
      <c r="M1614" s="98"/>
      <c r="N1614" s="90"/>
      <c r="O1614" s="94"/>
    </row>
    <row r="1615" spans="1:17" s="122" customFormat="1" ht="21.95" customHeight="1" thickBot="1">
      <c r="A1615" s="313"/>
      <c r="B1615" s="1144" t="s">
        <v>104</v>
      </c>
      <c r="C1615" s="1145"/>
      <c r="D1615" s="1145"/>
      <c r="E1615" s="1145"/>
      <c r="F1615" s="1146"/>
      <c r="G1615" s="126"/>
      <c r="H1615" s="105"/>
      <c r="I1615" s="92"/>
      <c r="J1615" s="510"/>
      <c r="K1615" s="510"/>
      <c r="L1615" s="510"/>
      <c r="M1615" s="98"/>
      <c r="N1615" s="90"/>
      <c r="O1615" s="128"/>
    </row>
    <row r="1616" spans="1:17" s="122" customFormat="1" ht="35.450000000000003" customHeight="1" thickTop="1">
      <c r="A1616" s="313"/>
      <c r="B1616" s="1144" t="s">
        <v>108</v>
      </c>
      <c r="C1616" s="1145"/>
      <c r="D1616" s="1145"/>
      <c r="E1616" s="1145"/>
      <c r="F1616" s="1146"/>
      <c r="G1616" s="126"/>
      <c r="H1616" s="105"/>
      <c r="I1616" s="1166" t="s">
        <v>402</v>
      </c>
      <c r="J1616" s="1167"/>
      <c r="K1616" s="1167"/>
      <c r="L1616" s="1167"/>
      <c r="M1616" s="1167"/>
      <c r="N1616" s="1168"/>
      <c r="O1616" s="129">
        <f>SUM(O1574,O1584,O1593,O1600,O1607,O1613)</f>
        <v>0</v>
      </c>
    </row>
    <row r="1617" spans="1:21" s="122" customFormat="1" ht="35.450000000000003" customHeight="1">
      <c r="A1617" s="313"/>
      <c r="B1617" s="1144" t="s">
        <v>774</v>
      </c>
      <c r="C1617" s="1145"/>
      <c r="D1617" s="1145"/>
      <c r="E1617" s="1145"/>
      <c r="F1617" s="1146"/>
      <c r="G1617" s="126"/>
      <c r="H1617" s="121"/>
      <c r="I1617" s="1169" t="s">
        <v>276</v>
      </c>
      <c r="J1617" s="1170"/>
      <c r="K1617" s="1170"/>
      <c r="L1617" s="1170"/>
      <c r="M1617" s="1170"/>
      <c r="N1617" s="1171"/>
      <c r="O1617" s="136">
        <f>IF(共通入力シート!$B$18="課税事業者",ROUNDDOWN((O1616-G1619)*10/110,0),0)</f>
        <v>0</v>
      </c>
    </row>
    <row r="1618" spans="1:21" s="122" customFormat="1" ht="26.1" customHeight="1" thickBot="1">
      <c r="A1618" s="313"/>
      <c r="B1618" s="1153" t="s">
        <v>775</v>
      </c>
      <c r="C1618" s="1154"/>
      <c r="D1618" s="1154"/>
      <c r="E1618" s="1154"/>
      <c r="F1618" s="1155"/>
      <c r="G1618" s="126"/>
      <c r="H1618" s="121"/>
      <c r="I1618" s="1159" t="s">
        <v>609</v>
      </c>
      <c r="J1618" s="1160"/>
      <c r="K1618" s="1160"/>
      <c r="L1618" s="1160"/>
      <c r="M1618" s="1160"/>
      <c r="N1618" s="1161"/>
      <c r="O1618" s="131">
        <f>O1616-O1617</f>
        <v>0</v>
      </c>
    </row>
    <row r="1619" spans="1:21" s="122" customFormat="1" ht="25.35" customHeight="1" thickTop="1">
      <c r="A1619" s="313"/>
      <c r="B1619" s="1156" t="s">
        <v>63</v>
      </c>
      <c r="C1619" s="1157"/>
      <c r="D1619" s="1157"/>
      <c r="E1619" s="1157"/>
      <c r="F1619" s="1158"/>
      <c r="G1619" s="130">
        <f>SUM(G1613:G1618)</f>
        <v>0</v>
      </c>
      <c r="H1619" s="326"/>
      <c r="I1619" s="1159" t="s">
        <v>610</v>
      </c>
      <c r="J1619" s="1160"/>
      <c r="K1619" s="1160"/>
      <c r="L1619" s="1160"/>
      <c r="M1619" s="1160"/>
      <c r="N1619" s="1161"/>
      <c r="O1619" s="134"/>
    </row>
    <row r="1620" spans="1:21" s="122" customFormat="1" ht="26.25" customHeight="1">
      <c r="A1620" s="313"/>
      <c r="B1620" s="122" t="s">
        <v>64</v>
      </c>
      <c r="C1620" s="327"/>
      <c r="D1620" s="327"/>
      <c r="E1620" s="327"/>
      <c r="F1620" s="327"/>
      <c r="G1620" s="133"/>
      <c r="H1620" s="326"/>
      <c r="O1620" s="135"/>
    </row>
    <row r="1621" spans="1:21" s="122" customFormat="1" ht="10.5" customHeight="1" thickBot="1">
      <c r="A1621" s="313"/>
      <c r="C1621" s="327"/>
      <c r="D1621" s="327"/>
      <c r="E1621" s="327"/>
      <c r="F1621" s="327"/>
      <c r="G1621" s="133"/>
      <c r="H1621" s="326"/>
      <c r="I1621" s="328"/>
    </row>
    <row r="1622" spans="1:21" s="122" customFormat="1" ht="25.35" customHeight="1" thickBot="1">
      <c r="A1622" s="313"/>
      <c r="B1622" s="1143" t="s">
        <v>65</v>
      </c>
      <c r="C1622" s="1018"/>
      <c r="D1622" s="1162" t="str">
        <f>IF(共通入力シート!$B$2="","",共通入力シート!$B$2)</f>
        <v/>
      </c>
      <c r="E1622" s="1162"/>
      <c r="F1622" s="1162"/>
      <c r="G1622" s="1163"/>
      <c r="H1622" s="1164" t="str">
        <f>IF(共通入力シート!$B$18="※選択してください。","★「共通入力シート」の消費税等仕入控除税額の取扱を選択してください。","")</f>
        <v/>
      </c>
      <c r="I1622" s="1165"/>
      <c r="J1622" s="1165"/>
      <c r="K1622" s="1165"/>
      <c r="L1622" s="1165"/>
      <c r="M1622" s="1165"/>
      <c r="N1622" s="1165"/>
      <c r="O1622" s="1165"/>
    </row>
    <row r="1623" spans="1:21" s="122" customFormat="1" ht="77.099999999999994" customHeight="1" thickBot="1">
      <c r="A1623" s="313"/>
      <c r="B1623" s="1148" t="s">
        <v>776</v>
      </c>
      <c r="C1623" s="1149"/>
      <c r="D1623" s="1150" t="str">
        <f>IF(O1618=0,"",MAX(0,MIN(INT(O1618/2),G1608)))</f>
        <v/>
      </c>
      <c r="E1623" s="1150"/>
      <c r="F1623" s="1150"/>
      <c r="G1623" s="329" t="s">
        <v>27</v>
      </c>
      <c r="H1623" s="1151" t="s">
        <v>736</v>
      </c>
      <c r="I1623" s="1152"/>
      <c r="J1623" s="1152"/>
      <c r="K1623" s="1152"/>
      <c r="L1623" s="1152"/>
      <c r="M1623" s="1152"/>
      <c r="N1623" s="1152"/>
      <c r="O1623" s="1152"/>
    </row>
    <row r="1624" spans="1:21" ht="4.5" customHeight="1"/>
    <row r="1625" spans="1:21" ht="15.6" customHeight="1">
      <c r="B1625" s="122" t="s">
        <v>332</v>
      </c>
      <c r="C1625" s="198"/>
      <c r="D1625" s="294"/>
      <c r="E1625" s="198"/>
      <c r="F1625" s="198"/>
      <c r="G1625" s="198"/>
      <c r="H1625" s="198"/>
      <c r="I1625" s="198"/>
      <c r="J1625" s="198"/>
      <c r="K1625" s="198"/>
      <c r="L1625" s="198"/>
      <c r="M1625" s="198"/>
      <c r="N1625" s="198"/>
      <c r="O1625" s="198"/>
      <c r="R1625" s="294"/>
      <c r="S1625" s="294"/>
      <c r="T1625" s="294"/>
      <c r="U1625" s="294"/>
    </row>
    <row r="1626" spans="1:21" ht="15.6" customHeight="1">
      <c r="B1626" s="198" t="s">
        <v>383</v>
      </c>
      <c r="C1626" s="198"/>
      <c r="D1626" s="198"/>
      <c r="E1626" s="198"/>
      <c r="F1626" s="198"/>
      <c r="G1626" s="198"/>
      <c r="H1626" s="198"/>
      <c r="I1626" s="198"/>
      <c r="J1626" s="198"/>
      <c r="K1626" s="198"/>
      <c r="L1626" s="198"/>
      <c r="M1626" s="198"/>
      <c r="N1626" s="198"/>
      <c r="O1626" s="198"/>
      <c r="R1626" s="294"/>
      <c r="S1626" s="294"/>
      <c r="T1626" s="294"/>
      <c r="U1626" s="294"/>
    </row>
    <row r="1627" spans="1:21" ht="15.6" customHeight="1" thickBot="1">
      <c r="B1627" s="1044" t="s">
        <v>335</v>
      </c>
      <c r="C1627" s="1044"/>
      <c r="D1627" s="1044"/>
      <c r="E1627" s="1044"/>
      <c r="F1627" s="1044"/>
      <c r="G1627" s="1044"/>
      <c r="H1627" s="1044"/>
      <c r="I1627" s="1044"/>
      <c r="J1627" s="1044"/>
      <c r="K1627" s="1044"/>
      <c r="L1627" s="1044"/>
      <c r="M1627" s="1044"/>
      <c r="N1627" s="1044"/>
      <c r="O1627" s="1044"/>
      <c r="R1627" s="294"/>
      <c r="S1627" s="294"/>
      <c r="T1627" s="294"/>
      <c r="U1627" s="294"/>
    </row>
    <row r="1628" spans="1:21" ht="15" customHeight="1">
      <c r="B1628" s="1036" t="s">
        <v>36</v>
      </c>
      <c r="C1628" s="1063"/>
      <c r="D1628" s="1051" t="s">
        <v>419</v>
      </c>
      <c r="E1628" s="1052"/>
      <c r="F1628" s="1036" t="s">
        <v>447</v>
      </c>
      <c r="G1628" s="1037"/>
      <c r="H1628" s="1038"/>
      <c r="I1628" s="1038"/>
      <c r="J1628" s="1038"/>
      <c r="K1628" s="1038"/>
      <c r="L1628" s="1038"/>
      <c r="M1628" s="1038"/>
      <c r="N1628" s="1038"/>
      <c r="O1628" s="1039"/>
      <c r="Q1628" s="520"/>
      <c r="R1628" s="294"/>
      <c r="S1628" s="294"/>
      <c r="T1628" s="294"/>
      <c r="U1628" s="294"/>
    </row>
    <row r="1629" spans="1:21" ht="15" customHeight="1" thickBot="1">
      <c r="B1629" s="1040"/>
      <c r="C1629" s="1064"/>
      <c r="D1629" s="1053"/>
      <c r="E1629" s="1054"/>
      <c r="F1629" s="1040"/>
      <c r="G1629" s="1041"/>
      <c r="H1629" s="1042"/>
      <c r="I1629" s="1042"/>
      <c r="J1629" s="1042"/>
      <c r="K1629" s="1042"/>
      <c r="L1629" s="1042"/>
      <c r="M1629" s="1042"/>
      <c r="N1629" s="1042"/>
      <c r="O1629" s="1043"/>
      <c r="Q1629" s="519"/>
      <c r="R1629" s="294"/>
      <c r="S1629" s="294"/>
      <c r="T1629" s="294"/>
      <c r="U1629" s="294"/>
    </row>
    <row r="1630" spans="1:21" ht="16.5" customHeight="1">
      <c r="B1630" s="295" t="s">
        <v>111</v>
      </c>
      <c r="C1630" s="296"/>
      <c r="D1630" s="296"/>
      <c r="E1630" s="297"/>
      <c r="F1630" s="296"/>
      <c r="G1630" s="296"/>
      <c r="H1630" s="296"/>
      <c r="I1630" s="296"/>
      <c r="J1630" s="296"/>
      <c r="K1630" s="296"/>
      <c r="L1630" s="296"/>
      <c r="M1630" s="296"/>
      <c r="N1630" s="296"/>
      <c r="O1630" s="521"/>
      <c r="R1630" s="294"/>
      <c r="S1630" s="294"/>
      <c r="T1630" s="294"/>
      <c r="U1630" s="294"/>
    </row>
    <row r="1631" spans="1:21" ht="18.75" customHeight="1">
      <c r="B1631" s="1055"/>
      <c r="C1631" s="1056"/>
      <c r="D1631" s="1056"/>
      <c r="E1631" s="1056"/>
      <c r="F1631" s="1056"/>
      <c r="G1631" s="1056"/>
      <c r="H1631" s="1056"/>
      <c r="I1631" s="1056"/>
      <c r="J1631" s="1056"/>
      <c r="K1631" s="1056"/>
      <c r="L1631" s="300" t="s">
        <v>39</v>
      </c>
      <c r="M1631" s="1059"/>
      <c r="N1631" s="1059"/>
      <c r="O1631" s="1060"/>
      <c r="Q1631" s="496" t="str">
        <f>IF(M1631="", "←選択してください。", "")</f>
        <v>←選択してください。</v>
      </c>
      <c r="R1631" s="294"/>
      <c r="S1631" s="294"/>
      <c r="T1631" s="294"/>
      <c r="U1631" s="294"/>
    </row>
    <row r="1632" spans="1:21" ht="17.25" customHeight="1">
      <c r="B1632" s="1057"/>
      <c r="C1632" s="1058"/>
      <c r="D1632" s="1058"/>
      <c r="E1632" s="1058"/>
      <c r="F1632" s="1058"/>
      <c r="G1632" s="1058"/>
      <c r="H1632" s="1058"/>
      <c r="I1632" s="1058"/>
      <c r="J1632" s="1058"/>
      <c r="K1632" s="1058"/>
      <c r="L1632" s="302" t="s">
        <v>40</v>
      </c>
      <c r="M1632" s="1061"/>
      <c r="N1632" s="1061"/>
      <c r="O1632" s="1062"/>
      <c r="Q1632" s="496" t="str">
        <f>IF(M1632="", "←選択してください。", "")</f>
        <v>←選択してください。</v>
      </c>
      <c r="R1632" s="294"/>
      <c r="S1632" s="294"/>
      <c r="T1632" s="294"/>
      <c r="U1632" s="294"/>
    </row>
    <row r="1633" spans="2:21" ht="4.5" customHeight="1">
      <c r="B1633" s="303"/>
      <c r="C1633" s="303"/>
      <c r="D1633" s="303"/>
      <c r="E1633" s="303"/>
      <c r="F1633" s="303"/>
      <c r="G1633" s="303"/>
      <c r="H1633" s="303"/>
      <c r="I1633" s="303"/>
      <c r="J1633" s="303"/>
      <c r="K1633" s="303"/>
      <c r="L1633" s="303"/>
      <c r="M1633" s="303"/>
      <c r="N1633" s="303"/>
      <c r="O1633" s="517"/>
      <c r="R1633" s="294"/>
      <c r="S1633" s="294"/>
      <c r="T1633" s="294"/>
      <c r="U1633" s="294"/>
    </row>
    <row r="1634" spans="2:21" ht="24" customHeight="1">
      <c r="B1634" s="987" t="s">
        <v>112</v>
      </c>
      <c r="C1634" s="1097"/>
      <c r="D1634" s="1098" t="s">
        <v>41</v>
      </c>
      <c r="E1634" s="1099"/>
      <c r="F1634" s="1100"/>
      <c r="G1634" s="1100"/>
      <c r="H1634" s="1101"/>
      <c r="I1634" s="999" t="s">
        <v>42</v>
      </c>
      <c r="J1634" s="1065"/>
      <c r="K1634" s="1066"/>
      <c r="L1634" s="305" t="str">
        <f>IF(OR($H1636=0,$K1636=0),"",$F1634/($H1636*$K1636))</f>
        <v/>
      </c>
      <c r="M1634" s="999" t="s">
        <v>43</v>
      </c>
      <c r="N1634" s="1066"/>
      <c r="O1634" s="492" t="str">
        <f>IF($O1732+$O1735=0,"",($G1725-$G1724)/($O1732+$O1735))</f>
        <v/>
      </c>
      <c r="Q1634" s="301" t="str">
        <f>IF(OR(F1628="人材養成事業",F1628= "普及啓発事業"), "←斜線部は記入する必要はありません。", "")</f>
        <v/>
      </c>
      <c r="R1634" s="294"/>
      <c r="S1634" s="294"/>
      <c r="T1634" s="294"/>
      <c r="U1634" s="294"/>
    </row>
    <row r="1635" spans="2:21" s="122" customFormat="1" ht="21.75" customHeight="1">
      <c r="B1635" s="1067" t="s">
        <v>44</v>
      </c>
      <c r="C1635" s="1068"/>
      <c r="D1635" s="1071" t="s">
        <v>45</v>
      </c>
      <c r="E1635" s="1072"/>
      <c r="F1635" s="1073" t="s">
        <v>46</v>
      </c>
      <c r="G1635" s="1073"/>
      <c r="H1635" s="1074" t="s">
        <v>47</v>
      </c>
      <c r="I1635" s="1074"/>
      <c r="J1635" s="1074"/>
      <c r="K1635" s="306" t="s">
        <v>48</v>
      </c>
      <c r="L1635" s="1080" t="s">
        <v>49</v>
      </c>
      <c r="M1635" s="1080"/>
      <c r="N1635" s="1080"/>
      <c r="O1635" s="1081"/>
    </row>
    <row r="1636" spans="2:21" s="122" customFormat="1" ht="21.75" customHeight="1">
      <c r="B1636" s="1069"/>
      <c r="C1636" s="1070"/>
      <c r="D1636" s="1082"/>
      <c r="E1636" s="1083"/>
      <c r="F1636" s="1084"/>
      <c r="G1636" s="1085"/>
      <c r="H1636" s="1086"/>
      <c r="I1636" s="1086"/>
      <c r="J1636" s="1086"/>
      <c r="K1636" s="73"/>
      <c r="L1636" s="1087"/>
      <c r="M1636" s="1087"/>
      <c r="N1636" s="1087"/>
      <c r="O1636" s="1088"/>
      <c r="Q1636" s="307"/>
    </row>
    <row r="1637" spans="2:21" ht="9.75" customHeight="1">
      <c r="B1637" s="122"/>
      <c r="C1637" s="122"/>
      <c r="D1637" s="303"/>
      <c r="E1637" s="303"/>
      <c r="F1637" s="303"/>
      <c r="G1637" s="303"/>
      <c r="H1637" s="303"/>
      <c r="I1637" s="303"/>
      <c r="J1637" s="303"/>
      <c r="K1637" s="303"/>
      <c r="L1637" s="303"/>
      <c r="M1637" s="303"/>
      <c r="N1637" s="303"/>
      <c r="O1637" s="303"/>
      <c r="Q1637" s="301"/>
      <c r="R1637" s="294"/>
      <c r="S1637" s="294"/>
      <c r="T1637" s="294"/>
      <c r="U1637" s="294"/>
    </row>
    <row r="1638" spans="2:21" s="97" customFormat="1" ht="18" customHeight="1">
      <c r="B1638" s="1067" t="s">
        <v>277</v>
      </c>
      <c r="C1638" s="1075"/>
      <c r="D1638" s="1032" t="s">
        <v>737</v>
      </c>
      <c r="E1638" s="975"/>
      <c r="F1638" s="975"/>
      <c r="G1638" s="975"/>
      <c r="H1638" s="975"/>
      <c r="I1638" s="975"/>
      <c r="J1638" s="975"/>
      <c r="K1638" s="975"/>
      <c r="L1638" s="975"/>
      <c r="M1638" s="975"/>
      <c r="N1638" s="975"/>
      <c r="O1638" s="976"/>
      <c r="Q1638" s="495" t="s">
        <v>109</v>
      </c>
    </row>
    <row r="1639" spans="2:21" s="97" customFormat="1" ht="19.350000000000001" customHeight="1">
      <c r="B1639" s="1076"/>
      <c r="C1639" s="1077"/>
      <c r="D1639" s="1033"/>
      <c r="E1639" s="1034"/>
      <c r="F1639" s="1034"/>
      <c r="G1639" s="1034"/>
      <c r="H1639" s="1034"/>
      <c r="I1639" s="1034"/>
      <c r="J1639" s="1034"/>
      <c r="K1639" s="1034"/>
      <c r="L1639" s="1034"/>
      <c r="M1639" s="1034"/>
      <c r="N1639" s="1034"/>
      <c r="O1639" s="1035"/>
    </row>
    <row r="1640" spans="2:21" s="97" customFormat="1" ht="19.350000000000001" customHeight="1">
      <c r="B1640" s="1076"/>
      <c r="C1640" s="1077"/>
      <c r="D1640" s="1026"/>
      <c r="E1640" s="1027"/>
      <c r="F1640" s="1027"/>
      <c r="G1640" s="1027"/>
      <c r="H1640" s="1027"/>
      <c r="I1640" s="1027"/>
      <c r="J1640" s="1027"/>
      <c r="K1640" s="1027"/>
      <c r="L1640" s="1027"/>
      <c r="M1640" s="1027"/>
      <c r="N1640" s="1027"/>
      <c r="O1640" s="1028"/>
    </row>
    <row r="1641" spans="2:21" s="97" customFormat="1" ht="19.350000000000001" customHeight="1">
      <c r="B1641" s="1076"/>
      <c r="C1641" s="1077"/>
      <c r="D1641" s="1026"/>
      <c r="E1641" s="1027"/>
      <c r="F1641" s="1027"/>
      <c r="G1641" s="1027"/>
      <c r="H1641" s="1027"/>
      <c r="I1641" s="1027"/>
      <c r="J1641" s="1027"/>
      <c r="K1641" s="1027"/>
      <c r="L1641" s="1027"/>
      <c r="M1641" s="1027"/>
      <c r="N1641" s="1027"/>
      <c r="O1641" s="1028"/>
    </row>
    <row r="1642" spans="2:21" s="97" customFormat="1" ht="19.350000000000001" customHeight="1">
      <c r="B1642" s="1076"/>
      <c r="C1642" s="1077"/>
      <c r="D1642" s="1026"/>
      <c r="E1642" s="1027"/>
      <c r="F1642" s="1027"/>
      <c r="G1642" s="1027"/>
      <c r="H1642" s="1027"/>
      <c r="I1642" s="1027"/>
      <c r="J1642" s="1027"/>
      <c r="K1642" s="1027"/>
      <c r="L1642" s="1027"/>
      <c r="M1642" s="1027"/>
      <c r="N1642" s="1027"/>
      <c r="O1642" s="1028"/>
    </row>
    <row r="1643" spans="2:21" s="97" customFormat="1" ht="19.350000000000001" customHeight="1">
      <c r="B1643" s="1076"/>
      <c r="C1643" s="1077"/>
      <c r="D1643" s="1026"/>
      <c r="E1643" s="1027"/>
      <c r="F1643" s="1027"/>
      <c r="G1643" s="1027"/>
      <c r="H1643" s="1027"/>
      <c r="I1643" s="1027"/>
      <c r="J1643" s="1027"/>
      <c r="K1643" s="1027"/>
      <c r="L1643" s="1027"/>
      <c r="M1643" s="1027"/>
      <c r="N1643" s="1027"/>
      <c r="O1643" s="1028"/>
    </row>
    <row r="1644" spans="2:21" s="97" customFormat="1" ht="19.350000000000001" customHeight="1">
      <c r="B1644" s="1076"/>
      <c r="C1644" s="1077"/>
      <c r="D1644" s="1026"/>
      <c r="E1644" s="1027"/>
      <c r="F1644" s="1027"/>
      <c r="G1644" s="1027"/>
      <c r="H1644" s="1027"/>
      <c r="I1644" s="1027"/>
      <c r="J1644" s="1027"/>
      <c r="K1644" s="1027"/>
      <c r="L1644" s="1027"/>
      <c r="M1644" s="1027"/>
      <c r="N1644" s="1027"/>
      <c r="O1644" s="1028"/>
    </row>
    <row r="1645" spans="2:21" s="97" customFormat="1" ht="19.350000000000001" customHeight="1">
      <c r="B1645" s="1076"/>
      <c r="C1645" s="1077"/>
      <c r="D1645" s="1026"/>
      <c r="E1645" s="1027"/>
      <c r="F1645" s="1027"/>
      <c r="G1645" s="1027"/>
      <c r="H1645" s="1027"/>
      <c r="I1645" s="1027"/>
      <c r="J1645" s="1027"/>
      <c r="K1645" s="1027"/>
      <c r="L1645" s="1027"/>
      <c r="M1645" s="1027"/>
      <c r="N1645" s="1027"/>
      <c r="O1645" s="1028"/>
    </row>
    <row r="1646" spans="2:21" s="97" customFormat="1" ht="19.350000000000001" customHeight="1">
      <c r="B1646" s="1076"/>
      <c r="C1646" s="1077"/>
      <c r="D1646" s="1026"/>
      <c r="E1646" s="1027"/>
      <c r="F1646" s="1027"/>
      <c r="G1646" s="1027"/>
      <c r="H1646" s="1027"/>
      <c r="I1646" s="1027"/>
      <c r="J1646" s="1027"/>
      <c r="K1646" s="1027"/>
      <c r="L1646" s="1027"/>
      <c r="M1646" s="1027"/>
      <c r="N1646" s="1027"/>
      <c r="O1646" s="1028"/>
    </row>
    <row r="1647" spans="2:21" s="97" customFormat="1" ht="19.350000000000001" customHeight="1">
      <c r="B1647" s="1076"/>
      <c r="C1647" s="1077"/>
      <c r="D1647" s="1026"/>
      <c r="E1647" s="1027"/>
      <c r="F1647" s="1027"/>
      <c r="G1647" s="1027"/>
      <c r="H1647" s="1027"/>
      <c r="I1647" s="1027"/>
      <c r="J1647" s="1027"/>
      <c r="K1647" s="1027"/>
      <c r="L1647" s="1027"/>
      <c r="M1647" s="1027"/>
      <c r="N1647" s="1027"/>
      <c r="O1647" s="1028"/>
    </row>
    <row r="1648" spans="2:21" s="97" customFormat="1" ht="19.350000000000001" customHeight="1">
      <c r="B1648" s="1078"/>
      <c r="C1648" s="1079"/>
      <c r="D1648" s="1029"/>
      <c r="E1648" s="1030"/>
      <c r="F1648" s="1030"/>
      <c r="G1648" s="1030"/>
      <c r="H1648" s="1030"/>
      <c r="I1648" s="1030"/>
      <c r="J1648" s="1030"/>
      <c r="K1648" s="1030"/>
      <c r="L1648" s="1030"/>
      <c r="M1648" s="1030"/>
      <c r="N1648" s="1030"/>
      <c r="O1648" s="1031"/>
    </row>
    <row r="1649" spans="2:15" s="97" customFormat="1" ht="18" customHeight="1">
      <c r="B1649" s="1067" t="s">
        <v>114</v>
      </c>
      <c r="C1649" s="1092"/>
      <c r="D1649" s="1089" t="s">
        <v>523</v>
      </c>
      <c r="E1649" s="1090"/>
      <c r="F1649" s="1090"/>
      <c r="G1649" s="1090"/>
      <c r="H1649" s="1090"/>
      <c r="I1649" s="1090"/>
      <c r="J1649" s="1090"/>
      <c r="K1649" s="1090"/>
      <c r="L1649" s="1090"/>
      <c r="M1649" s="1090"/>
      <c r="N1649" s="1090"/>
      <c r="O1649" s="1091"/>
    </row>
    <row r="1650" spans="2:15" s="97" customFormat="1" ht="18" customHeight="1">
      <c r="B1650" s="1093"/>
      <c r="C1650" s="1094"/>
      <c r="D1650" s="1045"/>
      <c r="E1650" s="1046"/>
      <c r="F1650" s="1046"/>
      <c r="G1650" s="1046"/>
      <c r="H1650" s="1046"/>
      <c r="I1650" s="1046"/>
      <c r="J1650" s="1046"/>
      <c r="K1650" s="1046"/>
      <c r="L1650" s="1046"/>
      <c r="M1650" s="1046"/>
      <c r="N1650" s="1046"/>
      <c r="O1650" s="1047"/>
    </row>
    <row r="1651" spans="2:15" s="97" customFormat="1" ht="18" customHeight="1">
      <c r="B1651" s="1093"/>
      <c r="C1651" s="1094"/>
      <c r="D1651" s="1026"/>
      <c r="E1651" s="1027"/>
      <c r="F1651" s="1027"/>
      <c r="G1651" s="1027"/>
      <c r="H1651" s="1027"/>
      <c r="I1651" s="1027"/>
      <c r="J1651" s="1027"/>
      <c r="K1651" s="1027"/>
      <c r="L1651" s="1027"/>
      <c r="M1651" s="1027"/>
      <c r="N1651" s="1027"/>
      <c r="O1651" s="1028"/>
    </row>
    <row r="1652" spans="2:15" s="97" customFormat="1" ht="18" customHeight="1">
      <c r="B1652" s="1093"/>
      <c r="C1652" s="1094"/>
      <c r="D1652" s="1026"/>
      <c r="E1652" s="1027"/>
      <c r="F1652" s="1027"/>
      <c r="G1652" s="1027"/>
      <c r="H1652" s="1027"/>
      <c r="I1652" s="1027"/>
      <c r="J1652" s="1027"/>
      <c r="K1652" s="1027"/>
      <c r="L1652" s="1027"/>
      <c r="M1652" s="1027"/>
      <c r="N1652" s="1027"/>
      <c r="O1652" s="1028"/>
    </row>
    <row r="1653" spans="2:15" s="97" customFormat="1" ht="18" customHeight="1">
      <c r="B1653" s="1093"/>
      <c r="C1653" s="1094"/>
      <c r="D1653" s="1026"/>
      <c r="E1653" s="1027"/>
      <c r="F1653" s="1027"/>
      <c r="G1653" s="1027"/>
      <c r="H1653" s="1027"/>
      <c r="I1653" s="1027"/>
      <c r="J1653" s="1027"/>
      <c r="K1653" s="1027"/>
      <c r="L1653" s="1027"/>
      <c r="M1653" s="1027"/>
      <c r="N1653" s="1027"/>
      <c r="O1653" s="1028"/>
    </row>
    <row r="1654" spans="2:15" s="97" customFormat="1" ht="18" customHeight="1">
      <c r="B1654" s="1093"/>
      <c r="C1654" s="1094"/>
      <c r="D1654" s="1026"/>
      <c r="E1654" s="1027"/>
      <c r="F1654" s="1027"/>
      <c r="G1654" s="1027"/>
      <c r="H1654" s="1027"/>
      <c r="I1654" s="1027"/>
      <c r="J1654" s="1027"/>
      <c r="K1654" s="1027"/>
      <c r="L1654" s="1027"/>
      <c r="M1654" s="1027"/>
      <c r="N1654" s="1027"/>
      <c r="O1654" s="1028"/>
    </row>
    <row r="1655" spans="2:15" s="97" customFormat="1" ht="18" customHeight="1">
      <c r="B1655" s="1093"/>
      <c r="C1655" s="1094"/>
      <c r="D1655" s="1048"/>
      <c r="E1655" s="1049"/>
      <c r="F1655" s="1049"/>
      <c r="G1655" s="1049"/>
      <c r="H1655" s="1049"/>
      <c r="I1655" s="1049"/>
      <c r="J1655" s="1049"/>
      <c r="K1655" s="1049"/>
      <c r="L1655" s="1049"/>
      <c r="M1655" s="1049"/>
      <c r="N1655" s="1049"/>
      <c r="O1655" s="1050"/>
    </row>
    <row r="1656" spans="2:15" s="97" customFormat="1" ht="18" customHeight="1">
      <c r="B1656" s="1093"/>
      <c r="C1656" s="1094"/>
      <c r="D1656" s="1116" t="s">
        <v>334</v>
      </c>
      <c r="E1656" s="1117"/>
      <c r="F1656" s="1117"/>
      <c r="G1656" s="1117"/>
      <c r="H1656" s="1117"/>
      <c r="I1656" s="1117"/>
      <c r="J1656" s="1117"/>
      <c r="K1656" s="1117"/>
      <c r="L1656" s="1117"/>
      <c r="M1656" s="1117"/>
      <c r="N1656" s="1117"/>
      <c r="O1656" s="1118"/>
    </row>
    <row r="1657" spans="2:15" s="97" customFormat="1" ht="18" customHeight="1">
      <c r="B1657" s="1093"/>
      <c r="C1657" s="1094"/>
      <c r="D1657" s="1045"/>
      <c r="E1657" s="1119"/>
      <c r="F1657" s="1119"/>
      <c r="G1657" s="1119"/>
      <c r="H1657" s="1119"/>
      <c r="I1657" s="1119"/>
      <c r="J1657" s="1119"/>
      <c r="K1657" s="1119"/>
      <c r="L1657" s="1119"/>
      <c r="M1657" s="1119"/>
      <c r="N1657" s="1119"/>
      <c r="O1657" s="1120"/>
    </row>
    <row r="1658" spans="2:15" s="97" customFormat="1" ht="18" customHeight="1">
      <c r="B1658" s="1093"/>
      <c r="C1658" s="1094"/>
      <c r="D1658" s="1121"/>
      <c r="E1658" s="1122"/>
      <c r="F1658" s="1122"/>
      <c r="G1658" s="1122"/>
      <c r="H1658" s="1122"/>
      <c r="I1658" s="1122"/>
      <c r="J1658" s="1122"/>
      <c r="K1658" s="1122"/>
      <c r="L1658" s="1122"/>
      <c r="M1658" s="1122"/>
      <c r="N1658" s="1122"/>
      <c r="O1658" s="1123"/>
    </row>
    <row r="1659" spans="2:15" s="97" customFormat="1" ht="18" customHeight="1">
      <c r="B1659" s="1093"/>
      <c r="C1659" s="1094"/>
      <c r="D1659" s="1121"/>
      <c r="E1659" s="1122"/>
      <c r="F1659" s="1122"/>
      <c r="G1659" s="1122"/>
      <c r="H1659" s="1122"/>
      <c r="I1659" s="1122"/>
      <c r="J1659" s="1122"/>
      <c r="K1659" s="1122"/>
      <c r="L1659" s="1122"/>
      <c r="M1659" s="1122"/>
      <c r="N1659" s="1122"/>
      <c r="O1659" s="1123"/>
    </row>
    <row r="1660" spans="2:15" s="97" customFormat="1" ht="18" customHeight="1">
      <c r="B1660" s="1093"/>
      <c r="C1660" s="1094"/>
      <c r="D1660" s="1121"/>
      <c r="E1660" s="1122"/>
      <c r="F1660" s="1122"/>
      <c r="G1660" s="1122"/>
      <c r="H1660" s="1122"/>
      <c r="I1660" s="1122"/>
      <c r="J1660" s="1122"/>
      <c r="K1660" s="1122"/>
      <c r="L1660" s="1122"/>
      <c r="M1660" s="1122"/>
      <c r="N1660" s="1122"/>
      <c r="O1660" s="1123"/>
    </row>
    <row r="1661" spans="2:15" s="97" customFormat="1" ht="18" customHeight="1">
      <c r="B1661" s="1093"/>
      <c r="C1661" s="1094"/>
      <c r="D1661" s="1121"/>
      <c r="E1661" s="1122"/>
      <c r="F1661" s="1122"/>
      <c r="G1661" s="1122"/>
      <c r="H1661" s="1122"/>
      <c r="I1661" s="1122"/>
      <c r="J1661" s="1122"/>
      <c r="K1661" s="1122"/>
      <c r="L1661" s="1122"/>
      <c r="M1661" s="1122"/>
      <c r="N1661" s="1122"/>
      <c r="O1661" s="1123"/>
    </row>
    <row r="1662" spans="2:15" s="97" customFormat="1" ht="18" customHeight="1">
      <c r="B1662" s="1093"/>
      <c r="C1662" s="1094"/>
      <c r="D1662" s="1121"/>
      <c r="E1662" s="1122"/>
      <c r="F1662" s="1122"/>
      <c r="G1662" s="1122"/>
      <c r="H1662" s="1122"/>
      <c r="I1662" s="1122"/>
      <c r="J1662" s="1122"/>
      <c r="K1662" s="1122"/>
      <c r="L1662" s="1122"/>
      <c r="M1662" s="1122"/>
      <c r="N1662" s="1122"/>
      <c r="O1662" s="1123"/>
    </row>
    <row r="1663" spans="2:15" s="97" customFormat="1" ht="18" customHeight="1">
      <c r="B1663" s="1095"/>
      <c r="C1663" s="1096"/>
      <c r="D1663" s="1124"/>
      <c r="E1663" s="1125"/>
      <c r="F1663" s="1125"/>
      <c r="G1663" s="1125"/>
      <c r="H1663" s="1125"/>
      <c r="I1663" s="1125"/>
      <c r="J1663" s="1125"/>
      <c r="K1663" s="1125"/>
      <c r="L1663" s="1125"/>
      <c r="M1663" s="1125"/>
      <c r="N1663" s="1125"/>
      <c r="O1663" s="1126"/>
    </row>
    <row r="1664" spans="2:15" s="97" customFormat="1" ht="31.5" customHeight="1">
      <c r="B1664" s="1067" t="s">
        <v>110</v>
      </c>
      <c r="C1664" s="1092"/>
      <c r="D1664" s="1102" t="s">
        <v>733</v>
      </c>
      <c r="E1664" s="1090"/>
      <c r="F1664" s="1090"/>
      <c r="G1664" s="1090"/>
      <c r="H1664" s="1090"/>
      <c r="I1664" s="1090"/>
      <c r="J1664" s="1090"/>
      <c r="K1664" s="1090"/>
      <c r="L1664" s="1090"/>
      <c r="M1664" s="1090"/>
      <c r="N1664" s="1090"/>
      <c r="O1664" s="1091"/>
    </row>
    <row r="1665" spans="2:21" s="97" customFormat="1" ht="18" customHeight="1">
      <c r="B1665" s="1093"/>
      <c r="C1665" s="1094"/>
      <c r="D1665" s="1045"/>
      <c r="E1665" s="1108"/>
      <c r="F1665" s="1108"/>
      <c r="G1665" s="1108"/>
      <c r="H1665" s="1108"/>
      <c r="I1665" s="1108"/>
      <c r="J1665" s="1108"/>
      <c r="K1665" s="1108"/>
      <c r="L1665" s="1108"/>
      <c r="M1665" s="1108"/>
      <c r="N1665" s="1108"/>
      <c r="O1665" s="1109"/>
    </row>
    <row r="1666" spans="2:21" s="97" customFormat="1" ht="18" customHeight="1">
      <c r="B1666" s="1093"/>
      <c r="C1666" s="1094"/>
      <c r="D1666" s="1110"/>
      <c r="E1666" s="1111"/>
      <c r="F1666" s="1111"/>
      <c r="G1666" s="1111"/>
      <c r="H1666" s="1111"/>
      <c r="I1666" s="1111"/>
      <c r="J1666" s="1111"/>
      <c r="K1666" s="1111"/>
      <c r="L1666" s="1111"/>
      <c r="M1666" s="1111"/>
      <c r="N1666" s="1111"/>
      <c r="O1666" s="1112"/>
    </row>
    <row r="1667" spans="2:21" s="97" customFormat="1" ht="18" customHeight="1">
      <c r="B1667" s="1093"/>
      <c r="C1667" s="1094"/>
      <c r="D1667" s="1113"/>
      <c r="E1667" s="1114"/>
      <c r="F1667" s="1114"/>
      <c r="G1667" s="1114"/>
      <c r="H1667" s="1114"/>
      <c r="I1667" s="1114"/>
      <c r="J1667" s="1114"/>
      <c r="K1667" s="1114"/>
      <c r="L1667" s="1114"/>
      <c r="M1667" s="1114"/>
      <c r="N1667" s="1114"/>
      <c r="O1667" s="1115"/>
    </row>
    <row r="1668" spans="2:21" s="97" customFormat="1" ht="17.100000000000001" customHeight="1">
      <c r="B1668" s="1093"/>
      <c r="C1668" s="1094"/>
      <c r="D1668" s="1133" t="s">
        <v>278</v>
      </c>
      <c r="E1668" s="1133"/>
      <c r="F1668" s="1133"/>
      <c r="G1668" s="1133"/>
      <c r="H1668" s="1133"/>
      <c r="I1668" s="1133"/>
      <c r="J1668" s="1133"/>
      <c r="K1668" s="1133"/>
      <c r="L1668" s="1133"/>
      <c r="M1668" s="1133"/>
      <c r="N1668" s="1133"/>
      <c r="O1668" s="1134"/>
    </row>
    <row r="1669" spans="2:21" s="97" customFormat="1" ht="17.100000000000001" customHeight="1">
      <c r="B1669" s="1093"/>
      <c r="C1669" s="1094"/>
      <c r="D1669" s="1135"/>
      <c r="E1669" s="1108"/>
      <c r="F1669" s="1108"/>
      <c r="G1669" s="1108"/>
      <c r="H1669" s="1108"/>
      <c r="I1669" s="1108"/>
      <c r="J1669" s="1108"/>
      <c r="K1669" s="1108"/>
      <c r="L1669" s="1108"/>
      <c r="M1669" s="1108"/>
      <c r="N1669" s="1108"/>
      <c r="O1669" s="1109"/>
    </row>
    <row r="1670" spans="2:21" s="97" customFormat="1" ht="17.100000000000001" customHeight="1">
      <c r="B1670" s="1093"/>
      <c r="C1670" s="1094"/>
      <c r="D1670" s="1110"/>
      <c r="E1670" s="1111"/>
      <c r="F1670" s="1111"/>
      <c r="G1670" s="1111"/>
      <c r="H1670" s="1111"/>
      <c r="I1670" s="1111"/>
      <c r="J1670" s="1111"/>
      <c r="K1670" s="1111"/>
      <c r="L1670" s="1111"/>
      <c r="M1670" s="1111"/>
      <c r="N1670" s="1111"/>
      <c r="O1670" s="1112"/>
    </row>
    <row r="1671" spans="2:21" s="97" customFormat="1" ht="17.100000000000001" customHeight="1">
      <c r="B1671" s="1093"/>
      <c r="C1671" s="1094"/>
      <c r="D1671" s="1113"/>
      <c r="E1671" s="1114"/>
      <c r="F1671" s="1114"/>
      <c r="G1671" s="1114"/>
      <c r="H1671" s="1114"/>
      <c r="I1671" s="1114"/>
      <c r="J1671" s="1114"/>
      <c r="K1671" s="1114"/>
      <c r="L1671" s="1114"/>
      <c r="M1671" s="1114"/>
      <c r="N1671" s="1114"/>
      <c r="O1671" s="1115"/>
    </row>
    <row r="1672" spans="2:21" s="97" customFormat="1" ht="17.100000000000001" customHeight="1">
      <c r="B1672" s="1093"/>
      <c r="C1672" s="1094"/>
      <c r="D1672" s="1133" t="s">
        <v>371</v>
      </c>
      <c r="E1672" s="1133"/>
      <c r="F1672" s="1133"/>
      <c r="G1672" s="1133"/>
      <c r="H1672" s="1133"/>
      <c r="I1672" s="1133"/>
      <c r="J1672" s="1133"/>
      <c r="K1672" s="1133"/>
      <c r="L1672" s="1133"/>
      <c r="M1672" s="1133"/>
      <c r="N1672" s="1133"/>
      <c r="O1672" s="1134"/>
    </row>
    <row r="1673" spans="2:21" s="97" customFormat="1" ht="17.100000000000001" customHeight="1">
      <c r="B1673" s="1093"/>
      <c r="C1673" s="1094"/>
      <c r="D1673" s="1135"/>
      <c r="E1673" s="1136"/>
      <c r="F1673" s="1136"/>
      <c r="G1673" s="1136"/>
      <c r="H1673" s="1136"/>
      <c r="I1673" s="1136"/>
      <c r="J1673" s="1136"/>
      <c r="K1673" s="1136"/>
      <c r="L1673" s="1136"/>
      <c r="M1673" s="1136"/>
      <c r="N1673" s="1136"/>
      <c r="O1673" s="1137"/>
    </row>
    <row r="1674" spans="2:21" s="97" customFormat="1" ht="17.100000000000001" customHeight="1">
      <c r="B1674" s="1093"/>
      <c r="C1674" s="1094"/>
      <c r="D1674" s="1138"/>
      <c r="E1674" s="827"/>
      <c r="F1674" s="827"/>
      <c r="G1674" s="827"/>
      <c r="H1674" s="827"/>
      <c r="I1674" s="827"/>
      <c r="J1674" s="827"/>
      <c r="K1674" s="827"/>
      <c r="L1674" s="827"/>
      <c r="M1674" s="827"/>
      <c r="N1674" s="827"/>
      <c r="O1674" s="1139"/>
    </row>
    <row r="1675" spans="2:21" s="97" customFormat="1" ht="17.100000000000001" customHeight="1">
      <c r="B1675" s="1093"/>
      <c r="C1675" s="1094"/>
      <c r="D1675" s="1140"/>
      <c r="E1675" s="1141"/>
      <c r="F1675" s="1141"/>
      <c r="G1675" s="1141"/>
      <c r="H1675" s="1141"/>
      <c r="I1675" s="1141"/>
      <c r="J1675" s="1141"/>
      <c r="K1675" s="1141"/>
      <c r="L1675" s="1141"/>
      <c r="M1675" s="1141"/>
      <c r="N1675" s="1141"/>
      <c r="O1675" s="1142"/>
    </row>
    <row r="1676" spans="2:21" s="97" customFormat="1" ht="45" customHeight="1">
      <c r="B1676" s="1093"/>
      <c r="C1676" s="1094"/>
      <c r="D1676" s="1021" t="s">
        <v>734</v>
      </c>
      <c r="E1676" s="1022"/>
      <c r="F1676" s="1022"/>
      <c r="G1676" s="1022"/>
      <c r="H1676" s="1022"/>
      <c r="I1676" s="1022"/>
      <c r="J1676" s="1022"/>
      <c r="K1676" s="1022"/>
      <c r="L1676" s="1023"/>
      <c r="M1676" s="1024" t="s">
        <v>713</v>
      </c>
      <c r="N1676" s="1025"/>
      <c r="O1676" s="706" t="s">
        <v>714</v>
      </c>
      <c r="Q1676" s="495" t="s">
        <v>721</v>
      </c>
    </row>
    <row r="1677" spans="2:21" s="97" customFormat="1" ht="17.100000000000001" customHeight="1">
      <c r="B1677" s="1093"/>
      <c r="C1677" s="1094"/>
      <c r="D1677" s="1045"/>
      <c r="E1677" s="1103"/>
      <c r="F1677" s="1103"/>
      <c r="G1677" s="1103"/>
      <c r="H1677" s="1103"/>
      <c r="I1677" s="1103"/>
      <c r="J1677" s="1103"/>
      <c r="K1677" s="1103"/>
      <c r="L1677" s="1103"/>
      <c r="M1677" s="1103"/>
      <c r="N1677" s="1103"/>
      <c r="O1677" s="1104"/>
    </row>
    <row r="1678" spans="2:21" ht="18" customHeight="1">
      <c r="B1678" s="1093"/>
      <c r="C1678" s="1094"/>
      <c r="D1678" s="1105"/>
      <c r="E1678" s="1106"/>
      <c r="F1678" s="1106"/>
      <c r="G1678" s="1106"/>
      <c r="H1678" s="1106"/>
      <c r="I1678" s="1106"/>
      <c r="J1678" s="1106"/>
      <c r="K1678" s="1106"/>
      <c r="L1678" s="1106"/>
      <c r="M1678" s="1106"/>
      <c r="N1678" s="1106"/>
      <c r="O1678" s="1107"/>
      <c r="R1678" s="294"/>
      <c r="S1678" s="294"/>
      <c r="T1678" s="294"/>
      <c r="U1678" s="294"/>
    </row>
    <row r="1679" spans="2:21" ht="18" customHeight="1">
      <c r="B1679" s="1093"/>
      <c r="C1679" s="1094"/>
      <c r="D1679" s="1147" t="s">
        <v>279</v>
      </c>
      <c r="E1679" s="1133"/>
      <c r="F1679" s="1133"/>
      <c r="G1679" s="1133"/>
      <c r="H1679" s="1133"/>
      <c r="I1679" s="1133"/>
      <c r="J1679" s="1133"/>
      <c r="K1679" s="1133"/>
      <c r="L1679" s="1133"/>
      <c r="M1679" s="1133"/>
      <c r="N1679" s="1133"/>
      <c r="O1679" s="1134"/>
      <c r="R1679" s="294"/>
      <c r="S1679" s="294"/>
      <c r="T1679" s="294"/>
      <c r="U1679" s="294"/>
    </row>
    <row r="1680" spans="2:21" ht="18" customHeight="1">
      <c r="B1680" s="1093"/>
      <c r="C1680" s="1094"/>
      <c r="D1680" s="1127"/>
      <c r="E1680" s="1128"/>
      <c r="F1680" s="1128"/>
      <c r="G1680" s="1128"/>
      <c r="H1680" s="1128"/>
      <c r="I1680" s="1128"/>
      <c r="J1680" s="1128"/>
      <c r="K1680" s="1128"/>
      <c r="L1680" s="1128"/>
      <c r="M1680" s="1128"/>
      <c r="N1680" s="1128"/>
      <c r="O1680" s="1129"/>
      <c r="R1680" s="294"/>
      <c r="S1680" s="294"/>
      <c r="T1680" s="294"/>
      <c r="U1680" s="294"/>
    </row>
    <row r="1681" spans="1:17" s="308" customFormat="1" ht="18" customHeight="1">
      <c r="B1681" s="1095"/>
      <c r="C1681" s="1096"/>
      <c r="D1681" s="1130"/>
      <c r="E1681" s="1131"/>
      <c r="F1681" s="1131"/>
      <c r="G1681" s="1131"/>
      <c r="H1681" s="1131"/>
      <c r="I1681" s="1131"/>
      <c r="J1681" s="1131"/>
      <c r="K1681" s="1131"/>
      <c r="L1681" s="1131"/>
      <c r="M1681" s="1131"/>
      <c r="N1681" s="1131"/>
      <c r="O1681" s="1132"/>
    </row>
    <row r="1682" spans="1:17" s="122" customFormat="1" ht="4.5" customHeight="1">
      <c r="B1682" s="309"/>
      <c r="C1682" s="309"/>
      <c r="D1682" s="310"/>
      <c r="E1682" s="310"/>
      <c r="F1682" s="310"/>
      <c r="G1682" s="310"/>
      <c r="H1682" s="310"/>
      <c r="I1682" s="310"/>
      <c r="J1682" s="310"/>
      <c r="K1682" s="310"/>
      <c r="L1682" s="310"/>
      <c r="M1682" s="310"/>
      <c r="N1682" s="310"/>
      <c r="O1682" s="310"/>
    </row>
    <row r="1683" spans="1:17" s="122" customFormat="1" ht="18.75" customHeight="1">
      <c r="B1683" s="463" t="s">
        <v>333</v>
      </c>
      <c r="C1683" s="309"/>
      <c r="D1683" s="310"/>
      <c r="E1683" s="310"/>
      <c r="F1683" s="310"/>
      <c r="G1683" s="310"/>
      <c r="H1683" s="310"/>
      <c r="I1683" s="310"/>
      <c r="J1683" s="310"/>
      <c r="K1683" s="310"/>
      <c r="L1683" s="310"/>
      <c r="M1683" s="310"/>
      <c r="N1683" s="310"/>
      <c r="O1683" s="310"/>
    </row>
    <row r="1684" spans="1:17" s="122" customFormat="1" ht="14.25" customHeight="1" thickBot="1">
      <c r="B1684" s="463" t="s">
        <v>331</v>
      </c>
      <c r="C1684" s="309"/>
      <c r="D1684" s="310"/>
      <c r="E1684" s="310"/>
      <c r="F1684" s="310"/>
      <c r="G1684" s="310"/>
      <c r="H1684" s="310"/>
      <c r="I1684" s="310"/>
      <c r="J1684" s="310"/>
      <c r="K1684" s="310"/>
      <c r="L1684" s="310"/>
      <c r="M1684" s="310"/>
      <c r="N1684" s="310"/>
      <c r="O1684" s="310"/>
    </row>
    <row r="1685" spans="1:17" s="122" customFormat="1" ht="18" customHeight="1" thickBot="1">
      <c r="B1685" s="1143" t="s">
        <v>36</v>
      </c>
      <c r="C1685" s="1017"/>
      <c r="D1685" s="1018"/>
      <c r="E1685" s="311" t="s">
        <v>419</v>
      </c>
      <c r="F1685" s="312"/>
      <c r="G1685" s="312"/>
      <c r="H1685" s="312"/>
      <c r="I1685" s="312"/>
      <c r="J1685" s="312"/>
      <c r="K1685" s="312"/>
      <c r="L1685" s="212"/>
      <c r="M1685" s="212"/>
      <c r="N1685" s="212"/>
      <c r="O1685" s="212"/>
    </row>
    <row r="1686" spans="1:17" s="122" customFormat="1" ht="12">
      <c r="A1686" s="313"/>
      <c r="B1686" s="314" t="s">
        <v>50</v>
      </c>
      <c r="C1686" s="314"/>
      <c r="D1686" s="315"/>
      <c r="E1686" s="316"/>
      <c r="F1686" s="316"/>
      <c r="G1686" s="317" t="s">
        <v>51</v>
      </c>
      <c r="H1686" s="315"/>
      <c r="I1686" s="314" t="s">
        <v>52</v>
      </c>
      <c r="J1686" s="314"/>
      <c r="K1686" s="313"/>
      <c r="L1686" s="318"/>
      <c r="M1686" s="319"/>
      <c r="N1686" s="313"/>
      <c r="O1686" s="317" t="s">
        <v>51</v>
      </c>
    </row>
    <row r="1687" spans="1:17" s="122" customFormat="1" ht="12">
      <c r="A1687" s="320"/>
      <c r="B1687" s="321" t="s">
        <v>53</v>
      </c>
      <c r="C1687" s="322"/>
      <c r="D1687" s="322"/>
      <c r="E1687" s="323"/>
      <c r="F1687" s="323" t="s">
        <v>54</v>
      </c>
      <c r="G1687" s="324" t="s">
        <v>55</v>
      </c>
      <c r="H1687" s="325"/>
      <c r="I1687" s="321" t="s">
        <v>53</v>
      </c>
      <c r="J1687" s="322"/>
      <c r="K1687" s="322"/>
      <c r="L1687" s="322"/>
      <c r="M1687" s="323"/>
      <c r="N1687" s="323" t="s">
        <v>54</v>
      </c>
      <c r="O1687" s="324" t="s">
        <v>55</v>
      </c>
    </row>
    <row r="1688" spans="1:17" s="122" customFormat="1" ht="18" customHeight="1">
      <c r="A1688" s="313"/>
      <c r="B1688" s="78" t="s">
        <v>395</v>
      </c>
      <c r="C1688" s="79"/>
      <c r="D1688" s="79"/>
      <c r="E1688" s="80"/>
      <c r="F1688" s="81"/>
      <c r="G1688" s="82"/>
      <c r="H1688" s="83"/>
      <c r="I1688" s="78" t="s">
        <v>397</v>
      </c>
      <c r="J1688" s="79"/>
      <c r="K1688" s="79"/>
      <c r="L1688" s="79"/>
      <c r="M1688" s="80"/>
      <c r="N1688" s="84"/>
      <c r="O1688" s="85"/>
      <c r="Q1688" s="561" t="s">
        <v>700</v>
      </c>
    </row>
    <row r="1689" spans="1:17" s="122" customFormat="1" ht="14.25" customHeight="1">
      <c r="A1689" s="313"/>
      <c r="B1689" s="86"/>
      <c r="C1689" s="87"/>
      <c r="D1689" s="88"/>
      <c r="E1689" s="89"/>
      <c r="F1689" s="90"/>
      <c r="G1689" s="91"/>
      <c r="H1689" s="83"/>
      <c r="I1689" s="92"/>
      <c r="J1689" s="93"/>
      <c r="K1689" s="88"/>
      <c r="L1689" s="88"/>
      <c r="M1689" s="89"/>
      <c r="N1689" s="90"/>
      <c r="O1689" s="94"/>
    </row>
    <row r="1690" spans="1:17" s="122" customFormat="1" ht="14.25" customHeight="1">
      <c r="A1690" s="313"/>
      <c r="B1690" s="95"/>
      <c r="C1690" s="96"/>
      <c r="D1690" s="97"/>
      <c r="E1690" s="98"/>
      <c r="F1690" s="90"/>
      <c r="G1690" s="99">
        <f>ROUNDDOWN(SUM(F1689:F1695)/1000,0)</f>
        <v>0</v>
      </c>
      <c r="H1690" s="100"/>
      <c r="I1690" s="92"/>
      <c r="J1690" s="510"/>
      <c r="K1690" s="510"/>
      <c r="L1690" s="510"/>
      <c r="M1690" s="98"/>
      <c r="N1690" s="90"/>
      <c r="O1690" s="101">
        <f>ROUNDDOWN(SUM(N1689:N1698)/1000,0)</f>
        <v>0</v>
      </c>
    </row>
    <row r="1691" spans="1:17" s="122" customFormat="1" ht="14.1" customHeight="1">
      <c r="A1691" s="313"/>
      <c r="B1691" s="95"/>
      <c r="C1691" s="96"/>
      <c r="D1691" s="97"/>
      <c r="E1691" s="98"/>
      <c r="F1691" s="90"/>
      <c r="G1691" s="99"/>
      <c r="H1691" s="100"/>
      <c r="I1691" s="92"/>
      <c r="J1691" s="510"/>
      <c r="K1691" s="510"/>
      <c r="L1691" s="510"/>
      <c r="M1691" s="98"/>
      <c r="N1691" s="90"/>
      <c r="O1691" s="94"/>
    </row>
    <row r="1692" spans="1:17" s="122" customFormat="1" ht="14.25" customHeight="1">
      <c r="A1692" s="313"/>
      <c r="B1692" s="95"/>
      <c r="C1692" s="96"/>
      <c r="D1692" s="97"/>
      <c r="E1692" s="98"/>
      <c r="F1692" s="90"/>
      <c r="G1692" s="99"/>
      <c r="H1692" s="100"/>
      <c r="I1692" s="92"/>
      <c r="J1692" s="510"/>
      <c r="K1692" s="510"/>
      <c r="L1692" s="510"/>
      <c r="M1692" s="98"/>
      <c r="N1692" s="90"/>
      <c r="O1692" s="94"/>
    </row>
    <row r="1693" spans="1:17" s="122" customFormat="1" ht="14.25" customHeight="1">
      <c r="A1693" s="313"/>
      <c r="B1693" s="95"/>
      <c r="C1693" s="96"/>
      <c r="D1693" s="97"/>
      <c r="E1693" s="98"/>
      <c r="F1693" s="90"/>
      <c r="G1693" s="102"/>
      <c r="H1693" s="103"/>
      <c r="I1693" s="92"/>
      <c r="J1693" s="510"/>
      <c r="K1693" s="510"/>
      <c r="L1693" s="510"/>
      <c r="M1693" s="98"/>
      <c r="N1693" s="90"/>
      <c r="O1693" s="94"/>
    </row>
    <row r="1694" spans="1:17" s="122" customFormat="1" ht="14.25" customHeight="1">
      <c r="A1694" s="313"/>
      <c r="B1694" s="95"/>
      <c r="C1694" s="96"/>
      <c r="D1694" s="97"/>
      <c r="E1694" s="98"/>
      <c r="F1694" s="90"/>
      <c r="G1694" s="102"/>
      <c r="H1694" s="103"/>
      <c r="I1694" s="92"/>
      <c r="J1694" s="510"/>
      <c r="K1694" s="510"/>
      <c r="L1694" s="510"/>
      <c r="M1694" s="98"/>
      <c r="N1694" s="90"/>
      <c r="O1694" s="94"/>
    </row>
    <row r="1695" spans="1:17" s="122" customFormat="1" ht="14.25" customHeight="1">
      <c r="A1695" s="313"/>
      <c r="B1695" s="78" t="s">
        <v>607</v>
      </c>
      <c r="C1695" s="79"/>
      <c r="D1695" s="79"/>
      <c r="E1695" s="80"/>
      <c r="F1695" s="81"/>
      <c r="G1695" s="82"/>
      <c r="H1695" s="105"/>
      <c r="I1695" s="92"/>
      <c r="J1695" s="510"/>
      <c r="K1695" s="510"/>
      <c r="L1695" s="510"/>
      <c r="M1695" s="98"/>
      <c r="N1695" s="90"/>
      <c r="O1695" s="94"/>
    </row>
    <row r="1696" spans="1:17" s="122" customFormat="1" ht="14.25" customHeight="1">
      <c r="A1696" s="313"/>
      <c r="B1696" s="95"/>
      <c r="C1696" s="96"/>
      <c r="D1696" s="97"/>
      <c r="E1696" s="98"/>
      <c r="F1696" s="90"/>
      <c r="G1696" s="91"/>
      <c r="H1696" s="105"/>
      <c r="I1696" s="92"/>
      <c r="J1696" s="510"/>
      <c r="K1696" s="510"/>
      <c r="L1696" s="510"/>
      <c r="M1696" s="98"/>
      <c r="N1696" s="90"/>
      <c r="O1696" s="94"/>
    </row>
    <row r="1697" spans="1:15" s="122" customFormat="1" ht="14.25" customHeight="1">
      <c r="A1697" s="313"/>
      <c r="B1697" s="95"/>
      <c r="C1697" s="96"/>
      <c r="D1697" s="97"/>
      <c r="E1697" s="98"/>
      <c r="F1697" s="90"/>
      <c r="G1697" s="99">
        <f>ROUNDDOWN(SUM(F1696:F1701)/1000,0)</f>
        <v>0</v>
      </c>
      <c r="H1697" s="100"/>
      <c r="I1697" s="107"/>
      <c r="J1697" s="511"/>
      <c r="K1697" s="511"/>
      <c r="L1697" s="511"/>
      <c r="M1697" s="98"/>
      <c r="N1697" s="90"/>
      <c r="O1697" s="106"/>
    </row>
    <row r="1698" spans="1:15" s="122" customFormat="1" ht="14.25" customHeight="1">
      <c r="A1698" s="313"/>
      <c r="B1698" s="95"/>
      <c r="C1698" s="96"/>
      <c r="D1698" s="97"/>
      <c r="E1698" s="98"/>
      <c r="F1698" s="90"/>
      <c r="G1698" s="99"/>
      <c r="H1698" s="100"/>
      <c r="I1698" s="78" t="s">
        <v>398</v>
      </c>
      <c r="J1698" s="79"/>
      <c r="K1698" s="79"/>
      <c r="L1698" s="79"/>
      <c r="M1698" s="80"/>
      <c r="N1698" s="81"/>
      <c r="O1698" s="111"/>
    </row>
    <row r="1699" spans="1:15" s="122" customFormat="1" ht="14.25" customHeight="1">
      <c r="A1699" s="313"/>
      <c r="B1699" s="95"/>
      <c r="C1699" s="96"/>
      <c r="D1699" s="97"/>
      <c r="E1699" s="98"/>
      <c r="F1699" s="90"/>
      <c r="G1699" s="99"/>
      <c r="H1699" s="105"/>
      <c r="I1699" s="92"/>
      <c r="J1699" s="510"/>
      <c r="K1699" s="510"/>
      <c r="L1699" s="510"/>
      <c r="M1699" s="98"/>
      <c r="N1699" s="90"/>
      <c r="O1699" s="94"/>
    </row>
    <row r="1700" spans="1:15" s="122" customFormat="1" ht="14.25" customHeight="1">
      <c r="A1700" s="313"/>
      <c r="B1700" s="95"/>
      <c r="C1700" s="96"/>
      <c r="D1700" s="97"/>
      <c r="E1700" s="98"/>
      <c r="F1700" s="90"/>
      <c r="G1700" s="99"/>
      <c r="H1700" s="100"/>
      <c r="I1700" s="92"/>
      <c r="J1700" s="510"/>
      <c r="K1700" s="510"/>
      <c r="L1700" s="510"/>
      <c r="M1700" s="98"/>
      <c r="N1700" s="90"/>
      <c r="O1700" s="101">
        <f>ROUNDDOWN(SUM(N1699:N1707)/1000,0)</f>
        <v>0</v>
      </c>
    </row>
    <row r="1701" spans="1:15" s="122" customFormat="1" ht="14.25" customHeight="1">
      <c r="A1701" s="313"/>
      <c r="B1701" s="78" t="s">
        <v>614</v>
      </c>
      <c r="C1701" s="79"/>
      <c r="D1701" s="79"/>
      <c r="E1701" s="80"/>
      <c r="F1701" s="81"/>
      <c r="G1701" s="82"/>
      <c r="H1701" s="100"/>
      <c r="I1701" s="92"/>
      <c r="J1701" s="510"/>
      <c r="K1701" s="510"/>
      <c r="L1701" s="510"/>
      <c r="M1701" s="98"/>
      <c r="N1701" s="90"/>
      <c r="O1701" s="94"/>
    </row>
    <row r="1702" spans="1:15" s="122" customFormat="1" ht="14.25" customHeight="1">
      <c r="A1702" s="313"/>
      <c r="B1702" s="95"/>
      <c r="C1702" s="96"/>
      <c r="D1702" s="97"/>
      <c r="E1702" s="98"/>
      <c r="F1702" s="90"/>
      <c r="G1702" s="91"/>
      <c r="H1702" s="105"/>
      <c r="I1702" s="92"/>
      <c r="J1702" s="510"/>
      <c r="K1702" s="510"/>
      <c r="L1702" s="510"/>
      <c r="M1702" s="98"/>
      <c r="N1702" s="90"/>
      <c r="O1702" s="94"/>
    </row>
    <row r="1703" spans="1:15" s="122" customFormat="1" ht="14.25" customHeight="1">
      <c r="A1703" s="313"/>
      <c r="B1703" s="95"/>
      <c r="C1703" s="96"/>
      <c r="D1703" s="97"/>
      <c r="E1703" s="98"/>
      <c r="F1703" s="90"/>
      <c r="G1703" s="99">
        <f>ROUNDDOWN(SUM(F1702:F1705)/1000,0)</f>
        <v>0</v>
      </c>
      <c r="H1703" s="105"/>
      <c r="I1703" s="92"/>
      <c r="J1703" s="510"/>
      <c r="K1703" s="510"/>
      <c r="L1703" s="510"/>
      <c r="M1703" s="98"/>
      <c r="N1703" s="90"/>
      <c r="O1703" s="94"/>
    </row>
    <row r="1704" spans="1:15" s="122" customFormat="1" ht="14.25" customHeight="1">
      <c r="A1704" s="313"/>
      <c r="B1704" s="95"/>
      <c r="C1704" s="96"/>
      <c r="D1704" s="97"/>
      <c r="E1704" s="98"/>
      <c r="F1704" s="90"/>
      <c r="G1704" s="99"/>
      <c r="H1704" s="100"/>
      <c r="I1704" s="92"/>
      <c r="J1704" s="510"/>
      <c r="K1704" s="510"/>
      <c r="L1704" s="510"/>
      <c r="M1704" s="98"/>
      <c r="N1704" s="90"/>
      <c r="O1704" s="94"/>
    </row>
    <row r="1705" spans="1:15" s="122" customFormat="1" ht="14.25" customHeight="1">
      <c r="A1705" s="313"/>
      <c r="B1705" s="78" t="s">
        <v>615</v>
      </c>
      <c r="C1705" s="79"/>
      <c r="D1705" s="79"/>
      <c r="E1705" s="80"/>
      <c r="F1705" s="81"/>
      <c r="G1705" s="82"/>
      <c r="H1705" s="100"/>
      <c r="I1705" s="92"/>
      <c r="J1705" s="510"/>
      <c r="K1705" s="510"/>
      <c r="L1705" s="510"/>
      <c r="M1705" s="98"/>
      <c r="N1705" s="90"/>
      <c r="O1705" s="94"/>
    </row>
    <row r="1706" spans="1:15" s="122" customFormat="1" ht="14.25" customHeight="1">
      <c r="A1706" s="313"/>
      <c r="B1706" s="95"/>
      <c r="C1706" s="96"/>
      <c r="D1706" s="97"/>
      <c r="E1706" s="98"/>
      <c r="F1706" s="90"/>
      <c r="G1706" s="91"/>
      <c r="H1706" s="105"/>
      <c r="I1706" s="92"/>
      <c r="J1706" s="510"/>
      <c r="K1706" s="510"/>
      <c r="L1706" s="510"/>
      <c r="M1706" s="98"/>
      <c r="N1706" s="90"/>
      <c r="O1706" s="106"/>
    </row>
    <row r="1707" spans="1:15" s="122" customFormat="1" ht="14.25" customHeight="1">
      <c r="A1707" s="313"/>
      <c r="B1707" s="95"/>
      <c r="C1707" s="96"/>
      <c r="D1707" s="97"/>
      <c r="E1707" s="98"/>
      <c r="F1707" s="90"/>
      <c r="G1707" s="99">
        <f>ROUNDDOWN(SUM(F1706:F1711)/1000,0)</f>
        <v>0</v>
      </c>
      <c r="H1707" s="105"/>
      <c r="I1707" s="185" t="s">
        <v>399</v>
      </c>
      <c r="J1707" s="167"/>
      <c r="K1707" s="109"/>
      <c r="L1707" s="109"/>
      <c r="M1707" s="110"/>
      <c r="N1707" s="84"/>
      <c r="O1707" s="111"/>
    </row>
    <row r="1708" spans="1:15" s="122" customFormat="1" ht="14.25" customHeight="1">
      <c r="A1708" s="313"/>
      <c r="B1708" s="95"/>
      <c r="C1708" s="96"/>
      <c r="D1708" s="97"/>
      <c r="E1708" s="98"/>
      <c r="F1708" s="90"/>
      <c r="G1708" s="99"/>
      <c r="H1708" s="105"/>
      <c r="I1708" s="92"/>
      <c r="J1708" s="510"/>
      <c r="K1708" s="510"/>
      <c r="L1708" s="510"/>
      <c r="M1708" s="98"/>
      <c r="N1708" s="90"/>
      <c r="O1708" s="94"/>
    </row>
    <row r="1709" spans="1:15" s="122" customFormat="1" ht="14.25" customHeight="1">
      <c r="A1709" s="313"/>
      <c r="B1709" s="95"/>
      <c r="C1709" s="96"/>
      <c r="D1709" s="97"/>
      <c r="E1709" s="98"/>
      <c r="F1709" s="90"/>
      <c r="G1709" s="99"/>
      <c r="H1709" s="100"/>
      <c r="I1709" s="92"/>
      <c r="J1709" s="510"/>
      <c r="K1709" s="510"/>
      <c r="L1709" s="510"/>
      <c r="M1709" s="98"/>
      <c r="N1709" s="90"/>
      <c r="O1709" s="101">
        <f>ROUNDDOWN(SUM(N1708:N1714)/1000,0)</f>
        <v>0</v>
      </c>
    </row>
    <row r="1710" spans="1:15" s="122" customFormat="1" ht="14.25" customHeight="1">
      <c r="A1710" s="313"/>
      <c r="B1710" s="78" t="s">
        <v>396</v>
      </c>
      <c r="C1710" s="79"/>
      <c r="D1710" s="79"/>
      <c r="E1710" s="80"/>
      <c r="F1710" s="81"/>
      <c r="G1710" s="82"/>
      <c r="H1710" s="100"/>
      <c r="I1710" s="92"/>
      <c r="J1710" s="510"/>
      <c r="K1710" s="510"/>
      <c r="L1710" s="510"/>
      <c r="M1710" s="98"/>
      <c r="N1710" s="90"/>
      <c r="O1710" s="94"/>
    </row>
    <row r="1711" spans="1:15" s="122" customFormat="1" ht="14.25" customHeight="1">
      <c r="A1711" s="313"/>
      <c r="B1711" s="95"/>
      <c r="C1711" s="96"/>
      <c r="D1711" s="97"/>
      <c r="E1711" s="98"/>
      <c r="F1711" s="90"/>
      <c r="G1711" s="91"/>
      <c r="H1711" s="100"/>
      <c r="I1711" s="92"/>
      <c r="J1711" s="510"/>
      <c r="K1711" s="510"/>
      <c r="L1711" s="510"/>
      <c r="M1711" s="98"/>
      <c r="N1711" s="90"/>
      <c r="O1711" s="94"/>
    </row>
    <row r="1712" spans="1:15" s="122" customFormat="1" ht="14.25" customHeight="1">
      <c r="A1712" s="313"/>
      <c r="B1712" s="95"/>
      <c r="C1712" s="96"/>
      <c r="D1712" s="97"/>
      <c r="E1712" s="98"/>
      <c r="F1712" s="90"/>
      <c r="G1712" s="91">
        <f>ROUNDDOWN(SUM(F1711:F1718)/1000,0)</f>
        <v>0</v>
      </c>
      <c r="H1712" s="100"/>
      <c r="I1712" s="92"/>
      <c r="J1712" s="510"/>
      <c r="K1712" s="510"/>
      <c r="L1712" s="510"/>
      <c r="M1712" s="98"/>
      <c r="N1712" s="90"/>
      <c r="O1712" s="94"/>
    </row>
    <row r="1713" spans="1:17" s="122" customFormat="1" ht="14.25" customHeight="1">
      <c r="A1713" s="313"/>
      <c r="B1713" s="95"/>
      <c r="C1713" s="96"/>
      <c r="D1713" s="97"/>
      <c r="E1713" s="98"/>
      <c r="F1713" s="90"/>
      <c r="G1713" s="91"/>
      <c r="H1713" s="100"/>
      <c r="I1713" s="92"/>
      <c r="J1713" s="510"/>
      <c r="K1713" s="510"/>
      <c r="L1713" s="510"/>
      <c r="M1713" s="98"/>
      <c r="N1713" s="90"/>
      <c r="O1713" s="94"/>
    </row>
    <row r="1714" spans="1:17" s="122" customFormat="1" ht="14.25" customHeight="1">
      <c r="A1714" s="313"/>
      <c r="B1714" s="95"/>
      <c r="C1714" s="96"/>
      <c r="D1714" s="97"/>
      <c r="E1714" s="98"/>
      <c r="F1714" s="90"/>
      <c r="G1714" s="91"/>
      <c r="H1714" s="105"/>
      <c r="I1714" s="185" t="s">
        <v>400</v>
      </c>
      <c r="J1714" s="108"/>
      <c r="K1714" s="109"/>
      <c r="L1714" s="109"/>
      <c r="M1714" s="110"/>
      <c r="N1714" s="84"/>
      <c r="O1714" s="168"/>
    </row>
    <row r="1715" spans="1:17" s="122" customFormat="1" ht="14.25" customHeight="1">
      <c r="A1715" s="313"/>
      <c r="B1715" s="95"/>
      <c r="C1715" s="96"/>
      <c r="D1715" s="97"/>
      <c r="E1715" s="98"/>
      <c r="F1715" s="90"/>
      <c r="G1715" s="91"/>
      <c r="H1715" s="105"/>
      <c r="I1715" s="92"/>
      <c r="J1715" s="510"/>
      <c r="K1715" s="510"/>
      <c r="L1715" s="510"/>
      <c r="M1715" s="98"/>
      <c r="N1715" s="90"/>
      <c r="O1715" s="169"/>
    </row>
    <row r="1716" spans="1:17" s="122" customFormat="1" ht="14.25" customHeight="1">
      <c r="A1716" s="313"/>
      <c r="B1716" s="95"/>
      <c r="C1716" s="96"/>
      <c r="D1716" s="97"/>
      <c r="E1716" s="98"/>
      <c r="F1716" s="90"/>
      <c r="G1716" s="91"/>
      <c r="H1716" s="105"/>
      <c r="I1716" s="92"/>
      <c r="J1716" s="510"/>
      <c r="K1716" s="510"/>
      <c r="L1716" s="510"/>
      <c r="M1716" s="98"/>
      <c r="N1716" s="90"/>
      <c r="O1716" s="101">
        <f>ROUNDDOWN(SUM(N1715:N1721)/1000,0)</f>
        <v>0</v>
      </c>
    </row>
    <row r="1717" spans="1:17" s="122" customFormat="1" ht="14.25" customHeight="1">
      <c r="A1717" s="313"/>
      <c r="B1717" s="95"/>
      <c r="C1717" s="96"/>
      <c r="D1717" s="97"/>
      <c r="E1717" s="98"/>
      <c r="F1717" s="90"/>
      <c r="G1717" s="91"/>
      <c r="H1717" s="105"/>
      <c r="I1717" s="92"/>
      <c r="J1717" s="510"/>
      <c r="K1717" s="510"/>
      <c r="L1717" s="510"/>
      <c r="M1717" s="98"/>
      <c r="N1717" s="90"/>
      <c r="O1717" s="94"/>
    </row>
    <row r="1718" spans="1:17" s="122" customFormat="1" ht="14.25" customHeight="1">
      <c r="A1718" s="313"/>
      <c r="B1718" s="78" t="s">
        <v>56</v>
      </c>
      <c r="C1718" s="79"/>
      <c r="D1718" s="79"/>
      <c r="E1718" s="80"/>
      <c r="F1718" s="81"/>
      <c r="G1718" s="82"/>
      <c r="H1718" s="105"/>
      <c r="I1718" s="92"/>
      <c r="J1718" s="510"/>
      <c r="K1718" s="510"/>
      <c r="L1718" s="510"/>
      <c r="M1718" s="98"/>
      <c r="N1718" s="90"/>
      <c r="O1718" s="94"/>
    </row>
    <row r="1719" spans="1:17" s="122" customFormat="1" ht="14.25" customHeight="1">
      <c r="A1719" s="313"/>
      <c r="B1719" s="95"/>
      <c r="C1719" s="96"/>
      <c r="D1719" s="97"/>
      <c r="E1719" s="98"/>
      <c r="F1719" s="90"/>
      <c r="G1719" s="91"/>
      <c r="H1719" s="100"/>
      <c r="I1719" s="92"/>
      <c r="J1719" s="510"/>
      <c r="K1719" s="510"/>
      <c r="L1719" s="510"/>
      <c r="M1719" s="98"/>
      <c r="N1719" s="90"/>
      <c r="O1719" s="94"/>
    </row>
    <row r="1720" spans="1:17" s="122" customFormat="1" ht="14.25" customHeight="1">
      <c r="A1720" s="313"/>
      <c r="B1720" s="95"/>
      <c r="C1720" s="96"/>
      <c r="D1720" s="97"/>
      <c r="E1720" s="98"/>
      <c r="F1720" s="90"/>
      <c r="G1720" s="99">
        <f>ROUNDDOWN(SUM(F1719:F1724)/1000,0)</f>
        <v>0</v>
      </c>
      <c r="H1720" s="105"/>
      <c r="I1720" s="92"/>
      <c r="J1720" s="510"/>
      <c r="K1720" s="510"/>
      <c r="L1720" s="510"/>
      <c r="M1720" s="98"/>
      <c r="N1720" s="90"/>
      <c r="O1720" s="106"/>
    </row>
    <row r="1721" spans="1:17" s="122" customFormat="1" ht="14.25" customHeight="1">
      <c r="A1721" s="313"/>
      <c r="B1721" s="95"/>
      <c r="C1721" s="96"/>
      <c r="D1721" s="97"/>
      <c r="E1721" s="98"/>
      <c r="F1721" s="90"/>
      <c r="G1721" s="91"/>
      <c r="H1721" s="105"/>
      <c r="I1721" s="185" t="s">
        <v>401</v>
      </c>
      <c r="J1721" s="108"/>
      <c r="K1721" s="109"/>
      <c r="L1721" s="109"/>
      <c r="M1721" s="110"/>
      <c r="N1721" s="707"/>
      <c r="O1721" s="112"/>
    </row>
    <row r="1722" spans="1:17" s="122" customFormat="1" ht="14.25" customHeight="1">
      <c r="A1722" s="313"/>
      <c r="B1722" s="95"/>
      <c r="C1722" s="96"/>
      <c r="D1722" s="97"/>
      <c r="E1722" s="98"/>
      <c r="F1722" s="90"/>
      <c r="G1722" s="99"/>
      <c r="H1722" s="105"/>
      <c r="I1722" s="92"/>
      <c r="J1722" s="510"/>
      <c r="K1722" s="510"/>
      <c r="L1722" s="510"/>
      <c r="M1722" s="98"/>
      <c r="N1722" s="90"/>
      <c r="O1722" s="94"/>
    </row>
    <row r="1723" spans="1:17" s="122" customFormat="1" ht="14.25" customHeight="1">
      <c r="A1723" s="313"/>
      <c r="B1723" s="95"/>
      <c r="C1723" s="96"/>
      <c r="D1723" s="97"/>
      <c r="E1723" s="98"/>
      <c r="F1723" s="90"/>
      <c r="G1723" s="99"/>
      <c r="H1723" s="100"/>
      <c r="I1723" s="92"/>
      <c r="J1723" s="510"/>
      <c r="K1723" s="510"/>
      <c r="L1723" s="510"/>
      <c r="M1723" s="98"/>
      <c r="N1723" s="90"/>
      <c r="O1723" s="101">
        <f>ROUNDDOWN(SUM(N1722:N1727)/1000,0)</f>
        <v>0</v>
      </c>
    </row>
    <row r="1724" spans="1:17" s="122" customFormat="1" ht="14.1" customHeight="1" thickBot="1">
      <c r="A1724" s="313"/>
      <c r="B1724" s="113" t="s">
        <v>608</v>
      </c>
      <c r="C1724" s="114"/>
      <c r="D1724" s="114"/>
      <c r="E1724" s="115"/>
      <c r="F1724" s="116"/>
      <c r="G1724" s="117">
        <f>G1725-G1690-G1697-G1703-G1707-G1712-G1720</f>
        <v>0</v>
      </c>
      <c r="H1724" s="105"/>
      <c r="I1724" s="92"/>
      <c r="J1724" s="510"/>
      <c r="K1724" s="510"/>
      <c r="L1724" s="510"/>
      <c r="M1724" s="98"/>
      <c r="N1724" s="90"/>
      <c r="O1724" s="94"/>
    </row>
    <row r="1725" spans="1:17" s="122" customFormat="1" ht="14.25" customHeight="1" thickTop="1">
      <c r="A1725" s="313"/>
      <c r="B1725" s="702" t="s">
        <v>57</v>
      </c>
      <c r="C1725" s="703"/>
      <c r="D1725" s="703"/>
      <c r="E1725" s="703"/>
      <c r="F1725" s="704"/>
      <c r="G1725" s="118">
        <f>O1734</f>
        <v>0</v>
      </c>
      <c r="H1725" s="100"/>
      <c r="I1725" s="92"/>
      <c r="J1725" s="510"/>
      <c r="K1725" s="510"/>
      <c r="L1725" s="510"/>
      <c r="M1725" s="98"/>
      <c r="N1725" s="90"/>
      <c r="O1725" s="94"/>
    </row>
    <row r="1726" spans="1:17" s="122" customFormat="1" ht="20.100000000000001" customHeight="1">
      <c r="A1726" s="313"/>
      <c r="B1726" s="119" t="s">
        <v>58</v>
      </c>
      <c r="C1726" s="120"/>
      <c r="D1726" s="120"/>
      <c r="E1726" s="120"/>
      <c r="F1726" s="120"/>
      <c r="G1726" s="121"/>
      <c r="H1726" s="100"/>
      <c r="I1726" s="107"/>
      <c r="J1726" s="511"/>
      <c r="K1726" s="511"/>
      <c r="L1726" s="511"/>
      <c r="M1726" s="104"/>
      <c r="N1726" s="645"/>
      <c r="O1726" s="106"/>
    </row>
    <row r="1727" spans="1:17" s="122" customFormat="1" ht="14.25" customHeight="1">
      <c r="A1727" s="313"/>
      <c r="B1727" s="122" t="s">
        <v>59</v>
      </c>
      <c r="C1727" s="120"/>
      <c r="D1727" s="120"/>
      <c r="E1727" s="120"/>
      <c r="F1727" s="120"/>
      <c r="G1727" s="123" t="s">
        <v>60</v>
      </c>
      <c r="H1727" s="121"/>
      <c r="I1727" s="185" t="s">
        <v>717</v>
      </c>
      <c r="J1727" s="708"/>
      <c r="K1727" s="510"/>
      <c r="L1727" s="510"/>
      <c r="M1727" s="110"/>
      <c r="N1727" s="84"/>
      <c r="O1727" s="111"/>
    </row>
    <row r="1728" spans="1:17" s="122" customFormat="1" ht="14.25" customHeight="1">
      <c r="A1728" s="313"/>
      <c r="B1728" s="987" t="s">
        <v>61</v>
      </c>
      <c r="C1728" s="1019"/>
      <c r="D1728" s="1019"/>
      <c r="E1728" s="1019"/>
      <c r="F1728" s="1020"/>
      <c r="G1728" s="125" t="s">
        <v>62</v>
      </c>
      <c r="H1728" s="124"/>
      <c r="I1728" s="92"/>
      <c r="J1728" s="510"/>
      <c r="K1728" s="709"/>
      <c r="L1728" s="709"/>
      <c r="M1728" s="98"/>
      <c r="N1728" s="90"/>
      <c r="O1728" s="94"/>
      <c r="Q1728" s="648" t="s">
        <v>735</v>
      </c>
    </row>
    <row r="1729" spans="1:21" s="122" customFormat="1" ht="14.25" customHeight="1">
      <c r="A1729" s="313"/>
      <c r="B1729" s="1144" t="s">
        <v>403</v>
      </c>
      <c r="C1729" s="1019"/>
      <c r="D1729" s="1019"/>
      <c r="E1729" s="1019"/>
      <c r="F1729" s="1020"/>
      <c r="G1729" s="126"/>
      <c r="H1729" s="124"/>
      <c r="I1729" s="92"/>
      <c r="J1729" s="510"/>
      <c r="K1729" s="510"/>
      <c r="L1729" s="510"/>
      <c r="M1729" s="98"/>
      <c r="N1729" s="90"/>
      <c r="O1729" s="101">
        <f>ROUNDDOWN(SUM(N1728:N1732)/1000,0)</f>
        <v>0</v>
      </c>
    </row>
    <row r="1730" spans="1:21" s="122" customFormat="1" ht="20.100000000000001" customHeight="1">
      <c r="A1730" s="313"/>
      <c r="B1730" s="1144" t="s">
        <v>404</v>
      </c>
      <c r="C1730" s="1145"/>
      <c r="D1730" s="1145"/>
      <c r="E1730" s="1145"/>
      <c r="F1730" s="1146"/>
      <c r="G1730" s="126"/>
      <c r="H1730" s="127"/>
      <c r="I1730" s="92"/>
      <c r="J1730" s="510"/>
      <c r="K1730" s="510"/>
      <c r="L1730" s="510"/>
      <c r="M1730" s="98"/>
      <c r="N1730" s="90"/>
      <c r="O1730" s="94"/>
    </row>
    <row r="1731" spans="1:21" s="122" customFormat="1" ht="21.95" customHeight="1" thickBot="1">
      <c r="A1731" s="313"/>
      <c r="B1731" s="1144" t="s">
        <v>104</v>
      </c>
      <c r="C1731" s="1145"/>
      <c r="D1731" s="1145"/>
      <c r="E1731" s="1145"/>
      <c r="F1731" s="1146"/>
      <c r="G1731" s="126"/>
      <c r="H1731" s="105"/>
      <c r="I1731" s="92"/>
      <c r="J1731" s="510"/>
      <c r="K1731" s="510"/>
      <c r="L1731" s="510"/>
      <c r="M1731" s="98"/>
      <c r="N1731" s="90"/>
      <c r="O1731" s="128"/>
    </row>
    <row r="1732" spans="1:21" s="122" customFormat="1" ht="35.450000000000003" customHeight="1" thickTop="1">
      <c r="A1732" s="313"/>
      <c r="B1732" s="1144" t="s">
        <v>108</v>
      </c>
      <c r="C1732" s="1145"/>
      <c r="D1732" s="1145"/>
      <c r="E1732" s="1145"/>
      <c r="F1732" s="1146"/>
      <c r="G1732" s="126"/>
      <c r="H1732" s="105"/>
      <c r="I1732" s="1166" t="s">
        <v>402</v>
      </c>
      <c r="J1732" s="1167"/>
      <c r="K1732" s="1167"/>
      <c r="L1732" s="1167"/>
      <c r="M1732" s="1167"/>
      <c r="N1732" s="1168"/>
      <c r="O1732" s="129">
        <f>SUM(O1690,O1700,O1709,O1716,O1723,O1729)</f>
        <v>0</v>
      </c>
    </row>
    <row r="1733" spans="1:21" s="122" customFormat="1" ht="35.450000000000003" customHeight="1">
      <c r="A1733" s="313"/>
      <c r="B1733" s="1144" t="s">
        <v>774</v>
      </c>
      <c r="C1733" s="1145"/>
      <c r="D1733" s="1145"/>
      <c r="E1733" s="1145"/>
      <c r="F1733" s="1146"/>
      <c r="G1733" s="126"/>
      <c r="H1733" s="121"/>
      <c r="I1733" s="1169" t="s">
        <v>276</v>
      </c>
      <c r="J1733" s="1170"/>
      <c r="K1733" s="1170"/>
      <c r="L1733" s="1170"/>
      <c r="M1733" s="1170"/>
      <c r="N1733" s="1171"/>
      <c r="O1733" s="136">
        <f>IF(共通入力シート!$B$18="課税事業者",ROUNDDOWN((O1732-G1735)*10/110,0),0)</f>
        <v>0</v>
      </c>
    </row>
    <row r="1734" spans="1:21" s="122" customFormat="1" ht="26.1" customHeight="1" thickBot="1">
      <c r="A1734" s="313"/>
      <c r="B1734" s="1153" t="s">
        <v>775</v>
      </c>
      <c r="C1734" s="1154"/>
      <c r="D1734" s="1154"/>
      <c r="E1734" s="1154"/>
      <c r="F1734" s="1155"/>
      <c r="G1734" s="126"/>
      <c r="H1734" s="121"/>
      <c r="I1734" s="1159" t="s">
        <v>609</v>
      </c>
      <c r="J1734" s="1160"/>
      <c r="K1734" s="1160"/>
      <c r="L1734" s="1160"/>
      <c r="M1734" s="1160"/>
      <c r="N1734" s="1161"/>
      <c r="O1734" s="131">
        <f>O1732-O1733</f>
        <v>0</v>
      </c>
    </row>
    <row r="1735" spans="1:21" s="122" customFormat="1" ht="25.35" customHeight="1" thickTop="1">
      <c r="A1735" s="313"/>
      <c r="B1735" s="1156" t="s">
        <v>63</v>
      </c>
      <c r="C1735" s="1157"/>
      <c r="D1735" s="1157"/>
      <c r="E1735" s="1157"/>
      <c r="F1735" s="1158"/>
      <c r="G1735" s="130">
        <f>SUM(G1729:G1734)</f>
        <v>0</v>
      </c>
      <c r="H1735" s="326"/>
      <c r="I1735" s="1159" t="s">
        <v>610</v>
      </c>
      <c r="J1735" s="1160"/>
      <c r="K1735" s="1160"/>
      <c r="L1735" s="1160"/>
      <c r="M1735" s="1160"/>
      <c r="N1735" s="1161"/>
      <c r="O1735" s="134"/>
    </row>
    <row r="1736" spans="1:21" s="122" customFormat="1" ht="26.25" customHeight="1">
      <c r="A1736" s="313"/>
      <c r="B1736" s="122" t="s">
        <v>64</v>
      </c>
      <c r="C1736" s="327"/>
      <c r="D1736" s="327"/>
      <c r="E1736" s="327"/>
      <c r="F1736" s="327"/>
      <c r="G1736" s="133"/>
      <c r="H1736" s="326"/>
      <c r="O1736" s="135"/>
    </row>
    <row r="1737" spans="1:21" s="122" customFormat="1" ht="10.5" customHeight="1" thickBot="1">
      <c r="A1737" s="313"/>
      <c r="C1737" s="327"/>
      <c r="D1737" s="327"/>
      <c r="E1737" s="327"/>
      <c r="F1737" s="327"/>
      <c r="G1737" s="133"/>
      <c r="H1737" s="326"/>
      <c r="I1737" s="328"/>
    </row>
    <row r="1738" spans="1:21" s="122" customFormat="1" ht="25.35" customHeight="1" thickBot="1">
      <c r="A1738" s="313"/>
      <c r="B1738" s="1143" t="s">
        <v>65</v>
      </c>
      <c r="C1738" s="1018"/>
      <c r="D1738" s="1162" t="str">
        <f>IF(共通入力シート!$B$2="","",共通入力シート!$B$2)</f>
        <v/>
      </c>
      <c r="E1738" s="1162"/>
      <c r="F1738" s="1162"/>
      <c r="G1738" s="1163"/>
      <c r="H1738" s="1164" t="str">
        <f>IF(共通入力シート!$B$18="※選択してください。","★「共通入力シート」の消費税等仕入控除税額の取扱を選択してください。","")</f>
        <v/>
      </c>
      <c r="I1738" s="1165"/>
      <c r="J1738" s="1165"/>
      <c r="K1738" s="1165"/>
      <c r="L1738" s="1165"/>
      <c r="M1738" s="1165"/>
      <c r="N1738" s="1165"/>
      <c r="O1738" s="1165"/>
    </row>
    <row r="1739" spans="1:21" s="122" customFormat="1" ht="77.099999999999994" customHeight="1" thickBot="1">
      <c r="A1739" s="313"/>
      <c r="B1739" s="1148" t="s">
        <v>776</v>
      </c>
      <c r="C1739" s="1149"/>
      <c r="D1739" s="1150" t="str">
        <f>IF(O1734=0,"",MAX(0,MIN(INT(O1734/2),G1724)))</f>
        <v/>
      </c>
      <c r="E1739" s="1150"/>
      <c r="F1739" s="1150"/>
      <c r="G1739" s="329" t="s">
        <v>27</v>
      </c>
      <c r="H1739" s="1151" t="s">
        <v>736</v>
      </c>
      <c r="I1739" s="1152"/>
      <c r="J1739" s="1152"/>
      <c r="K1739" s="1152"/>
      <c r="L1739" s="1152"/>
      <c r="M1739" s="1152"/>
      <c r="N1739" s="1152"/>
      <c r="O1739" s="1152"/>
    </row>
    <row r="1740" spans="1:21" ht="4.5" customHeight="1"/>
    <row r="1741" spans="1:21" ht="15.6" customHeight="1">
      <c r="B1741" s="122" t="s">
        <v>332</v>
      </c>
      <c r="C1741" s="198"/>
      <c r="D1741" s="294"/>
      <c r="E1741" s="198"/>
      <c r="F1741" s="198"/>
      <c r="G1741" s="198"/>
      <c r="H1741" s="198"/>
      <c r="I1741" s="198"/>
      <c r="J1741" s="198"/>
      <c r="K1741" s="198"/>
      <c r="L1741" s="198"/>
      <c r="M1741" s="198"/>
      <c r="N1741" s="198"/>
      <c r="O1741" s="198"/>
      <c r="R1741" s="294"/>
      <c r="S1741" s="294"/>
      <c r="T1741" s="294"/>
      <c r="U1741" s="294"/>
    </row>
    <row r="1742" spans="1:21" ht="15.6" customHeight="1">
      <c r="B1742" s="198" t="s">
        <v>383</v>
      </c>
      <c r="C1742" s="198"/>
      <c r="D1742" s="198"/>
      <c r="E1742" s="198"/>
      <c r="F1742" s="198"/>
      <c r="G1742" s="198"/>
      <c r="H1742" s="198"/>
      <c r="I1742" s="198"/>
      <c r="J1742" s="198"/>
      <c r="K1742" s="198"/>
      <c r="L1742" s="198"/>
      <c r="M1742" s="198"/>
      <c r="N1742" s="198"/>
      <c r="O1742" s="198"/>
      <c r="R1742" s="294"/>
      <c r="S1742" s="294"/>
      <c r="T1742" s="294"/>
      <c r="U1742" s="294"/>
    </row>
    <row r="1743" spans="1:21" ht="15.6" customHeight="1" thickBot="1">
      <c r="B1743" s="1044" t="s">
        <v>335</v>
      </c>
      <c r="C1743" s="1044"/>
      <c r="D1743" s="1044"/>
      <c r="E1743" s="1044"/>
      <c r="F1743" s="1044"/>
      <c r="G1743" s="1044"/>
      <c r="H1743" s="1044"/>
      <c r="I1743" s="1044"/>
      <c r="J1743" s="1044"/>
      <c r="K1743" s="1044"/>
      <c r="L1743" s="1044"/>
      <c r="M1743" s="1044"/>
      <c r="N1743" s="1044"/>
      <c r="O1743" s="1044"/>
      <c r="R1743" s="294"/>
      <c r="S1743" s="294"/>
      <c r="T1743" s="294"/>
      <c r="U1743" s="294"/>
    </row>
    <row r="1744" spans="1:21" ht="15" customHeight="1">
      <c r="B1744" s="1036" t="s">
        <v>36</v>
      </c>
      <c r="C1744" s="1063"/>
      <c r="D1744" s="1051" t="s">
        <v>420</v>
      </c>
      <c r="E1744" s="1052"/>
      <c r="F1744" s="1036" t="s">
        <v>447</v>
      </c>
      <c r="G1744" s="1037"/>
      <c r="H1744" s="1038"/>
      <c r="I1744" s="1038"/>
      <c r="J1744" s="1038"/>
      <c r="K1744" s="1038"/>
      <c r="L1744" s="1038"/>
      <c r="M1744" s="1038"/>
      <c r="N1744" s="1038"/>
      <c r="O1744" s="1039"/>
      <c r="Q1744" s="520"/>
      <c r="R1744" s="294"/>
      <c r="S1744" s="294"/>
      <c r="T1744" s="294"/>
      <c r="U1744" s="294"/>
    </row>
    <row r="1745" spans="2:21" ht="15" customHeight="1" thickBot="1">
      <c r="B1745" s="1040"/>
      <c r="C1745" s="1064"/>
      <c r="D1745" s="1053"/>
      <c r="E1745" s="1054"/>
      <c r="F1745" s="1040"/>
      <c r="G1745" s="1041"/>
      <c r="H1745" s="1042"/>
      <c r="I1745" s="1042"/>
      <c r="J1745" s="1042"/>
      <c r="K1745" s="1042"/>
      <c r="L1745" s="1042"/>
      <c r="M1745" s="1042"/>
      <c r="N1745" s="1042"/>
      <c r="O1745" s="1043"/>
      <c r="Q1745" s="519"/>
      <c r="R1745" s="294"/>
      <c r="S1745" s="294"/>
      <c r="T1745" s="294"/>
      <c r="U1745" s="294"/>
    </row>
    <row r="1746" spans="2:21" ht="16.5" customHeight="1">
      <c r="B1746" s="295" t="s">
        <v>111</v>
      </c>
      <c r="C1746" s="296"/>
      <c r="D1746" s="296"/>
      <c r="E1746" s="297"/>
      <c r="F1746" s="296"/>
      <c r="G1746" s="296"/>
      <c r="H1746" s="296"/>
      <c r="I1746" s="296"/>
      <c r="J1746" s="296"/>
      <c r="K1746" s="296"/>
      <c r="L1746" s="296"/>
      <c r="M1746" s="296"/>
      <c r="N1746" s="296"/>
      <c r="O1746" s="521"/>
      <c r="R1746" s="294"/>
      <c r="S1746" s="294"/>
      <c r="T1746" s="294"/>
      <c r="U1746" s="294"/>
    </row>
    <row r="1747" spans="2:21" ht="18.75" customHeight="1">
      <c r="B1747" s="1055"/>
      <c r="C1747" s="1056"/>
      <c r="D1747" s="1056"/>
      <c r="E1747" s="1056"/>
      <c r="F1747" s="1056"/>
      <c r="G1747" s="1056"/>
      <c r="H1747" s="1056"/>
      <c r="I1747" s="1056"/>
      <c r="J1747" s="1056"/>
      <c r="K1747" s="1056"/>
      <c r="L1747" s="300" t="s">
        <v>39</v>
      </c>
      <c r="M1747" s="1059"/>
      <c r="N1747" s="1059"/>
      <c r="O1747" s="1060"/>
      <c r="Q1747" s="496" t="str">
        <f>IF(M1747="", "←選択してください。", "")</f>
        <v>←選択してください。</v>
      </c>
      <c r="R1747" s="294"/>
      <c r="S1747" s="294"/>
      <c r="T1747" s="294"/>
      <c r="U1747" s="294"/>
    </row>
    <row r="1748" spans="2:21" ht="17.25" customHeight="1">
      <c r="B1748" s="1057"/>
      <c r="C1748" s="1058"/>
      <c r="D1748" s="1058"/>
      <c r="E1748" s="1058"/>
      <c r="F1748" s="1058"/>
      <c r="G1748" s="1058"/>
      <c r="H1748" s="1058"/>
      <c r="I1748" s="1058"/>
      <c r="J1748" s="1058"/>
      <c r="K1748" s="1058"/>
      <c r="L1748" s="302" t="s">
        <v>40</v>
      </c>
      <c r="M1748" s="1061"/>
      <c r="N1748" s="1061"/>
      <c r="O1748" s="1062"/>
      <c r="Q1748" s="496" t="str">
        <f>IF(M1748="", "←選択してください。", "")</f>
        <v>←選択してください。</v>
      </c>
      <c r="R1748" s="294"/>
      <c r="S1748" s="294"/>
      <c r="T1748" s="294"/>
      <c r="U1748" s="294"/>
    </row>
    <row r="1749" spans="2:21" ht="4.5" customHeight="1">
      <c r="B1749" s="303"/>
      <c r="C1749" s="303"/>
      <c r="D1749" s="303"/>
      <c r="E1749" s="303"/>
      <c r="F1749" s="303"/>
      <c r="G1749" s="303"/>
      <c r="H1749" s="303"/>
      <c r="I1749" s="303"/>
      <c r="J1749" s="303"/>
      <c r="K1749" s="303"/>
      <c r="L1749" s="303"/>
      <c r="M1749" s="303"/>
      <c r="N1749" s="303"/>
      <c r="O1749" s="517"/>
      <c r="R1749" s="294"/>
      <c r="S1749" s="294"/>
      <c r="T1749" s="294"/>
      <c r="U1749" s="294"/>
    </row>
    <row r="1750" spans="2:21" ht="24" customHeight="1">
      <c r="B1750" s="987" t="s">
        <v>112</v>
      </c>
      <c r="C1750" s="1097"/>
      <c r="D1750" s="1098" t="s">
        <v>41</v>
      </c>
      <c r="E1750" s="1099"/>
      <c r="F1750" s="1100"/>
      <c r="G1750" s="1100"/>
      <c r="H1750" s="1101"/>
      <c r="I1750" s="999" t="s">
        <v>42</v>
      </c>
      <c r="J1750" s="1065"/>
      <c r="K1750" s="1066"/>
      <c r="L1750" s="305" t="str">
        <f>IF(OR($H1752=0,$K1752=0),"",$F1750/($H1752*$K1752))</f>
        <v/>
      </c>
      <c r="M1750" s="999" t="s">
        <v>43</v>
      </c>
      <c r="N1750" s="1066"/>
      <c r="O1750" s="492" t="str">
        <f>IF($O1848+$O1851=0,"",($G1841-$G1840)/($O1848+$O1851))</f>
        <v/>
      </c>
      <c r="Q1750" s="301" t="str">
        <f>IF(OR(F1744="人材養成事業",F1744= "普及啓発事業"), "←斜線部は記入する必要はありません。", "")</f>
        <v/>
      </c>
      <c r="R1750" s="294"/>
      <c r="S1750" s="294"/>
      <c r="T1750" s="294"/>
      <c r="U1750" s="294"/>
    </row>
    <row r="1751" spans="2:21" s="122" customFormat="1" ht="21.75" customHeight="1">
      <c r="B1751" s="1067" t="s">
        <v>44</v>
      </c>
      <c r="C1751" s="1068"/>
      <c r="D1751" s="1071" t="s">
        <v>45</v>
      </c>
      <c r="E1751" s="1072"/>
      <c r="F1751" s="1073" t="s">
        <v>46</v>
      </c>
      <c r="G1751" s="1073"/>
      <c r="H1751" s="1074" t="s">
        <v>47</v>
      </c>
      <c r="I1751" s="1074"/>
      <c r="J1751" s="1074"/>
      <c r="K1751" s="306" t="s">
        <v>48</v>
      </c>
      <c r="L1751" s="1080" t="s">
        <v>49</v>
      </c>
      <c r="M1751" s="1080"/>
      <c r="N1751" s="1080"/>
      <c r="O1751" s="1081"/>
    </row>
    <row r="1752" spans="2:21" s="122" customFormat="1" ht="21.75" customHeight="1">
      <c r="B1752" s="1069"/>
      <c r="C1752" s="1070"/>
      <c r="D1752" s="1082"/>
      <c r="E1752" s="1083"/>
      <c r="F1752" s="1084"/>
      <c r="G1752" s="1085"/>
      <c r="H1752" s="1086"/>
      <c r="I1752" s="1086"/>
      <c r="J1752" s="1086"/>
      <c r="K1752" s="73"/>
      <c r="L1752" s="1087"/>
      <c r="M1752" s="1087"/>
      <c r="N1752" s="1087"/>
      <c r="O1752" s="1088"/>
      <c r="Q1752" s="307"/>
    </row>
    <row r="1753" spans="2:21" ht="9.75" customHeight="1">
      <c r="B1753" s="122"/>
      <c r="C1753" s="122"/>
      <c r="D1753" s="303"/>
      <c r="E1753" s="303"/>
      <c r="F1753" s="303"/>
      <c r="G1753" s="303"/>
      <c r="H1753" s="303"/>
      <c r="I1753" s="303"/>
      <c r="J1753" s="303"/>
      <c r="K1753" s="303"/>
      <c r="L1753" s="303"/>
      <c r="M1753" s="303"/>
      <c r="N1753" s="303"/>
      <c r="O1753" s="303"/>
      <c r="Q1753" s="301"/>
      <c r="R1753" s="294"/>
      <c r="S1753" s="294"/>
      <c r="T1753" s="294"/>
      <c r="U1753" s="294"/>
    </row>
    <row r="1754" spans="2:21" s="97" customFormat="1" ht="18" customHeight="1">
      <c r="B1754" s="1067" t="s">
        <v>277</v>
      </c>
      <c r="C1754" s="1075"/>
      <c r="D1754" s="1032" t="s">
        <v>737</v>
      </c>
      <c r="E1754" s="975"/>
      <c r="F1754" s="975"/>
      <c r="G1754" s="975"/>
      <c r="H1754" s="975"/>
      <c r="I1754" s="975"/>
      <c r="J1754" s="975"/>
      <c r="K1754" s="975"/>
      <c r="L1754" s="975"/>
      <c r="M1754" s="975"/>
      <c r="N1754" s="975"/>
      <c r="O1754" s="976"/>
      <c r="Q1754" s="495" t="s">
        <v>109</v>
      </c>
    </row>
    <row r="1755" spans="2:21" s="97" customFormat="1" ht="19.350000000000001" customHeight="1">
      <c r="B1755" s="1076"/>
      <c r="C1755" s="1077"/>
      <c r="D1755" s="1033"/>
      <c r="E1755" s="1034"/>
      <c r="F1755" s="1034"/>
      <c r="G1755" s="1034"/>
      <c r="H1755" s="1034"/>
      <c r="I1755" s="1034"/>
      <c r="J1755" s="1034"/>
      <c r="K1755" s="1034"/>
      <c r="L1755" s="1034"/>
      <c r="M1755" s="1034"/>
      <c r="N1755" s="1034"/>
      <c r="O1755" s="1035"/>
    </row>
    <row r="1756" spans="2:21" s="97" customFormat="1" ht="19.350000000000001" customHeight="1">
      <c r="B1756" s="1076"/>
      <c r="C1756" s="1077"/>
      <c r="D1756" s="1026"/>
      <c r="E1756" s="1027"/>
      <c r="F1756" s="1027"/>
      <c r="G1756" s="1027"/>
      <c r="H1756" s="1027"/>
      <c r="I1756" s="1027"/>
      <c r="J1756" s="1027"/>
      <c r="K1756" s="1027"/>
      <c r="L1756" s="1027"/>
      <c r="M1756" s="1027"/>
      <c r="N1756" s="1027"/>
      <c r="O1756" s="1028"/>
    </row>
    <row r="1757" spans="2:21" s="97" customFormat="1" ht="19.350000000000001" customHeight="1">
      <c r="B1757" s="1076"/>
      <c r="C1757" s="1077"/>
      <c r="D1757" s="1026"/>
      <c r="E1757" s="1027"/>
      <c r="F1757" s="1027"/>
      <c r="G1757" s="1027"/>
      <c r="H1757" s="1027"/>
      <c r="I1757" s="1027"/>
      <c r="J1757" s="1027"/>
      <c r="K1757" s="1027"/>
      <c r="L1757" s="1027"/>
      <c r="M1757" s="1027"/>
      <c r="N1757" s="1027"/>
      <c r="O1757" s="1028"/>
    </row>
    <row r="1758" spans="2:21" s="97" customFormat="1" ht="19.350000000000001" customHeight="1">
      <c r="B1758" s="1076"/>
      <c r="C1758" s="1077"/>
      <c r="D1758" s="1026"/>
      <c r="E1758" s="1027"/>
      <c r="F1758" s="1027"/>
      <c r="G1758" s="1027"/>
      <c r="H1758" s="1027"/>
      <c r="I1758" s="1027"/>
      <c r="J1758" s="1027"/>
      <c r="K1758" s="1027"/>
      <c r="L1758" s="1027"/>
      <c r="M1758" s="1027"/>
      <c r="N1758" s="1027"/>
      <c r="O1758" s="1028"/>
    </row>
    <row r="1759" spans="2:21" s="97" customFormat="1" ht="19.350000000000001" customHeight="1">
      <c r="B1759" s="1076"/>
      <c r="C1759" s="1077"/>
      <c r="D1759" s="1026"/>
      <c r="E1759" s="1027"/>
      <c r="F1759" s="1027"/>
      <c r="G1759" s="1027"/>
      <c r="H1759" s="1027"/>
      <c r="I1759" s="1027"/>
      <c r="J1759" s="1027"/>
      <c r="K1759" s="1027"/>
      <c r="L1759" s="1027"/>
      <c r="M1759" s="1027"/>
      <c r="N1759" s="1027"/>
      <c r="O1759" s="1028"/>
    </row>
    <row r="1760" spans="2:21" s="97" customFormat="1" ht="19.350000000000001" customHeight="1">
      <c r="B1760" s="1076"/>
      <c r="C1760" s="1077"/>
      <c r="D1760" s="1026"/>
      <c r="E1760" s="1027"/>
      <c r="F1760" s="1027"/>
      <c r="G1760" s="1027"/>
      <c r="H1760" s="1027"/>
      <c r="I1760" s="1027"/>
      <c r="J1760" s="1027"/>
      <c r="K1760" s="1027"/>
      <c r="L1760" s="1027"/>
      <c r="M1760" s="1027"/>
      <c r="N1760" s="1027"/>
      <c r="O1760" s="1028"/>
    </row>
    <row r="1761" spans="2:15" s="97" customFormat="1" ht="19.350000000000001" customHeight="1">
      <c r="B1761" s="1076"/>
      <c r="C1761" s="1077"/>
      <c r="D1761" s="1026"/>
      <c r="E1761" s="1027"/>
      <c r="F1761" s="1027"/>
      <c r="G1761" s="1027"/>
      <c r="H1761" s="1027"/>
      <c r="I1761" s="1027"/>
      <c r="J1761" s="1027"/>
      <c r="K1761" s="1027"/>
      <c r="L1761" s="1027"/>
      <c r="M1761" s="1027"/>
      <c r="N1761" s="1027"/>
      <c r="O1761" s="1028"/>
    </row>
    <row r="1762" spans="2:15" s="97" customFormat="1" ht="19.350000000000001" customHeight="1">
      <c r="B1762" s="1076"/>
      <c r="C1762" s="1077"/>
      <c r="D1762" s="1026"/>
      <c r="E1762" s="1027"/>
      <c r="F1762" s="1027"/>
      <c r="G1762" s="1027"/>
      <c r="H1762" s="1027"/>
      <c r="I1762" s="1027"/>
      <c r="J1762" s="1027"/>
      <c r="K1762" s="1027"/>
      <c r="L1762" s="1027"/>
      <c r="M1762" s="1027"/>
      <c r="N1762" s="1027"/>
      <c r="O1762" s="1028"/>
    </row>
    <row r="1763" spans="2:15" s="97" customFormat="1" ht="19.350000000000001" customHeight="1">
      <c r="B1763" s="1076"/>
      <c r="C1763" s="1077"/>
      <c r="D1763" s="1026"/>
      <c r="E1763" s="1027"/>
      <c r="F1763" s="1027"/>
      <c r="G1763" s="1027"/>
      <c r="H1763" s="1027"/>
      <c r="I1763" s="1027"/>
      <c r="J1763" s="1027"/>
      <c r="K1763" s="1027"/>
      <c r="L1763" s="1027"/>
      <c r="M1763" s="1027"/>
      <c r="N1763" s="1027"/>
      <c r="O1763" s="1028"/>
    </row>
    <row r="1764" spans="2:15" s="97" customFormat="1" ht="19.350000000000001" customHeight="1">
      <c r="B1764" s="1078"/>
      <c r="C1764" s="1079"/>
      <c r="D1764" s="1029"/>
      <c r="E1764" s="1030"/>
      <c r="F1764" s="1030"/>
      <c r="G1764" s="1030"/>
      <c r="H1764" s="1030"/>
      <c r="I1764" s="1030"/>
      <c r="J1764" s="1030"/>
      <c r="K1764" s="1030"/>
      <c r="L1764" s="1030"/>
      <c r="M1764" s="1030"/>
      <c r="N1764" s="1030"/>
      <c r="O1764" s="1031"/>
    </row>
    <row r="1765" spans="2:15" s="97" customFormat="1" ht="18" customHeight="1">
      <c r="B1765" s="1067" t="s">
        <v>114</v>
      </c>
      <c r="C1765" s="1092"/>
      <c r="D1765" s="1089" t="s">
        <v>523</v>
      </c>
      <c r="E1765" s="1090"/>
      <c r="F1765" s="1090"/>
      <c r="G1765" s="1090"/>
      <c r="H1765" s="1090"/>
      <c r="I1765" s="1090"/>
      <c r="J1765" s="1090"/>
      <c r="K1765" s="1090"/>
      <c r="L1765" s="1090"/>
      <c r="M1765" s="1090"/>
      <c r="N1765" s="1090"/>
      <c r="O1765" s="1091"/>
    </row>
    <row r="1766" spans="2:15" s="97" customFormat="1" ht="18" customHeight="1">
      <c r="B1766" s="1093"/>
      <c r="C1766" s="1094"/>
      <c r="D1766" s="1045"/>
      <c r="E1766" s="1046"/>
      <c r="F1766" s="1046"/>
      <c r="G1766" s="1046"/>
      <c r="H1766" s="1046"/>
      <c r="I1766" s="1046"/>
      <c r="J1766" s="1046"/>
      <c r="K1766" s="1046"/>
      <c r="L1766" s="1046"/>
      <c r="M1766" s="1046"/>
      <c r="N1766" s="1046"/>
      <c r="O1766" s="1047"/>
    </row>
    <row r="1767" spans="2:15" s="97" customFormat="1" ht="18" customHeight="1">
      <c r="B1767" s="1093"/>
      <c r="C1767" s="1094"/>
      <c r="D1767" s="1026"/>
      <c r="E1767" s="1027"/>
      <c r="F1767" s="1027"/>
      <c r="G1767" s="1027"/>
      <c r="H1767" s="1027"/>
      <c r="I1767" s="1027"/>
      <c r="J1767" s="1027"/>
      <c r="K1767" s="1027"/>
      <c r="L1767" s="1027"/>
      <c r="M1767" s="1027"/>
      <c r="N1767" s="1027"/>
      <c r="O1767" s="1028"/>
    </row>
    <row r="1768" spans="2:15" s="97" customFormat="1" ht="18" customHeight="1">
      <c r="B1768" s="1093"/>
      <c r="C1768" s="1094"/>
      <c r="D1768" s="1026"/>
      <c r="E1768" s="1027"/>
      <c r="F1768" s="1027"/>
      <c r="G1768" s="1027"/>
      <c r="H1768" s="1027"/>
      <c r="I1768" s="1027"/>
      <c r="J1768" s="1027"/>
      <c r="K1768" s="1027"/>
      <c r="L1768" s="1027"/>
      <c r="M1768" s="1027"/>
      <c r="N1768" s="1027"/>
      <c r="O1768" s="1028"/>
    </row>
    <row r="1769" spans="2:15" s="97" customFormat="1" ht="18" customHeight="1">
      <c r="B1769" s="1093"/>
      <c r="C1769" s="1094"/>
      <c r="D1769" s="1026"/>
      <c r="E1769" s="1027"/>
      <c r="F1769" s="1027"/>
      <c r="G1769" s="1027"/>
      <c r="H1769" s="1027"/>
      <c r="I1769" s="1027"/>
      <c r="J1769" s="1027"/>
      <c r="K1769" s="1027"/>
      <c r="L1769" s="1027"/>
      <c r="M1769" s="1027"/>
      <c r="N1769" s="1027"/>
      <c r="O1769" s="1028"/>
    </row>
    <row r="1770" spans="2:15" s="97" customFormat="1" ht="18" customHeight="1">
      <c r="B1770" s="1093"/>
      <c r="C1770" s="1094"/>
      <c r="D1770" s="1026"/>
      <c r="E1770" s="1027"/>
      <c r="F1770" s="1027"/>
      <c r="G1770" s="1027"/>
      <c r="H1770" s="1027"/>
      <c r="I1770" s="1027"/>
      <c r="J1770" s="1027"/>
      <c r="K1770" s="1027"/>
      <c r="L1770" s="1027"/>
      <c r="M1770" s="1027"/>
      <c r="N1770" s="1027"/>
      <c r="O1770" s="1028"/>
    </row>
    <row r="1771" spans="2:15" s="97" customFormat="1" ht="18" customHeight="1">
      <c r="B1771" s="1093"/>
      <c r="C1771" s="1094"/>
      <c r="D1771" s="1048"/>
      <c r="E1771" s="1049"/>
      <c r="F1771" s="1049"/>
      <c r="G1771" s="1049"/>
      <c r="H1771" s="1049"/>
      <c r="I1771" s="1049"/>
      <c r="J1771" s="1049"/>
      <c r="K1771" s="1049"/>
      <c r="L1771" s="1049"/>
      <c r="M1771" s="1049"/>
      <c r="N1771" s="1049"/>
      <c r="O1771" s="1050"/>
    </row>
    <row r="1772" spans="2:15" s="97" customFormat="1" ht="18" customHeight="1">
      <c r="B1772" s="1093"/>
      <c r="C1772" s="1094"/>
      <c r="D1772" s="1116" t="s">
        <v>334</v>
      </c>
      <c r="E1772" s="1117"/>
      <c r="F1772" s="1117"/>
      <c r="G1772" s="1117"/>
      <c r="H1772" s="1117"/>
      <c r="I1772" s="1117"/>
      <c r="J1772" s="1117"/>
      <c r="K1772" s="1117"/>
      <c r="L1772" s="1117"/>
      <c r="M1772" s="1117"/>
      <c r="N1772" s="1117"/>
      <c r="O1772" s="1118"/>
    </row>
    <row r="1773" spans="2:15" s="97" customFormat="1" ht="18" customHeight="1">
      <c r="B1773" s="1093"/>
      <c r="C1773" s="1094"/>
      <c r="D1773" s="1045"/>
      <c r="E1773" s="1119"/>
      <c r="F1773" s="1119"/>
      <c r="G1773" s="1119"/>
      <c r="H1773" s="1119"/>
      <c r="I1773" s="1119"/>
      <c r="J1773" s="1119"/>
      <c r="K1773" s="1119"/>
      <c r="L1773" s="1119"/>
      <c r="M1773" s="1119"/>
      <c r="N1773" s="1119"/>
      <c r="O1773" s="1120"/>
    </row>
    <row r="1774" spans="2:15" s="97" customFormat="1" ht="18" customHeight="1">
      <c r="B1774" s="1093"/>
      <c r="C1774" s="1094"/>
      <c r="D1774" s="1121"/>
      <c r="E1774" s="1122"/>
      <c r="F1774" s="1122"/>
      <c r="G1774" s="1122"/>
      <c r="H1774" s="1122"/>
      <c r="I1774" s="1122"/>
      <c r="J1774" s="1122"/>
      <c r="K1774" s="1122"/>
      <c r="L1774" s="1122"/>
      <c r="M1774" s="1122"/>
      <c r="N1774" s="1122"/>
      <c r="O1774" s="1123"/>
    </row>
    <row r="1775" spans="2:15" s="97" customFormat="1" ht="18" customHeight="1">
      <c r="B1775" s="1093"/>
      <c r="C1775" s="1094"/>
      <c r="D1775" s="1121"/>
      <c r="E1775" s="1122"/>
      <c r="F1775" s="1122"/>
      <c r="G1775" s="1122"/>
      <c r="H1775" s="1122"/>
      <c r="I1775" s="1122"/>
      <c r="J1775" s="1122"/>
      <c r="K1775" s="1122"/>
      <c r="L1775" s="1122"/>
      <c r="M1775" s="1122"/>
      <c r="N1775" s="1122"/>
      <c r="O1775" s="1123"/>
    </row>
    <row r="1776" spans="2:15" s="97" customFormat="1" ht="18" customHeight="1">
      <c r="B1776" s="1093"/>
      <c r="C1776" s="1094"/>
      <c r="D1776" s="1121"/>
      <c r="E1776" s="1122"/>
      <c r="F1776" s="1122"/>
      <c r="G1776" s="1122"/>
      <c r="H1776" s="1122"/>
      <c r="I1776" s="1122"/>
      <c r="J1776" s="1122"/>
      <c r="K1776" s="1122"/>
      <c r="L1776" s="1122"/>
      <c r="M1776" s="1122"/>
      <c r="N1776" s="1122"/>
      <c r="O1776" s="1123"/>
    </row>
    <row r="1777" spans="2:17" s="97" customFormat="1" ht="18" customHeight="1">
      <c r="B1777" s="1093"/>
      <c r="C1777" s="1094"/>
      <c r="D1777" s="1121"/>
      <c r="E1777" s="1122"/>
      <c r="F1777" s="1122"/>
      <c r="G1777" s="1122"/>
      <c r="H1777" s="1122"/>
      <c r="I1777" s="1122"/>
      <c r="J1777" s="1122"/>
      <c r="K1777" s="1122"/>
      <c r="L1777" s="1122"/>
      <c r="M1777" s="1122"/>
      <c r="N1777" s="1122"/>
      <c r="O1777" s="1123"/>
    </row>
    <row r="1778" spans="2:17" s="97" customFormat="1" ht="18" customHeight="1">
      <c r="B1778" s="1093"/>
      <c r="C1778" s="1094"/>
      <c r="D1778" s="1121"/>
      <c r="E1778" s="1122"/>
      <c r="F1778" s="1122"/>
      <c r="G1778" s="1122"/>
      <c r="H1778" s="1122"/>
      <c r="I1778" s="1122"/>
      <c r="J1778" s="1122"/>
      <c r="K1778" s="1122"/>
      <c r="L1778" s="1122"/>
      <c r="M1778" s="1122"/>
      <c r="N1778" s="1122"/>
      <c r="O1778" s="1123"/>
    </row>
    <row r="1779" spans="2:17" s="97" customFormat="1" ht="18" customHeight="1">
      <c r="B1779" s="1095"/>
      <c r="C1779" s="1096"/>
      <c r="D1779" s="1124"/>
      <c r="E1779" s="1125"/>
      <c r="F1779" s="1125"/>
      <c r="G1779" s="1125"/>
      <c r="H1779" s="1125"/>
      <c r="I1779" s="1125"/>
      <c r="J1779" s="1125"/>
      <c r="K1779" s="1125"/>
      <c r="L1779" s="1125"/>
      <c r="M1779" s="1125"/>
      <c r="N1779" s="1125"/>
      <c r="O1779" s="1126"/>
    </row>
    <row r="1780" spans="2:17" s="97" customFormat="1" ht="30.75" customHeight="1">
      <c r="B1780" s="1067" t="s">
        <v>110</v>
      </c>
      <c r="C1780" s="1092"/>
      <c r="D1780" s="1102" t="s">
        <v>733</v>
      </c>
      <c r="E1780" s="1090"/>
      <c r="F1780" s="1090"/>
      <c r="G1780" s="1090"/>
      <c r="H1780" s="1090"/>
      <c r="I1780" s="1090"/>
      <c r="J1780" s="1090"/>
      <c r="K1780" s="1090"/>
      <c r="L1780" s="1090"/>
      <c r="M1780" s="1090"/>
      <c r="N1780" s="1090"/>
      <c r="O1780" s="1091"/>
    </row>
    <row r="1781" spans="2:17" s="97" customFormat="1" ht="18" customHeight="1">
      <c r="B1781" s="1093"/>
      <c r="C1781" s="1094"/>
      <c r="D1781" s="1045"/>
      <c r="E1781" s="1108"/>
      <c r="F1781" s="1108"/>
      <c r="G1781" s="1108"/>
      <c r="H1781" s="1108"/>
      <c r="I1781" s="1108"/>
      <c r="J1781" s="1108"/>
      <c r="K1781" s="1108"/>
      <c r="L1781" s="1108"/>
      <c r="M1781" s="1108"/>
      <c r="N1781" s="1108"/>
      <c r="O1781" s="1109"/>
    </row>
    <row r="1782" spans="2:17" s="97" customFormat="1" ht="18" customHeight="1">
      <c r="B1782" s="1093"/>
      <c r="C1782" s="1094"/>
      <c r="D1782" s="1110"/>
      <c r="E1782" s="1111"/>
      <c r="F1782" s="1111"/>
      <c r="G1782" s="1111"/>
      <c r="H1782" s="1111"/>
      <c r="I1782" s="1111"/>
      <c r="J1782" s="1111"/>
      <c r="K1782" s="1111"/>
      <c r="L1782" s="1111"/>
      <c r="M1782" s="1111"/>
      <c r="N1782" s="1111"/>
      <c r="O1782" s="1112"/>
    </row>
    <row r="1783" spans="2:17" s="97" customFormat="1" ht="18" customHeight="1">
      <c r="B1783" s="1093"/>
      <c r="C1783" s="1094"/>
      <c r="D1783" s="1113"/>
      <c r="E1783" s="1114"/>
      <c r="F1783" s="1114"/>
      <c r="G1783" s="1114"/>
      <c r="H1783" s="1114"/>
      <c r="I1783" s="1114"/>
      <c r="J1783" s="1114"/>
      <c r="K1783" s="1114"/>
      <c r="L1783" s="1114"/>
      <c r="M1783" s="1114"/>
      <c r="N1783" s="1114"/>
      <c r="O1783" s="1115"/>
    </row>
    <row r="1784" spans="2:17" s="97" customFormat="1" ht="17.100000000000001" customHeight="1">
      <c r="B1784" s="1093"/>
      <c r="C1784" s="1094"/>
      <c r="D1784" s="1133" t="s">
        <v>278</v>
      </c>
      <c r="E1784" s="1133"/>
      <c r="F1784" s="1133"/>
      <c r="G1784" s="1133"/>
      <c r="H1784" s="1133"/>
      <c r="I1784" s="1133"/>
      <c r="J1784" s="1133"/>
      <c r="K1784" s="1133"/>
      <c r="L1784" s="1133"/>
      <c r="M1784" s="1133"/>
      <c r="N1784" s="1133"/>
      <c r="O1784" s="1134"/>
    </row>
    <row r="1785" spans="2:17" s="97" customFormat="1" ht="17.100000000000001" customHeight="1">
      <c r="B1785" s="1093"/>
      <c r="C1785" s="1094"/>
      <c r="D1785" s="1135"/>
      <c r="E1785" s="1108"/>
      <c r="F1785" s="1108"/>
      <c r="G1785" s="1108"/>
      <c r="H1785" s="1108"/>
      <c r="I1785" s="1108"/>
      <c r="J1785" s="1108"/>
      <c r="K1785" s="1108"/>
      <c r="L1785" s="1108"/>
      <c r="M1785" s="1108"/>
      <c r="N1785" s="1108"/>
      <c r="O1785" s="1109"/>
    </row>
    <row r="1786" spans="2:17" s="97" customFormat="1" ht="17.100000000000001" customHeight="1">
      <c r="B1786" s="1093"/>
      <c r="C1786" s="1094"/>
      <c r="D1786" s="1110"/>
      <c r="E1786" s="1111"/>
      <c r="F1786" s="1111"/>
      <c r="G1786" s="1111"/>
      <c r="H1786" s="1111"/>
      <c r="I1786" s="1111"/>
      <c r="J1786" s="1111"/>
      <c r="K1786" s="1111"/>
      <c r="L1786" s="1111"/>
      <c r="M1786" s="1111"/>
      <c r="N1786" s="1111"/>
      <c r="O1786" s="1112"/>
    </row>
    <row r="1787" spans="2:17" s="97" customFormat="1" ht="17.100000000000001" customHeight="1">
      <c r="B1787" s="1093"/>
      <c r="C1787" s="1094"/>
      <c r="D1787" s="1113"/>
      <c r="E1787" s="1114"/>
      <c r="F1787" s="1114"/>
      <c r="G1787" s="1114"/>
      <c r="H1787" s="1114"/>
      <c r="I1787" s="1114"/>
      <c r="J1787" s="1114"/>
      <c r="K1787" s="1114"/>
      <c r="L1787" s="1114"/>
      <c r="M1787" s="1114"/>
      <c r="N1787" s="1114"/>
      <c r="O1787" s="1115"/>
    </row>
    <row r="1788" spans="2:17" s="97" customFormat="1" ht="17.100000000000001" customHeight="1">
      <c r="B1788" s="1093"/>
      <c r="C1788" s="1094"/>
      <c r="D1788" s="1133" t="s">
        <v>371</v>
      </c>
      <c r="E1788" s="1133"/>
      <c r="F1788" s="1133"/>
      <c r="G1788" s="1133"/>
      <c r="H1788" s="1133"/>
      <c r="I1788" s="1133"/>
      <c r="J1788" s="1133"/>
      <c r="K1788" s="1133"/>
      <c r="L1788" s="1133"/>
      <c r="M1788" s="1133"/>
      <c r="N1788" s="1133"/>
      <c r="O1788" s="1134"/>
    </row>
    <row r="1789" spans="2:17" s="97" customFormat="1" ht="17.100000000000001" customHeight="1">
      <c r="B1789" s="1093"/>
      <c r="C1789" s="1094"/>
      <c r="D1789" s="1135"/>
      <c r="E1789" s="1136"/>
      <c r="F1789" s="1136"/>
      <c r="G1789" s="1136"/>
      <c r="H1789" s="1136"/>
      <c r="I1789" s="1136"/>
      <c r="J1789" s="1136"/>
      <c r="K1789" s="1136"/>
      <c r="L1789" s="1136"/>
      <c r="M1789" s="1136"/>
      <c r="N1789" s="1136"/>
      <c r="O1789" s="1137"/>
    </row>
    <row r="1790" spans="2:17" s="97" customFormat="1" ht="17.100000000000001" customHeight="1">
      <c r="B1790" s="1093"/>
      <c r="C1790" s="1094"/>
      <c r="D1790" s="1138"/>
      <c r="E1790" s="827"/>
      <c r="F1790" s="827"/>
      <c r="G1790" s="827"/>
      <c r="H1790" s="827"/>
      <c r="I1790" s="827"/>
      <c r="J1790" s="827"/>
      <c r="K1790" s="827"/>
      <c r="L1790" s="827"/>
      <c r="M1790" s="827"/>
      <c r="N1790" s="827"/>
      <c r="O1790" s="1139"/>
    </row>
    <row r="1791" spans="2:17" s="97" customFormat="1" ht="17.100000000000001" customHeight="1">
      <c r="B1791" s="1093"/>
      <c r="C1791" s="1094"/>
      <c r="D1791" s="1140"/>
      <c r="E1791" s="1141"/>
      <c r="F1791" s="1141"/>
      <c r="G1791" s="1141"/>
      <c r="H1791" s="1141"/>
      <c r="I1791" s="1141"/>
      <c r="J1791" s="1141"/>
      <c r="K1791" s="1141"/>
      <c r="L1791" s="1141"/>
      <c r="M1791" s="1141"/>
      <c r="N1791" s="1141"/>
      <c r="O1791" s="1142"/>
    </row>
    <row r="1792" spans="2:17" s="97" customFormat="1" ht="45" customHeight="1">
      <c r="B1792" s="1093"/>
      <c r="C1792" s="1094"/>
      <c r="D1792" s="1021" t="s">
        <v>734</v>
      </c>
      <c r="E1792" s="1022"/>
      <c r="F1792" s="1022"/>
      <c r="G1792" s="1022"/>
      <c r="H1792" s="1022"/>
      <c r="I1792" s="1022"/>
      <c r="J1792" s="1022"/>
      <c r="K1792" s="1022"/>
      <c r="L1792" s="1023"/>
      <c r="M1792" s="1024" t="s">
        <v>713</v>
      </c>
      <c r="N1792" s="1025"/>
      <c r="O1792" s="706" t="s">
        <v>714</v>
      </c>
      <c r="Q1792" s="495" t="s">
        <v>721</v>
      </c>
    </row>
    <row r="1793" spans="1:21" s="97" customFormat="1" ht="17.100000000000001" customHeight="1">
      <c r="B1793" s="1093"/>
      <c r="C1793" s="1094"/>
      <c r="D1793" s="1045"/>
      <c r="E1793" s="1103"/>
      <c r="F1793" s="1103"/>
      <c r="G1793" s="1103"/>
      <c r="H1793" s="1103"/>
      <c r="I1793" s="1103"/>
      <c r="J1793" s="1103"/>
      <c r="K1793" s="1103"/>
      <c r="L1793" s="1103"/>
      <c r="M1793" s="1103"/>
      <c r="N1793" s="1103"/>
      <c r="O1793" s="1104"/>
    </row>
    <row r="1794" spans="1:21" ht="18" customHeight="1">
      <c r="B1794" s="1093"/>
      <c r="C1794" s="1094"/>
      <c r="D1794" s="1105"/>
      <c r="E1794" s="1106"/>
      <c r="F1794" s="1106"/>
      <c r="G1794" s="1106"/>
      <c r="H1794" s="1106"/>
      <c r="I1794" s="1106"/>
      <c r="J1794" s="1106"/>
      <c r="K1794" s="1106"/>
      <c r="L1794" s="1106"/>
      <c r="M1794" s="1106"/>
      <c r="N1794" s="1106"/>
      <c r="O1794" s="1107"/>
      <c r="R1794" s="294"/>
      <c r="S1794" s="294"/>
      <c r="T1794" s="294"/>
      <c r="U1794" s="294"/>
    </row>
    <row r="1795" spans="1:21" ht="18" customHeight="1">
      <c r="B1795" s="1093"/>
      <c r="C1795" s="1094"/>
      <c r="D1795" s="1147" t="s">
        <v>279</v>
      </c>
      <c r="E1795" s="1133"/>
      <c r="F1795" s="1133"/>
      <c r="G1795" s="1133"/>
      <c r="H1795" s="1133"/>
      <c r="I1795" s="1133"/>
      <c r="J1795" s="1133"/>
      <c r="K1795" s="1133"/>
      <c r="L1795" s="1133"/>
      <c r="M1795" s="1133"/>
      <c r="N1795" s="1133"/>
      <c r="O1795" s="1134"/>
      <c r="R1795" s="294"/>
      <c r="S1795" s="294"/>
      <c r="T1795" s="294"/>
      <c r="U1795" s="294"/>
    </row>
    <row r="1796" spans="1:21" ht="18" customHeight="1">
      <c r="B1796" s="1093"/>
      <c r="C1796" s="1094"/>
      <c r="D1796" s="1127"/>
      <c r="E1796" s="1128"/>
      <c r="F1796" s="1128"/>
      <c r="G1796" s="1128"/>
      <c r="H1796" s="1128"/>
      <c r="I1796" s="1128"/>
      <c r="J1796" s="1128"/>
      <c r="K1796" s="1128"/>
      <c r="L1796" s="1128"/>
      <c r="M1796" s="1128"/>
      <c r="N1796" s="1128"/>
      <c r="O1796" s="1129"/>
      <c r="R1796" s="294"/>
      <c r="S1796" s="294"/>
      <c r="T1796" s="294"/>
      <c r="U1796" s="294"/>
    </row>
    <row r="1797" spans="1:21" s="308" customFormat="1" ht="18" customHeight="1">
      <c r="B1797" s="1095"/>
      <c r="C1797" s="1096"/>
      <c r="D1797" s="1130"/>
      <c r="E1797" s="1131"/>
      <c r="F1797" s="1131"/>
      <c r="G1797" s="1131"/>
      <c r="H1797" s="1131"/>
      <c r="I1797" s="1131"/>
      <c r="J1797" s="1131"/>
      <c r="K1797" s="1131"/>
      <c r="L1797" s="1131"/>
      <c r="M1797" s="1131"/>
      <c r="N1797" s="1131"/>
      <c r="O1797" s="1132"/>
    </row>
    <row r="1798" spans="1:21" s="122" customFormat="1" ht="4.5" customHeight="1">
      <c r="B1798" s="309"/>
      <c r="C1798" s="309"/>
      <c r="D1798" s="310"/>
      <c r="E1798" s="310"/>
      <c r="F1798" s="310"/>
      <c r="G1798" s="310"/>
      <c r="H1798" s="310"/>
      <c r="I1798" s="310"/>
      <c r="J1798" s="310"/>
      <c r="K1798" s="310"/>
      <c r="L1798" s="310"/>
      <c r="M1798" s="310"/>
      <c r="N1798" s="310"/>
      <c r="O1798" s="310"/>
    </row>
    <row r="1799" spans="1:21" s="122" customFormat="1" ht="18.75" customHeight="1">
      <c r="B1799" s="463" t="s">
        <v>333</v>
      </c>
      <c r="C1799" s="309"/>
      <c r="D1799" s="310"/>
      <c r="E1799" s="310"/>
      <c r="F1799" s="310"/>
      <c r="G1799" s="310"/>
      <c r="H1799" s="310"/>
      <c r="I1799" s="310"/>
      <c r="J1799" s="310"/>
      <c r="K1799" s="310"/>
      <c r="L1799" s="310"/>
      <c r="M1799" s="310"/>
      <c r="N1799" s="310"/>
      <c r="O1799" s="310"/>
    </row>
    <row r="1800" spans="1:21" s="122" customFormat="1" ht="14.25" customHeight="1" thickBot="1">
      <c r="B1800" s="463" t="s">
        <v>331</v>
      </c>
      <c r="C1800" s="309"/>
      <c r="D1800" s="310"/>
      <c r="E1800" s="310"/>
      <c r="F1800" s="310"/>
      <c r="G1800" s="310"/>
      <c r="H1800" s="310"/>
      <c r="I1800" s="310"/>
      <c r="J1800" s="310"/>
      <c r="K1800" s="310"/>
      <c r="L1800" s="310"/>
      <c r="M1800" s="310"/>
      <c r="N1800" s="310"/>
      <c r="O1800" s="310"/>
    </row>
    <row r="1801" spans="1:21" s="122" customFormat="1" ht="18" customHeight="1" thickBot="1">
      <c r="B1801" s="1143" t="s">
        <v>36</v>
      </c>
      <c r="C1801" s="1017"/>
      <c r="D1801" s="1018"/>
      <c r="E1801" s="311" t="s">
        <v>420</v>
      </c>
      <c r="F1801" s="312"/>
      <c r="G1801" s="312"/>
      <c r="H1801" s="312"/>
      <c r="I1801" s="312"/>
      <c r="J1801" s="312"/>
      <c r="K1801" s="312"/>
      <c r="L1801" s="212"/>
      <c r="M1801" s="212"/>
      <c r="N1801" s="212"/>
      <c r="O1801" s="212"/>
    </row>
    <row r="1802" spans="1:21" s="122" customFormat="1" ht="12">
      <c r="A1802" s="313"/>
      <c r="B1802" s="314" t="s">
        <v>50</v>
      </c>
      <c r="C1802" s="314"/>
      <c r="D1802" s="315"/>
      <c r="E1802" s="316"/>
      <c r="F1802" s="316"/>
      <c r="G1802" s="317" t="s">
        <v>51</v>
      </c>
      <c r="H1802" s="315"/>
      <c r="I1802" s="314" t="s">
        <v>52</v>
      </c>
      <c r="J1802" s="314"/>
      <c r="K1802" s="313"/>
      <c r="L1802" s="318"/>
      <c r="M1802" s="319"/>
      <c r="N1802" s="313"/>
      <c r="O1802" s="317" t="s">
        <v>51</v>
      </c>
    </row>
    <row r="1803" spans="1:21" s="122" customFormat="1" ht="12">
      <c r="A1803" s="320"/>
      <c r="B1803" s="321" t="s">
        <v>53</v>
      </c>
      <c r="C1803" s="322"/>
      <c r="D1803" s="322"/>
      <c r="E1803" s="323"/>
      <c r="F1803" s="323" t="s">
        <v>54</v>
      </c>
      <c r="G1803" s="324" t="s">
        <v>55</v>
      </c>
      <c r="H1803" s="325"/>
      <c r="I1803" s="321" t="s">
        <v>53</v>
      </c>
      <c r="J1803" s="322"/>
      <c r="K1803" s="322"/>
      <c r="L1803" s="322"/>
      <c r="M1803" s="323"/>
      <c r="N1803" s="323" t="s">
        <v>54</v>
      </c>
      <c r="O1803" s="324" t="s">
        <v>55</v>
      </c>
    </row>
    <row r="1804" spans="1:21" s="122" customFormat="1" ht="18" customHeight="1">
      <c r="A1804" s="313"/>
      <c r="B1804" s="78" t="s">
        <v>395</v>
      </c>
      <c r="C1804" s="79"/>
      <c r="D1804" s="79"/>
      <c r="E1804" s="80"/>
      <c r="F1804" s="81"/>
      <c r="G1804" s="82"/>
      <c r="H1804" s="83"/>
      <c r="I1804" s="78" t="s">
        <v>397</v>
      </c>
      <c r="J1804" s="79"/>
      <c r="K1804" s="79"/>
      <c r="L1804" s="79"/>
      <c r="M1804" s="80"/>
      <c r="N1804" s="84"/>
      <c r="O1804" s="85"/>
      <c r="Q1804" s="561" t="s">
        <v>700</v>
      </c>
    </row>
    <row r="1805" spans="1:21" s="122" customFormat="1" ht="14.25" customHeight="1">
      <c r="A1805" s="313"/>
      <c r="B1805" s="86"/>
      <c r="C1805" s="87"/>
      <c r="D1805" s="88"/>
      <c r="E1805" s="89"/>
      <c r="F1805" s="90"/>
      <c r="G1805" s="91"/>
      <c r="H1805" s="83"/>
      <c r="I1805" s="92"/>
      <c r="J1805" s="93"/>
      <c r="K1805" s="88"/>
      <c r="L1805" s="88"/>
      <c r="M1805" s="89"/>
      <c r="N1805" s="90"/>
      <c r="O1805" s="94"/>
    </row>
    <row r="1806" spans="1:21" s="122" customFormat="1" ht="14.25" customHeight="1">
      <c r="A1806" s="313"/>
      <c r="B1806" s="95"/>
      <c r="C1806" s="96"/>
      <c r="D1806" s="97"/>
      <c r="E1806" s="98"/>
      <c r="F1806" s="90"/>
      <c r="G1806" s="99">
        <f>ROUNDDOWN(SUM(F1805:F1811)/1000,0)</f>
        <v>0</v>
      </c>
      <c r="H1806" s="100"/>
      <c r="I1806" s="92"/>
      <c r="J1806" s="510"/>
      <c r="K1806" s="510"/>
      <c r="L1806" s="510"/>
      <c r="M1806" s="98"/>
      <c r="N1806" s="90"/>
      <c r="O1806" s="101">
        <f>ROUNDDOWN(SUM(N1805:N1814)/1000,0)</f>
        <v>0</v>
      </c>
    </row>
    <row r="1807" spans="1:21" s="122" customFormat="1" ht="14.1" customHeight="1">
      <c r="A1807" s="313"/>
      <c r="B1807" s="95"/>
      <c r="C1807" s="96"/>
      <c r="D1807" s="97"/>
      <c r="E1807" s="98"/>
      <c r="F1807" s="90"/>
      <c r="G1807" s="99"/>
      <c r="H1807" s="100"/>
      <c r="I1807" s="92"/>
      <c r="J1807" s="510"/>
      <c r="K1807" s="510"/>
      <c r="L1807" s="510"/>
      <c r="M1807" s="98"/>
      <c r="N1807" s="90"/>
      <c r="O1807" s="94"/>
    </row>
    <row r="1808" spans="1:21" s="122" customFormat="1" ht="14.25" customHeight="1">
      <c r="A1808" s="313"/>
      <c r="B1808" s="95"/>
      <c r="C1808" s="96"/>
      <c r="D1808" s="97"/>
      <c r="E1808" s="98"/>
      <c r="F1808" s="90"/>
      <c r="G1808" s="99"/>
      <c r="H1808" s="100"/>
      <c r="I1808" s="92"/>
      <c r="J1808" s="510"/>
      <c r="K1808" s="510"/>
      <c r="L1808" s="510"/>
      <c r="M1808" s="98"/>
      <c r="N1808" s="90"/>
      <c r="O1808" s="94"/>
    </row>
    <row r="1809" spans="1:15" s="122" customFormat="1" ht="14.25" customHeight="1">
      <c r="A1809" s="313"/>
      <c r="B1809" s="95"/>
      <c r="C1809" s="96"/>
      <c r="D1809" s="97"/>
      <c r="E1809" s="98"/>
      <c r="F1809" s="90"/>
      <c r="G1809" s="102"/>
      <c r="H1809" s="103"/>
      <c r="I1809" s="92"/>
      <c r="J1809" s="510"/>
      <c r="K1809" s="510"/>
      <c r="L1809" s="510"/>
      <c r="M1809" s="98"/>
      <c r="N1809" s="90"/>
      <c r="O1809" s="94"/>
    </row>
    <row r="1810" spans="1:15" s="122" customFormat="1" ht="14.25" customHeight="1">
      <c r="A1810" s="313"/>
      <c r="B1810" s="95"/>
      <c r="C1810" s="96"/>
      <c r="D1810" s="97"/>
      <c r="E1810" s="98"/>
      <c r="F1810" s="90"/>
      <c r="G1810" s="102"/>
      <c r="H1810" s="103"/>
      <c r="I1810" s="92"/>
      <c r="J1810" s="510"/>
      <c r="K1810" s="510"/>
      <c r="L1810" s="510"/>
      <c r="M1810" s="98"/>
      <c r="N1810" s="90"/>
      <c r="O1810" s="94"/>
    </row>
    <row r="1811" spans="1:15" s="122" customFormat="1" ht="14.25" customHeight="1">
      <c r="A1811" s="313"/>
      <c r="B1811" s="78" t="s">
        <v>607</v>
      </c>
      <c r="C1811" s="79"/>
      <c r="D1811" s="79"/>
      <c r="E1811" s="80"/>
      <c r="F1811" s="81"/>
      <c r="G1811" s="82"/>
      <c r="H1811" s="105"/>
      <c r="I1811" s="92"/>
      <c r="J1811" s="510"/>
      <c r="K1811" s="510"/>
      <c r="L1811" s="510"/>
      <c r="M1811" s="98"/>
      <c r="N1811" s="90"/>
      <c r="O1811" s="94"/>
    </row>
    <row r="1812" spans="1:15" s="122" customFormat="1" ht="14.25" customHeight="1">
      <c r="A1812" s="313"/>
      <c r="B1812" s="95"/>
      <c r="C1812" s="96"/>
      <c r="D1812" s="97"/>
      <c r="E1812" s="98"/>
      <c r="F1812" s="90"/>
      <c r="G1812" s="91"/>
      <c r="H1812" s="105"/>
      <c r="I1812" s="92"/>
      <c r="J1812" s="510"/>
      <c r="K1812" s="510"/>
      <c r="L1812" s="510"/>
      <c r="M1812" s="98"/>
      <c r="N1812" s="90"/>
      <c r="O1812" s="94"/>
    </row>
    <row r="1813" spans="1:15" s="122" customFormat="1" ht="14.25" customHeight="1">
      <c r="A1813" s="313"/>
      <c r="B1813" s="95"/>
      <c r="C1813" s="96"/>
      <c r="D1813" s="97"/>
      <c r="E1813" s="98"/>
      <c r="F1813" s="90"/>
      <c r="G1813" s="99">
        <f>ROUNDDOWN(SUM(F1812:F1817)/1000,0)</f>
        <v>0</v>
      </c>
      <c r="H1813" s="100"/>
      <c r="I1813" s="107"/>
      <c r="J1813" s="511"/>
      <c r="K1813" s="511"/>
      <c r="L1813" s="511"/>
      <c r="M1813" s="98"/>
      <c r="N1813" s="90"/>
      <c r="O1813" s="106"/>
    </row>
    <row r="1814" spans="1:15" s="122" customFormat="1" ht="14.25" customHeight="1">
      <c r="A1814" s="313"/>
      <c r="B1814" s="95"/>
      <c r="C1814" s="96"/>
      <c r="D1814" s="97"/>
      <c r="E1814" s="98"/>
      <c r="F1814" s="90"/>
      <c r="G1814" s="99"/>
      <c r="H1814" s="100"/>
      <c r="I1814" s="78" t="s">
        <v>398</v>
      </c>
      <c r="J1814" s="79"/>
      <c r="K1814" s="79"/>
      <c r="L1814" s="79"/>
      <c r="M1814" s="80"/>
      <c r="N1814" s="81"/>
      <c r="O1814" s="111"/>
    </row>
    <row r="1815" spans="1:15" s="122" customFormat="1" ht="14.25" customHeight="1">
      <c r="A1815" s="313"/>
      <c r="B1815" s="95"/>
      <c r="C1815" s="96"/>
      <c r="D1815" s="97"/>
      <c r="E1815" s="98"/>
      <c r="F1815" s="90"/>
      <c r="G1815" s="99"/>
      <c r="H1815" s="105"/>
      <c r="I1815" s="92"/>
      <c r="J1815" s="510"/>
      <c r="K1815" s="510"/>
      <c r="L1815" s="510"/>
      <c r="M1815" s="98"/>
      <c r="N1815" s="90"/>
      <c r="O1815" s="94"/>
    </row>
    <row r="1816" spans="1:15" s="122" customFormat="1" ht="14.25" customHeight="1">
      <c r="A1816" s="313"/>
      <c r="B1816" s="95"/>
      <c r="C1816" s="96"/>
      <c r="D1816" s="97"/>
      <c r="E1816" s="98"/>
      <c r="F1816" s="90"/>
      <c r="G1816" s="99"/>
      <c r="H1816" s="100"/>
      <c r="I1816" s="92"/>
      <c r="J1816" s="510"/>
      <c r="K1816" s="510"/>
      <c r="L1816" s="510"/>
      <c r="M1816" s="98"/>
      <c r="N1816" s="90"/>
      <c r="O1816" s="101">
        <f>ROUNDDOWN(SUM(N1815:N1823)/1000,0)</f>
        <v>0</v>
      </c>
    </row>
    <row r="1817" spans="1:15" s="122" customFormat="1" ht="14.25" customHeight="1">
      <c r="A1817" s="313"/>
      <c r="B1817" s="78" t="s">
        <v>614</v>
      </c>
      <c r="C1817" s="79"/>
      <c r="D1817" s="79"/>
      <c r="E1817" s="80"/>
      <c r="F1817" s="81"/>
      <c r="G1817" s="82"/>
      <c r="H1817" s="100"/>
      <c r="I1817" s="92"/>
      <c r="J1817" s="510"/>
      <c r="K1817" s="510"/>
      <c r="L1817" s="510"/>
      <c r="M1817" s="98"/>
      <c r="N1817" s="90"/>
      <c r="O1817" s="94"/>
    </row>
    <row r="1818" spans="1:15" s="122" customFormat="1" ht="14.25" customHeight="1">
      <c r="A1818" s="313"/>
      <c r="B1818" s="95"/>
      <c r="C1818" s="96"/>
      <c r="D1818" s="97"/>
      <c r="E1818" s="98"/>
      <c r="F1818" s="90"/>
      <c r="G1818" s="91"/>
      <c r="H1818" s="105"/>
      <c r="I1818" s="92"/>
      <c r="J1818" s="510"/>
      <c r="K1818" s="510"/>
      <c r="L1818" s="510"/>
      <c r="M1818" s="98"/>
      <c r="N1818" s="90"/>
      <c r="O1818" s="94"/>
    </row>
    <row r="1819" spans="1:15" s="122" customFormat="1" ht="14.25" customHeight="1">
      <c r="A1819" s="313"/>
      <c r="B1819" s="95"/>
      <c r="C1819" s="96"/>
      <c r="D1819" s="97"/>
      <c r="E1819" s="98"/>
      <c r="F1819" s="90"/>
      <c r="G1819" s="99">
        <f>ROUNDDOWN(SUM(F1818:F1821)/1000,0)</f>
        <v>0</v>
      </c>
      <c r="H1819" s="105"/>
      <c r="I1819" s="92"/>
      <c r="J1819" s="510"/>
      <c r="K1819" s="510"/>
      <c r="L1819" s="510"/>
      <c r="M1819" s="98"/>
      <c r="N1819" s="90"/>
      <c r="O1819" s="94"/>
    </row>
    <row r="1820" spans="1:15" s="122" customFormat="1" ht="14.25" customHeight="1">
      <c r="A1820" s="313"/>
      <c r="B1820" s="95"/>
      <c r="C1820" s="96"/>
      <c r="D1820" s="97"/>
      <c r="E1820" s="98"/>
      <c r="F1820" s="90"/>
      <c r="G1820" s="99"/>
      <c r="H1820" s="100"/>
      <c r="I1820" s="92"/>
      <c r="J1820" s="510"/>
      <c r="K1820" s="510"/>
      <c r="L1820" s="510"/>
      <c r="M1820" s="98"/>
      <c r="N1820" s="90"/>
      <c r="O1820" s="94"/>
    </row>
    <row r="1821" spans="1:15" s="122" customFormat="1" ht="14.25" customHeight="1">
      <c r="A1821" s="313"/>
      <c r="B1821" s="78" t="s">
        <v>615</v>
      </c>
      <c r="C1821" s="79"/>
      <c r="D1821" s="79"/>
      <c r="E1821" s="80"/>
      <c r="F1821" s="81"/>
      <c r="G1821" s="82"/>
      <c r="H1821" s="100"/>
      <c r="I1821" s="92"/>
      <c r="J1821" s="510"/>
      <c r="K1821" s="510"/>
      <c r="L1821" s="510"/>
      <c r="M1821" s="98"/>
      <c r="N1821" s="90"/>
      <c r="O1821" s="94"/>
    </row>
    <row r="1822" spans="1:15" s="122" customFormat="1" ht="14.25" customHeight="1">
      <c r="A1822" s="313"/>
      <c r="B1822" s="95"/>
      <c r="C1822" s="96"/>
      <c r="D1822" s="97"/>
      <c r="E1822" s="98"/>
      <c r="F1822" s="90"/>
      <c r="G1822" s="91"/>
      <c r="H1822" s="105"/>
      <c r="I1822" s="92"/>
      <c r="J1822" s="510"/>
      <c r="K1822" s="510"/>
      <c r="L1822" s="510"/>
      <c r="M1822" s="98"/>
      <c r="N1822" s="90"/>
      <c r="O1822" s="106"/>
    </row>
    <row r="1823" spans="1:15" s="122" customFormat="1" ht="14.25" customHeight="1">
      <c r="A1823" s="313"/>
      <c r="B1823" s="95"/>
      <c r="C1823" s="96"/>
      <c r="D1823" s="97"/>
      <c r="E1823" s="98"/>
      <c r="F1823" s="90"/>
      <c r="G1823" s="99">
        <f>ROUNDDOWN(SUM(F1822:F1827)/1000,0)</f>
        <v>0</v>
      </c>
      <c r="H1823" s="105"/>
      <c r="I1823" s="185" t="s">
        <v>399</v>
      </c>
      <c r="J1823" s="167"/>
      <c r="K1823" s="109"/>
      <c r="L1823" s="109"/>
      <c r="M1823" s="110"/>
      <c r="N1823" s="84"/>
      <c r="O1823" s="111"/>
    </row>
    <row r="1824" spans="1:15" s="122" customFormat="1" ht="14.25" customHeight="1">
      <c r="A1824" s="313"/>
      <c r="B1824" s="95"/>
      <c r="C1824" s="96"/>
      <c r="D1824" s="97"/>
      <c r="E1824" s="98"/>
      <c r="F1824" s="90"/>
      <c r="G1824" s="99"/>
      <c r="H1824" s="105"/>
      <c r="I1824" s="92"/>
      <c r="J1824" s="510"/>
      <c r="K1824" s="510"/>
      <c r="L1824" s="510"/>
      <c r="M1824" s="98"/>
      <c r="N1824" s="90"/>
      <c r="O1824" s="94"/>
    </row>
    <row r="1825" spans="1:15" s="122" customFormat="1" ht="14.25" customHeight="1">
      <c r="A1825" s="313"/>
      <c r="B1825" s="95"/>
      <c r="C1825" s="96"/>
      <c r="D1825" s="97"/>
      <c r="E1825" s="98"/>
      <c r="F1825" s="90"/>
      <c r="G1825" s="99"/>
      <c r="H1825" s="100"/>
      <c r="I1825" s="92"/>
      <c r="J1825" s="510"/>
      <c r="K1825" s="510"/>
      <c r="L1825" s="510"/>
      <c r="M1825" s="98"/>
      <c r="N1825" s="90"/>
      <c r="O1825" s="101">
        <f>ROUNDDOWN(SUM(N1824:N1830)/1000,0)</f>
        <v>0</v>
      </c>
    </row>
    <row r="1826" spans="1:15" s="122" customFormat="1" ht="14.25" customHeight="1">
      <c r="A1826" s="313"/>
      <c r="B1826" s="78" t="s">
        <v>396</v>
      </c>
      <c r="C1826" s="79"/>
      <c r="D1826" s="79"/>
      <c r="E1826" s="80"/>
      <c r="F1826" s="81"/>
      <c r="G1826" s="82"/>
      <c r="H1826" s="100"/>
      <c r="I1826" s="92"/>
      <c r="J1826" s="510"/>
      <c r="K1826" s="510"/>
      <c r="L1826" s="510"/>
      <c r="M1826" s="98"/>
      <c r="N1826" s="90"/>
      <c r="O1826" s="94"/>
    </row>
    <row r="1827" spans="1:15" s="122" customFormat="1" ht="14.25" customHeight="1">
      <c r="A1827" s="313"/>
      <c r="B1827" s="95"/>
      <c r="C1827" s="96"/>
      <c r="D1827" s="97"/>
      <c r="E1827" s="98"/>
      <c r="F1827" s="90"/>
      <c r="G1827" s="91"/>
      <c r="H1827" s="100"/>
      <c r="I1827" s="92"/>
      <c r="J1827" s="510"/>
      <c r="K1827" s="510"/>
      <c r="L1827" s="510"/>
      <c r="M1827" s="98"/>
      <c r="N1827" s="90"/>
      <c r="O1827" s="94"/>
    </row>
    <row r="1828" spans="1:15" s="122" customFormat="1" ht="14.25" customHeight="1">
      <c r="A1828" s="313"/>
      <c r="B1828" s="95"/>
      <c r="C1828" s="96"/>
      <c r="D1828" s="97"/>
      <c r="E1828" s="98"/>
      <c r="F1828" s="90"/>
      <c r="G1828" s="91">
        <f>ROUNDDOWN(SUM(F1827:F1834)/1000,0)</f>
        <v>0</v>
      </c>
      <c r="H1828" s="100"/>
      <c r="I1828" s="92"/>
      <c r="J1828" s="510"/>
      <c r="K1828" s="510"/>
      <c r="L1828" s="510"/>
      <c r="M1828" s="98"/>
      <c r="N1828" s="90"/>
      <c r="O1828" s="94"/>
    </row>
    <row r="1829" spans="1:15" s="122" customFormat="1" ht="14.25" customHeight="1">
      <c r="A1829" s="313"/>
      <c r="B1829" s="95"/>
      <c r="C1829" s="96"/>
      <c r="D1829" s="97"/>
      <c r="E1829" s="98"/>
      <c r="F1829" s="90"/>
      <c r="G1829" s="91"/>
      <c r="H1829" s="100"/>
      <c r="I1829" s="92"/>
      <c r="J1829" s="510"/>
      <c r="K1829" s="510"/>
      <c r="L1829" s="510"/>
      <c r="M1829" s="98"/>
      <c r="N1829" s="90"/>
      <c r="O1829" s="94"/>
    </row>
    <row r="1830" spans="1:15" s="122" customFormat="1" ht="14.25" customHeight="1">
      <c r="A1830" s="313"/>
      <c r="B1830" s="95"/>
      <c r="C1830" s="96"/>
      <c r="D1830" s="97"/>
      <c r="E1830" s="98"/>
      <c r="F1830" s="90"/>
      <c r="G1830" s="91"/>
      <c r="H1830" s="105"/>
      <c r="I1830" s="185" t="s">
        <v>400</v>
      </c>
      <c r="J1830" s="108"/>
      <c r="K1830" s="109"/>
      <c r="L1830" s="109"/>
      <c r="M1830" s="110"/>
      <c r="N1830" s="84"/>
      <c r="O1830" s="168"/>
    </row>
    <row r="1831" spans="1:15" s="122" customFormat="1" ht="14.25" customHeight="1">
      <c r="A1831" s="313"/>
      <c r="B1831" s="95"/>
      <c r="C1831" s="96"/>
      <c r="D1831" s="97"/>
      <c r="E1831" s="98"/>
      <c r="F1831" s="90"/>
      <c r="G1831" s="91"/>
      <c r="H1831" s="105"/>
      <c r="I1831" s="92"/>
      <c r="J1831" s="510"/>
      <c r="K1831" s="510"/>
      <c r="L1831" s="510"/>
      <c r="M1831" s="98"/>
      <c r="N1831" s="90"/>
      <c r="O1831" s="169"/>
    </row>
    <row r="1832" spans="1:15" s="122" customFormat="1" ht="14.25" customHeight="1">
      <c r="A1832" s="313"/>
      <c r="B1832" s="95"/>
      <c r="C1832" s="96"/>
      <c r="D1832" s="97"/>
      <c r="E1832" s="98"/>
      <c r="F1832" s="90"/>
      <c r="G1832" s="91"/>
      <c r="H1832" s="105"/>
      <c r="I1832" s="92"/>
      <c r="J1832" s="510"/>
      <c r="K1832" s="510"/>
      <c r="L1832" s="510"/>
      <c r="M1832" s="98"/>
      <c r="N1832" s="90"/>
      <c r="O1832" s="101">
        <f>ROUNDDOWN(SUM(N1831:N1837)/1000,0)</f>
        <v>0</v>
      </c>
    </row>
    <row r="1833" spans="1:15" s="122" customFormat="1" ht="14.25" customHeight="1">
      <c r="A1833" s="313"/>
      <c r="B1833" s="95"/>
      <c r="C1833" s="96"/>
      <c r="D1833" s="97"/>
      <c r="E1833" s="98"/>
      <c r="F1833" s="90"/>
      <c r="G1833" s="91"/>
      <c r="H1833" s="105"/>
      <c r="I1833" s="92"/>
      <c r="J1833" s="510"/>
      <c r="K1833" s="510"/>
      <c r="L1833" s="510"/>
      <c r="M1833" s="98"/>
      <c r="N1833" s="90"/>
      <c r="O1833" s="94"/>
    </row>
    <row r="1834" spans="1:15" s="122" customFormat="1" ht="14.25" customHeight="1">
      <c r="A1834" s="313"/>
      <c r="B1834" s="78" t="s">
        <v>56</v>
      </c>
      <c r="C1834" s="79"/>
      <c r="D1834" s="79"/>
      <c r="E1834" s="80"/>
      <c r="F1834" s="81"/>
      <c r="G1834" s="82"/>
      <c r="H1834" s="105"/>
      <c r="I1834" s="92"/>
      <c r="J1834" s="510"/>
      <c r="K1834" s="510"/>
      <c r="L1834" s="510"/>
      <c r="M1834" s="98"/>
      <c r="N1834" s="90"/>
      <c r="O1834" s="94"/>
    </row>
    <row r="1835" spans="1:15" s="122" customFormat="1" ht="14.25" customHeight="1">
      <c r="A1835" s="313"/>
      <c r="B1835" s="95"/>
      <c r="C1835" s="96"/>
      <c r="D1835" s="97"/>
      <c r="E1835" s="98"/>
      <c r="F1835" s="90"/>
      <c r="G1835" s="91"/>
      <c r="H1835" s="100"/>
      <c r="I1835" s="92"/>
      <c r="J1835" s="510"/>
      <c r="K1835" s="510"/>
      <c r="L1835" s="510"/>
      <c r="M1835" s="98"/>
      <c r="N1835" s="90"/>
      <c r="O1835" s="94"/>
    </row>
    <row r="1836" spans="1:15" s="122" customFormat="1" ht="14.25" customHeight="1">
      <c r="A1836" s="313"/>
      <c r="B1836" s="95"/>
      <c r="C1836" s="96"/>
      <c r="D1836" s="97"/>
      <c r="E1836" s="98"/>
      <c r="F1836" s="90"/>
      <c r="G1836" s="99">
        <f>ROUNDDOWN(SUM(F1835:F1840)/1000,0)</f>
        <v>0</v>
      </c>
      <c r="H1836" s="105"/>
      <c r="I1836" s="92"/>
      <c r="J1836" s="510"/>
      <c r="K1836" s="510"/>
      <c r="L1836" s="510"/>
      <c r="M1836" s="98"/>
      <c r="N1836" s="90"/>
      <c r="O1836" s="106"/>
    </row>
    <row r="1837" spans="1:15" s="122" customFormat="1" ht="14.25" customHeight="1">
      <c r="A1837" s="313"/>
      <c r="B1837" s="95"/>
      <c r="C1837" s="96"/>
      <c r="D1837" s="97"/>
      <c r="E1837" s="98"/>
      <c r="F1837" s="90"/>
      <c r="G1837" s="91"/>
      <c r="H1837" s="105"/>
      <c r="I1837" s="185" t="s">
        <v>401</v>
      </c>
      <c r="J1837" s="108"/>
      <c r="K1837" s="109"/>
      <c r="L1837" s="109"/>
      <c r="M1837" s="110"/>
      <c r="N1837" s="707"/>
      <c r="O1837" s="112"/>
    </row>
    <row r="1838" spans="1:15" s="122" customFormat="1" ht="14.25" customHeight="1">
      <c r="A1838" s="313"/>
      <c r="B1838" s="95"/>
      <c r="C1838" s="96"/>
      <c r="D1838" s="97"/>
      <c r="E1838" s="98"/>
      <c r="F1838" s="90"/>
      <c r="G1838" s="99"/>
      <c r="H1838" s="105"/>
      <c r="I1838" s="92"/>
      <c r="J1838" s="510"/>
      <c r="K1838" s="510"/>
      <c r="L1838" s="510"/>
      <c r="M1838" s="98"/>
      <c r="N1838" s="90"/>
      <c r="O1838" s="94"/>
    </row>
    <row r="1839" spans="1:15" s="122" customFormat="1" ht="14.25" customHeight="1">
      <c r="A1839" s="313"/>
      <c r="B1839" s="95"/>
      <c r="C1839" s="96"/>
      <c r="D1839" s="97"/>
      <c r="E1839" s="98"/>
      <c r="F1839" s="90"/>
      <c r="G1839" s="99"/>
      <c r="H1839" s="100"/>
      <c r="I1839" s="92"/>
      <c r="J1839" s="510"/>
      <c r="K1839" s="510"/>
      <c r="L1839" s="510"/>
      <c r="M1839" s="98"/>
      <c r="N1839" s="90"/>
      <c r="O1839" s="101">
        <f>ROUNDDOWN(SUM(N1838:N1843)/1000,0)</f>
        <v>0</v>
      </c>
    </row>
    <row r="1840" spans="1:15" s="122" customFormat="1" ht="14.1" customHeight="1" thickBot="1">
      <c r="A1840" s="313"/>
      <c r="B1840" s="113" t="s">
        <v>608</v>
      </c>
      <c r="C1840" s="114"/>
      <c r="D1840" s="114"/>
      <c r="E1840" s="115"/>
      <c r="F1840" s="116"/>
      <c r="G1840" s="117">
        <f>G1841-G1806-G1813-G1819-G1823-G1828-G1836</f>
        <v>0</v>
      </c>
      <c r="H1840" s="105"/>
      <c r="I1840" s="92"/>
      <c r="J1840" s="510"/>
      <c r="K1840" s="510"/>
      <c r="L1840" s="510"/>
      <c r="M1840" s="98"/>
      <c r="N1840" s="90"/>
      <c r="O1840" s="94"/>
    </row>
    <row r="1841" spans="1:17" s="122" customFormat="1" ht="14.25" customHeight="1" thickTop="1">
      <c r="A1841" s="313"/>
      <c r="B1841" s="702" t="s">
        <v>57</v>
      </c>
      <c r="C1841" s="703"/>
      <c r="D1841" s="703"/>
      <c r="E1841" s="703"/>
      <c r="F1841" s="704"/>
      <c r="G1841" s="118">
        <f>O1850</f>
        <v>0</v>
      </c>
      <c r="H1841" s="100"/>
      <c r="I1841" s="92"/>
      <c r="J1841" s="510"/>
      <c r="K1841" s="510"/>
      <c r="L1841" s="510"/>
      <c r="M1841" s="98"/>
      <c r="N1841" s="90"/>
      <c r="O1841" s="94"/>
    </row>
    <row r="1842" spans="1:17" s="122" customFormat="1" ht="20.100000000000001" customHeight="1">
      <c r="A1842" s="313"/>
      <c r="B1842" s="119" t="s">
        <v>58</v>
      </c>
      <c r="C1842" s="120"/>
      <c r="D1842" s="120"/>
      <c r="E1842" s="120"/>
      <c r="F1842" s="120"/>
      <c r="G1842" s="121"/>
      <c r="H1842" s="100"/>
      <c r="I1842" s="107"/>
      <c r="J1842" s="511"/>
      <c r="K1842" s="511"/>
      <c r="L1842" s="511"/>
      <c r="M1842" s="104"/>
      <c r="N1842" s="645"/>
      <c r="O1842" s="106"/>
    </row>
    <row r="1843" spans="1:17" s="122" customFormat="1" ht="14.25" customHeight="1">
      <c r="A1843" s="313"/>
      <c r="B1843" s="122" t="s">
        <v>59</v>
      </c>
      <c r="C1843" s="120"/>
      <c r="D1843" s="120"/>
      <c r="E1843" s="120"/>
      <c r="F1843" s="120"/>
      <c r="G1843" s="123" t="s">
        <v>60</v>
      </c>
      <c r="H1843" s="121"/>
      <c r="I1843" s="185" t="s">
        <v>717</v>
      </c>
      <c r="J1843" s="708"/>
      <c r="K1843" s="510"/>
      <c r="L1843" s="510"/>
      <c r="M1843" s="110"/>
      <c r="N1843" s="84"/>
      <c r="O1843" s="111"/>
    </row>
    <row r="1844" spans="1:17" s="122" customFormat="1" ht="14.25" customHeight="1">
      <c r="A1844" s="313"/>
      <c r="B1844" s="987" t="s">
        <v>61</v>
      </c>
      <c r="C1844" s="1019"/>
      <c r="D1844" s="1019"/>
      <c r="E1844" s="1019"/>
      <c r="F1844" s="1020"/>
      <c r="G1844" s="125" t="s">
        <v>62</v>
      </c>
      <c r="H1844" s="124"/>
      <c r="I1844" s="92"/>
      <c r="J1844" s="510"/>
      <c r="K1844" s="709"/>
      <c r="L1844" s="709"/>
      <c r="M1844" s="98"/>
      <c r="N1844" s="90"/>
      <c r="O1844" s="94"/>
      <c r="Q1844" s="648" t="s">
        <v>735</v>
      </c>
    </row>
    <row r="1845" spans="1:17" s="122" customFormat="1" ht="14.25" customHeight="1">
      <c r="A1845" s="313"/>
      <c r="B1845" s="1144" t="s">
        <v>403</v>
      </c>
      <c r="C1845" s="1019"/>
      <c r="D1845" s="1019"/>
      <c r="E1845" s="1019"/>
      <c r="F1845" s="1020"/>
      <c r="G1845" s="126"/>
      <c r="H1845" s="124"/>
      <c r="I1845" s="92"/>
      <c r="J1845" s="510"/>
      <c r="K1845" s="510"/>
      <c r="L1845" s="510"/>
      <c r="M1845" s="98"/>
      <c r="N1845" s="90"/>
      <c r="O1845" s="101">
        <f>ROUNDDOWN(SUM(N1844:N1848)/1000,0)</f>
        <v>0</v>
      </c>
    </row>
    <row r="1846" spans="1:17" s="122" customFormat="1" ht="20.100000000000001" customHeight="1">
      <c r="A1846" s="313"/>
      <c r="B1846" s="1144" t="s">
        <v>404</v>
      </c>
      <c r="C1846" s="1145"/>
      <c r="D1846" s="1145"/>
      <c r="E1846" s="1145"/>
      <c r="F1846" s="1146"/>
      <c r="G1846" s="126"/>
      <c r="H1846" s="127"/>
      <c r="I1846" s="92"/>
      <c r="J1846" s="510"/>
      <c r="K1846" s="510"/>
      <c r="L1846" s="510"/>
      <c r="M1846" s="98"/>
      <c r="N1846" s="90"/>
      <c r="O1846" s="94"/>
    </row>
    <row r="1847" spans="1:17" s="122" customFormat="1" ht="21.95" customHeight="1" thickBot="1">
      <c r="A1847" s="313"/>
      <c r="B1847" s="1144" t="s">
        <v>104</v>
      </c>
      <c r="C1847" s="1145"/>
      <c r="D1847" s="1145"/>
      <c r="E1847" s="1145"/>
      <c r="F1847" s="1146"/>
      <c r="G1847" s="126"/>
      <c r="H1847" s="105"/>
      <c r="I1847" s="92"/>
      <c r="J1847" s="510"/>
      <c r="K1847" s="510"/>
      <c r="L1847" s="510"/>
      <c r="M1847" s="98"/>
      <c r="N1847" s="90"/>
      <c r="O1847" s="128"/>
    </row>
    <row r="1848" spans="1:17" s="122" customFormat="1" ht="35.450000000000003" customHeight="1" thickTop="1">
      <c r="A1848" s="313"/>
      <c r="B1848" s="1144" t="s">
        <v>108</v>
      </c>
      <c r="C1848" s="1145"/>
      <c r="D1848" s="1145"/>
      <c r="E1848" s="1145"/>
      <c r="F1848" s="1146"/>
      <c r="G1848" s="126"/>
      <c r="H1848" s="105"/>
      <c r="I1848" s="1166" t="s">
        <v>402</v>
      </c>
      <c r="J1848" s="1167"/>
      <c r="K1848" s="1167"/>
      <c r="L1848" s="1167"/>
      <c r="M1848" s="1167"/>
      <c r="N1848" s="1168"/>
      <c r="O1848" s="129">
        <f>SUM(O1806,O1816,O1825,O1832,O1839,O1845)</f>
        <v>0</v>
      </c>
    </row>
    <row r="1849" spans="1:17" s="122" customFormat="1" ht="35.450000000000003" customHeight="1">
      <c r="A1849" s="313"/>
      <c r="B1849" s="1144" t="s">
        <v>774</v>
      </c>
      <c r="C1849" s="1145"/>
      <c r="D1849" s="1145"/>
      <c r="E1849" s="1145"/>
      <c r="F1849" s="1146"/>
      <c r="G1849" s="126"/>
      <c r="H1849" s="121"/>
      <c r="I1849" s="1169" t="s">
        <v>276</v>
      </c>
      <c r="J1849" s="1170"/>
      <c r="K1849" s="1170"/>
      <c r="L1849" s="1170"/>
      <c r="M1849" s="1170"/>
      <c r="N1849" s="1171"/>
      <c r="O1849" s="136">
        <f>IF(共通入力シート!$B$18="課税事業者",ROUNDDOWN((O1848-G1851)*10/110,0),0)</f>
        <v>0</v>
      </c>
    </row>
    <row r="1850" spans="1:17" s="122" customFormat="1" ht="26.1" customHeight="1" thickBot="1">
      <c r="A1850" s="313"/>
      <c r="B1850" s="1153" t="s">
        <v>775</v>
      </c>
      <c r="C1850" s="1154"/>
      <c r="D1850" s="1154"/>
      <c r="E1850" s="1154"/>
      <c r="F1850" s="1155"/>
      <c r="G1850" s="126"/>
      <c r="H1850" s="121"/>
      <c r="I1850" s="1159" t="s">
        <v>609</v>
      </c>
      <c r="J1850" s="1160"/>
      <c r="K1850" s="1160"/>
      <c r="L1850" s="1160"/>
      <c r="M1850" s="1160"/>
      <c r="N1850" s="1161"/>
      <c r="O1850" s="131">
        <f>O1848-O1849</f>
        <v>0</v>
      </c>
    </row>
    <row r="1851" spans="1:17" s="122" customFormat="1" ht="25.35" customHeight="1" thickTop="1">
      <c r="A1851" s="313"/>
      <c r="B1851" s="1156" t="s">
        <v>63</v>
      </c>
      <c r="C1851" s="1157"/>
      <c r="D1851" s="1157"/>
      <c r="E1851" s="1157"/>
      <c r="F1851" s="1158"/>
      <c r="G1851" s="130">
        <f>SUM(G1845:G1850)</f>
        <v>0</v>
      </c>
      <c r="H1851" s="326"/>
      <c r="I1851" s="1159" t="s">
        <v>610</v>
      </c>
      <c r="J1851" s="1160"/>
      <c r="K1851" s="1160"/>
      <c r="L1851" s="1160"/>
      <c r="M1851" s="1160"/>
      <c r="N1851" s="1161"/>
      <c r="O1851" s="134"/>
    </row>
    <row r="1852" spans="1:17" s="122" customFormat="1" ht="26.25" customHeight="1">
      <c r="A1852" s="313"/>
      <c r="B1852" s="122" t="s">
        <v>64</v>
      </c>
      <c r="C1852" s="327"/>
      <c r="D1852" s="327"/>
      <c r="E1852" s="327"/>
      <c r="F1852" s="327"/>
      <c r="G1852" s="133"/>
      <c r="H1852" s="326"/>
      <c r="O1852" s="135"/>
    </row>
    <row r="1853" spans="1:17" s="122" customFormat="1" ht="10.5" customHeight="1" thickBot="1">
      <c r="A1853" s="313"/>
      <c r="C1853" s="327"/>
      <c r="D1853" s="327"/>
      <c r="E1853" s="327"/>
      <c r="F1853" s="327"/>
      <c r="G1853" s="133"/>
      <c r="H1853" s="326"/>
      <c r="I1853" s="328"/>
    </row>
    <row r="1854" spans="1:17" s="122" customFormat="1" ht="25.35" customHeight="1" thickBot="1">
      <c r="A1854" s="313"/>
      <c r="B1854" s="1143" t="s">
        <v>65</v>
      </c>
      <c r="C1854" s="1018"/>
      <c r="D1854" s="1162" t="str">
        <f>IF(共通入力シート!$B$2="","",共通入力シート!$B$2)</f>
        <v/>
      </c>
      <c r="E1854" s="1162"/>
      <c r="F1854" s="1162"/>
      <c r="G1854" s="1163"/>
      <c r="H1854" s="1164" t="str">
        <f>IF(共通入力シート!$B$18="※選択してください。","★「共通入力シート」の消費税等仕入控除税額の取扱を選択してください。","")</f>
        <v/>
      </c>
      <c r="I1854" s="1165"/>
      <c r="J1854" s="1165"/>
      <c r="K1854" s="1165"/>
      <c r="L1854" s="1165"/>
      <c r="M1854" s="1165"/>
      <c r="N1854" s="1165"/>
      <c r="O1854" s="1165"/>
    </row>
    <row r="1855" spans="1:17" s="122" customFormat="1" ht="77.099999999999994" customHeight="1" thickBot="1">
      <c r="A1855" s="313"/>
      <c r="B1855" s="1148" t="s">
        <v>776</v>
      </c>
      <c r="C1855" s="1149"/>
      <c r="D1855" s="1150" t="str">
        <f>IF(O1850=0,"",MAX(0,MIN(INT(O1850/2),G1840)))</f>
        <v/>
      </c>
      <c r="E1855" s="1150"/>
      <c r="F1855" s="1150"/>
      <c r="G1855" s="329" t="s">
        <v>27</v>
      </c>
      <c r="H1855" s="1151" t="s">
        <v>736</v>
      </c>
      <c r="I1855" s="1152"/>
      <c r="J1855" s="1152"/>
      <c r="K1855" s="1152"/>
      <c r="L1855" s="1152"/>
      <c r="M1855" s="1152"/>
      <c r="N1855" s="1152"/>
      <c r="O1855" s="1152"/>
    </row>
    <row r="1856" spans="1:17" ht="4.5" customHeight="1"/>
    <row r="1857" spans="2:21" ht="15.6" customHeight="1">
      <c r="B1857" s="122" t="s">
        <v>332</v>
      </c>
      <c r="C1857" s="198"/>
      <c r="D1857" s="294"/>
      <c r="E1857" s="198"/>
      <c r="F1857" s="198"/>
      <c r="G1857" s="198"/>
      <c r="H1857" s="198"/>
      <c r="I1857" s="198"/>
      <c r="J1857" s="198"/>
      <c r="K1857" s="198"/>
      <c r="L1857" s="198"/>
      <c r="M1857" s="198"/>
      <c r="N1857" s="198"/>
      <c r="O1857" s="198"/>
      <c r="R1857" s="294"/>
      <c r="S1857" s="294"/>
      <c r="T1857" s="294"/>
      <c r="U1857" s="294"/>
    </row>
    <row r="1858" spans="2:21" ht="15.6" customHeight="1">
      <c r="B1858" s="198" t="s">
        <v>383</v>
      </c>
      <c r="C1858" s="198"/>
      <c r="D1858" s="198"/>
      <c r="E1858" s="198"/>
      <c r="F1858" s="198"/>
      <c r="G1858" s="198"/>
      <c r="H1858" s="198"/>
      <c r="I1858" s="198"/>
      <c r="J1858" s="198"/>
      <c r="K1858" s="198"/>
      <c r="L1858" s="198"/>
      <c r="M1858" s="198"/>
      <c r="N1858" s="198"/>
      <c r="O1858" s="198"/>
      <c r="R1858" s="294"/>
      <c r="S1858" s="294"/>
      <c r="T1858" s="294"/>
      <c r="U1858" s="294"/>
    </row>
    <row r="1859" spans="2:21" ht="15.6" customHeight="1" thickBot="1">
      <c r="B1859" s="1044" t="s">
        <v>335</v>
      </c>
      <c r="C1859" s="1044"/>
      <c r="D1859" s="1044"/>
      <c r="E1859" s="1044"/>
      <c r="F1859" s="1044"/>
      <c r="G1859" s="1044"/>
      <c r="H1859" s="1044"/>
      <c r="I1859" s="1044"/>
      <c r="J1859" s="1044"/>
      <c r="K1859" s="1044"/>
      <c r="L1859" s="1044"/>
      <c r="M1859" s="1044"/>
      <c r="N1859" s="1044"/>
      <c r="O1859" s="1044"/>
      <c r="R1859" s="294"/>
      <c r="S1859" s="294"/>
      <c r="T1859" s="294"/>
      <c r="U1859" s="294"/>
    </row>
    <row r="1860" spans="2:21" ht="15" customHeight="1">
      <c r="B1860" s="1036" t="s">
        <v>36</v>
      </c>
      <c r="C1860" s="1063"/>
      <c r="D1860" s="1051" t="s">
        <v>421</v>
      </c>
      <c r="E1860" s="1052"/>
      <c r="F1860" s="1036" t="s">
        <v>447</v>
      </c>
      <c r="G1860" s="1037"/>
      <c r="H1860" s="1038"/>
      <c r="I1860" s="1038"/>
      <c r="J1860" s="1038"/>
      <c r="K1860" s="1038"/>
      <c r="L1860" s="1038"/>
      <c r="M1860" s="1038"/>
      <c r="N1860" s="1038"/>
      <c r="O1860" s="1039"/>
      <c r="Q1860" s="520"/>
      <c r="R1860" s="294"/>
      <c r="S1860" s="294"/>
      <c r="T1860" s="294"/>
      <c r="U1860" s="294"/>
    </row>
    <row r="1861" spans="2:21" ht="15" customHeight="1" thickBot="1">
      <c r="B1861" s="1040"/>
      <c r="C1861" s="1064"/>
      <c r="D1861" s="1053"/>
      <c r="E1861" s="1054"/>
      <c r="F1861" s="1040"/>
      <c r="G1861" s="1041"/>
      <c r="H1861" s="1042"/>
      <c r="I1861" s="1042"/>
      <c r="J1861" s="1042"/>
      <c r="K1861" s="1042"/>
      <c r="L1861" s="1042"/>
      <c r="M1861" s="1042"/>
      <c r="N1861" s="1042"/>
      <c r="O1861" s="1043"/>
      <c r="Q1861" s="519"/>
      <c r="R1861" s="294"/>
      <c r="S1861" s="294"/>
      <c r="T1861" s="294"/>
      <c r="U1861" s="294"/>
    </row>
    <row r="1862" spans="2:21" ht="16.5" customHeight="1">
      <c r="B1862" s="295" t="s">
        <v>111</v>
      </c>
      <c r="C1862" s="296"/>
      <c r="D1862" s="296"/>
      <c r="E1862" s="297"/>
      <c r="F1862" s="296"/>
      <c r="G1862" s="296"/>
      <c r="H1862" s="296"/>
      <c r="I1862" s="296"/>
      <c r="J1862" s="296"/>
      <c r="K1862" s="296"/>
      <c r="L1862" s="296"/>
      <c r="M1862" s="296"/>
      <c r="N1862" s="296"/>
      <c r="O1862" s="521"/>
      <c r="R1862" s="294"/>
      <c r="S1862" s="294"/>
      <c r="T1862" s="294"/>
      <c r="U1862" s="294"/>
    </row>
    <row r="1863" spans="2:21" ht="18.75" customHeight="1">
      <c r="B1863" s="1055"/>
      <c r="C1863" s="1056"/>
      <c r="D1863" s="1056"/>
      <c r="E1863" s="1056"/>
      <c r="F1863" s="1056"/>
      <c r="G1863" s="1056"/>
      <c r="H1863" s="1056"/>
      <c r="I1863" s="1056"/>
      <c r="J1863" s="1056"/>
      <c r="K1863" s="1056"/>
      <c r="L1863" s="300" t="s">
        <v>39</v>
      </c>
      <c r="M1863" s="1059"/>
      <c r="N1863" s="1059"/>
      <c r="O1863" s="1060"/>
      <c r="Q1863" s="496" t="str">
        <f>IF(M1863="", "←選択してください。", "")</f>
        <v>←選択してください。</v>
      </c>
      <c r="R1863" s="294"/>
      <c r="S1863" s="294"/>
      <c r="T1863" s="294"/>
      <c r="U1863" s="294"/>
    </row>
    <row r="1864" spans="2:21" ht="17.25" customHeight="1">
      <c r="B1864" s="1057"/>
      <c r="C1864" s="1058"/>
      <c r="D1864" s="1058"/>
      <c r="E1864" s="1058"/>
      <c r="F1864" s="1058"/>
      <c r="G1864" s="1058"/>
      <c r="H1864" s="1058"/>
      <c r="I1864" s="1058"/>
      <c r="J1864" s="1058"/>
      <c r="K1864" s="1058"/>
      <c r="L1864" s="302" t="s">
        <v>40</v>
      </c>
      <c r="M1864" s="1061"/>
      <c r="N1864" s="1061"/>
      <c r="O1864" s="1062"/>
      <c r="Q1864" s="496" t="str">
        <f>IF(M1864="", "←選択してください。", "")</f>
        <v>←選択してください。</v>
      </c>
      <c r="R1864" s="294"/>
      <c r="S1864" s="294"/>
      <c r="T1864" s="294"/>
      <c r="U1864" s="294"/>
    </row>
    <row r="1865" spans="2:21" ht="4.5" customHeight="1">
      <c r="B1865" s="303"/>
      <c r="C1865" s="303"/>
      <c r="D1865" s="303"/>
      <c r="E1865" s="303"/>
      <c r="F1865" s="303"/>
      <c r="G1865" s="303"/>
      <c r="H1865" s="303"/>
      <c r="I1865" s="303"/>
      <c r="J1865" s="303"/>
      <c r="K1865" s="303"/>
      <c r="L1865" s="303"/>
      <c r="M1865" s="303"/>
      <c r="N1865" s="303"/>
      <c r="O1865" s="517"/>
      <c r="R1865" s="294"/>
      <c r="S1865" s="294"/>
      <c r="T1865" s="294"/>
      <c r="U1865" s="294"/>
    </row>
    <row r="1866" spans="2:21" ht="24" customHeight="1">
      <c r="B1866" s="987" t="s">
        <v>112</v>
      </c>
      <c r="C1866" s="1097"/>
      <c r="D1866" s="1098" t="s">
        <v>41</v>
      </c>
      <c r="E1866" s="1099"/>
      <c r="F1866" s="1100"/>
      <c r="G1866" s="1100"/>
      <c r="H1866" s="1101"/>
      <c r="I1866" s="999" t="s">
        <v>42</v>
      </c>
      <c r="J1866" s="1065"/>
      <c r="K1866" s="1066"/>
      <c r="L1866" s="305" t="str">
        <f>IF(OR($H1868=0,$K1868=0),"",$F1866/($H1868*$K1868))</f>
        <v/>
      </c>
      <c r="M1866" s="999" t="s">
        <v>43</v>
      </c>
      <c r="N1866" s="1066"/>
      <c r="O1866" s="492" t="str">
        <f>IF($O1964+$O1967=0,"",($G1957-$G1956)/($O1964+$O1967))</f>
        <v/>
      </c>
      <c r="Q1866" s="301" t="str">
        <f>IF(OR(F1860="人材養成事業",F1860= "普及啓発事業"), "←斜線部は記入する必要はありません。", "")</f>
        <v/>
      </c>
      <c r="R1866" s="294"/>
      <c r="S1866" s="294"/>
      <c r="T1866" s="294"/>
      <c r="U1866" s="294"/>
    </row>
    <row r="1867" spans="2:21" s="122" customFormat="1" ht="21.75" customHeight="1">
      <c r="B1867" s="1067" t="s">
        <v>44</v>
      </c>
      <c r="C1867" s="1068"/>
      <c r="D1867" s="1071" t="s">
        <v>45</v>
      </c>
      <c r="E1867" s="1072"/>
      <c r="F1867" s="1073" t="s">
        <v>46</v>
      </c>
      <c r="G1867" s="1073"/>
      <c r="H1867" s="1074" t="s">
        <v>47</v>
      </c>
      <c r="I1867" s="1074"/>
      <c r="J1867" s="1074"/>
      <c r="K1867" s="306" t="s">
        <v>48</v>
      </c>
      <c r="L1867" s="1080" t="s">
        <v>49</v>
      </c>
      <c r="M1867" s="1080"/>
      <c r="N1867" s="1080"/>
      <c r="O1867" s="1081"/>
    </row>
    <row r="1868" spans="2:21" s="122" customFormat="1" ht="21.75" customHeight="1">
      <c r="B1868" s="1069"/>
      <c r="C1868" s="1070"/>
      <c r="D1868" s="1082"/>
      <c r="E1868" s="1083"/>
      <c r="F1868" s="1084"/>
      <c r="G1868" s="1085"/>
      <c r="H1868" s="1086"/>
      <c r="I1868" s="1086"/>
      <c r="J1868" s="1086"/>
      <c r="K1868" s="73"/>
      <c r="L1868" s="1087"/>
      <c r="M1868" s="1087"/>
      <c r="N1868" s="1087"/>
      <c r="O1868" s="1088"/>
      <c r="Q1868" s="307"/>
    </row>
    <row r="1869" spans="2:21" ht="9.75" customHeight="1">
      <c r="B1869" s="122"/>
      <c r="C1869" s="122"/>
      <c r="D1869" s="303"/>
      <c r="E1869" s="303"/>
      <c r="F1869" s="303"/>
      <c r="G1869" s="303"/>
      <c r="H1869" s="303"/>
      <c r="I1869" s="303"/>
      <c r="J1869" s="303"/>
      <c r="K1869" s="303"/>
      <c r="L1869" s="303"/>
      <c r="M1869" s="303"/>
      <c r="N1869" s="303"/>
      <c r="O1869" s="303"/>
      <c r="Q1869" s="301"/>
      <c r="R1869" s="294"/>
      <c r="S1869" s="294"/>
      <c r="T1869" s="294"/>
      <c r="U1869" s="294"/>
    </row>
    <row r="1870" spans="2:21" s="97" customFormat="1" ht="18" customHeight="1">
      <c r="B1870" s="1067" t="s">
        <v>277</v>
      </c>
      <c r="C1870" s="1075"/>
      <c r="D1870" s="1032" t="s">
        <v>737</v>
      </c>
      <c r="E1870" s="975"/>
      <c r="F1870" s="975"/>
      <c r="G1870" s="975"/>
      <c r="H1870" s="975"/>
      <c r="I1870" s="975"/>
      <c r="J1870" s="975"/>
      <c r="K1870" s="975"/>
      <c r="L1870" s="975"/>
      <c r="M1870" s="975"/>
      <c r="N1870" s="975"/>
      <c r="O1870" s="976"/>
      <c r="Q1870" s="495" t="s">
        <v>109</v>
      </c>
    </row>
    <row r="1871" spans="2:21" s="97" customFormat="1" ht="19.350000000000001" customHeight="1">
      <c r="B1871" s="1076"/>
      <c r="C1871" s="1077"/>
      <c r="D1871" s="1033"/>
      <c r="E1871" s="1034"/>
      <c r="F1871" s="1034"/>
      <c r="G1871" s="1034"/>
      <c r="H1871" s="1034"/>
      <c r="I1871" s="1034"/>
      <c r="J1871" s="1034"/>
      <c r="K1871" s="1034"/>
      <c r="L1871" s="1034"/>
      <c r="M1871" s="1034"/>
      <c r="N1871" s="1034"/>
      <c r="O1871" s="1035"/>
    </row>
    <row r="1872" spans="2:21" s="97" customFormat="1" ht="19.350000000000001" customHeight="1">
      <c r="B1872" s="1076"/>
      <c r="C1872" s="1077"/>
      <c r="D1872" s="1026"/>
      <c r="E1872" s="1027"/>
      <c r="F1872" s="1027"/>
      <c r="G1872" s="1027"/>
      <c r="H1872" s="1027"/>
      <c r="I1872" s="1027"/>
      <c r="J1872" s="1027"/>
      <c r="K1872" s="1027"/>
      <c r="L1872" s="1027"/>
      <c r="M1872" s="1027"/>
      <c r="N1872" s="1027"/>
      <c r="O1872" s="1028"/>
    </row>
    <row r="1873" spans="2:15" s="97" customFormat="1" ht="19.350000000000001" customHeight="1">
      <c r="B1873" s="1076"/>
      <c r="C1873" s="1077"/>
      <c r="D1873" s="1026"/>
      <c r="E1873" s="1027"/>
      <c r="F1873" s="1027"/>
      <c r="G1873" s="1027"/>
      <c r="H1873" s="1027"/>
      <c r="I1873" s="1027"/>
      <c r="J1873" s="1027"/>
      <c r="K1873" s="1027"/>
      <c r="L1873" s="1027"/>
      <c r="M1873" s="1027"/>
      <c r="N1873" s="1027"/>
      <c r="O1873" s="1028"/>
    </row>
    <row r="1874" spans="2:15" s="97" customFormat="1" ht="19.350000000000001" customHeight="1">
      <c r="B1874" s="1076"/>
      <c r="C1874" s="1077"/>
      <c r="D1874" s="1026"/>
      <c r="E1874" s="1027"/>
      <c r="F1874" s="1027"/>
      <c r="G1874" s="1027"/>
      <c r="H1874" s="1027"/>
      <c r="I1874" s="1027"/>
      <c r="J1874" s="1027"/>
      <c r="K1874" s="1027"/>
      <c r="L1874" s="1027"/>
      <c r="M1874" s="1027"/>
      <c r="N1874" s="1027"/>
      <c r="O1874" s="1028"/>
    </row>
    <row r="1875" spans="2:15" s="97" customFormat="1" ht="19.350000000000001" customHeight="1">
      <c r="B1875" s="1076"/>
      <c r="C1875" s="1077"/>
      <c r="D1875" s="1026"/>
      <c r="E1875" s="1027"/>
      <c r="F1875" s="1027"/>
      <c r="G1875" s="1027"/>
      <c r="H1875" s="1027"/>
      <c r="I1875" s="1027"/>
      <c r="J1875" s="1027"/>
      <c r="K1875" s="1027"/>
      <c r="L1875" s="1027"/>
      <c r="M1875" s="1027"/>
      <c r="N1875" s="1027"/>
      <c r="O1875" s="1028"/>
    </row>
    <row r="1876" spans="2:15" s="97" customFormat="1" ht="19.350000000000001" customHeight="1">
      <c r="B1876" s="1076"/>
      <c r="C1876" s="1077"/>
      <c r="D1876" s="1026"/>
      <c r="E1876" s="1027"/>
      <c r="F1876" s="1027"/>
      <c r="G1876" s="1027"/>
      <c r="H1876" s="1027"/>
      <c r="I1876" s="1027"/>
      <c r="J1876" s="1027"/>
      <c r="K1876" s="1027"/>
      <c r="L1876" s="1027"/>
      <c r="M1876" s="1027"/>
      <c r="N1876" s="1027"/>
      <c r="O1876" s="1028"/>
    </row>
    <row r="1877" spans="2:15" s="97" customFormat="1" ht="19.350000000000001" customHeight="1">
      <c r="B1877" s="1076"/>
      <c r="C1877" s="1077"/>
      <c r="D1877" s="1026"/>
      <c r="E1877" s="1027"/>
      <c r="F1877" s="1027"/>
      <c r="G1877" s="1027"/>
      <c r="H1877" s="1027"/>
      <c r="I1877" s="1027"/>
      <c r="J1877" s="1027"/>
      <c r="K1877" s="1027"/>
      <c r="L1877" s="1027"/>
      <c r="M1877" s="1027"/>
      <c r="N1877" s="1027"/>
      <c r="O1877" s="1028"/>
    </row>
    <row r="1878" spans="2:15" s="97" customFormat="1" ht="19.350000000000001" customHeight="1">
      <c r="B1878" s="1076"/>
      <c r="C1878" s="1077"/>
      <c r="D1878" s="1026"/>
      <c r="E1878" s="1027"/>
      <c r="F1878" s="1027"/>
      <c r="G1878" s="1027"/>
      <c r="H1878" s="1027"/>
      <c r="I1878" s="1027"/>
      <c r="J1878" s="1027"/>
      <c r="K1878" s="1027"/>
      <c r="L1878" s="1027"/>
      <c r="M1878" s="1027"/>
      <c r="N1878" s="1027"/>
      <c r="O1878" s="1028"/>
    </row>
    <row r="1879" spans="2:15" s="97" customFormat="1" ht="19.350000000000001" customHeight="1">
      <c r="B1879" s="1076"/>
      <c r="C1879" s="1077"/>
      <c r="D1879" s="1026"/>
      <c r="E1879" s="1027"/>
      <c r="F1879" s="1027"/>
      <c r="G1879" s="1027"/>
      <c r="H1879" s="1027"/>
      <c r="I1879" s="1027"/>
      <c r="J1879" s="1027"/>
      <c r="K1879" s="1027"/>
      <c r="L1879" s="1027"/>
      <c r="M1879" s="1027"/>
      <c r="N1879" s="1027"/>
      <c r="O1879" s="1028"/>
    </row>
    <row r="1880" spans="2:15" s="97" customFormat="1" ht="19.350000000000001" customHeight="1">
      <c r="B1880" s="1078"/>
      <c r="C1880" s="1079"/>
      <c r="D1880" s="1029"/>
      <c r="E1880" s="1030"/>
      <c r="F1880" s="1030"/>
      <c r="G1880" s="1030"/>
      <c r="H1880" s="1030"/>
      <c r="I1880" s="1030"/>
      <c r="J1880" s="1030"/>
      <c r="K1880" s="1030"/>
      <c r="L1880" s="1030"/>
      <c r="M1880" s="1030"/>
      <c r="N1880" s="1030"/>
      <c r="O1880" s="1031"/>
    </row>
    <row r="1881" spans="2:15" s="97" customFormat="1" ht="18" customHeight="1">
      <c r="B1881" s="1067" t="s">
        <v>114</v>
      </c>
      <c r="C1881" s="1092"/>
      <c r="D1881" s="1089" t="s">
        <v>523</v>
      </c>
      <c r="E1881" s="1090"/>
      <c r="F1881" s="1090"/>
      <c r="G1881" s="1090"/>
      <c r="H1881" s="1090"/>
      <c r="I1881" s="1090"/>
      <c r="J1881" s="1090"/>
      <c r="K1881" s="1090"/>
      <c r="L1881" s="1090"/>
      <c r="M1881" s="1090"/>
      <c r="N1881" s="1090"/>
      <c r="O1881" s="1091"/>
    </row>
    <row r="1882" spans="2:15" s="97" customFormat="1" ht="18" customHeight="1">
      <c r="B1882" s="1093"/>
      <c r="C1882" s="1094"/>
      <c r="D1882" s="1045"/>
      <c r="E1882" s="1046"/>
      <c r="F1882" s="1046"/>
      <c r="G1882" s="1046"/>
      <c r="H1882" s="1046"/>
      <c r="I1882" s="1046"/>
      <c r="J1882" s="1046"/>
      <c r="K1882" s="1046"/>
      <c r="L1882" s="1046"/>
      <c r="M1882" s="1046"/>
      <c r="N1882" s="1046"/>
      <c r="O1882" s="1047"/>
    </row>
    <row r="1883" spans="2:15" s="97" customFormat="1" ht="18" customHeight="1">
      <c r="B1883" s="1093"/>
      <c r="C1883" s="1094"/>
      <c r="D1883" s="1026"/>
      <c r="E1883" s="1027"/>
      <c r="F1883" s="1027"/>
      <c r="G1883" s="1027"/>
      <c r="H1883" s="1027"/>
      <c r="I1883" s="1027"/>
      <c r="J1883" s="1027"/>
      <c r="K1883" s="1027"/>
      <c r="L1883" s="1027"/>
      <c r="M1883" s="1027"/>
      <c r="N1883" s="1027"/>
      <c r="O1883" s="1028"/>
    </row>
    <row r="1884" spans="2:15" s="97" customFormat="1" ht="18" customHeight="1">
      <c r="B1884" s="1093"/>
      <c r="C1884" s="1094"/>
      <c r="D1884" s="1026"/>
      <c r="E1884" s="1027"/>
      <c r="F1884" s="1027"/>
      <c r="G1884" s="1027"/>
      <c r="H1884" s="1027"/>
      <c r="I1884" s="1027"/>
      <c r="J1884" s="1027"/>
      <c r="K1884" s="1027"/>
      <c r="L1884" s="1027"/>
      <c r="M1884" s="1027"/>
      <c r="N1884" s="1027"/>
      <c r="O1884" s="1028"/>
    </row>
    <row r="1885" spans="2:15" s="97" customFormat="1" ht="18" customHeight="1">
      <c r="B1885" s="1093"/>
      <c r="C1885" s="1094"/>
      <c r="D1885" s="1026"/>
      <c r="E1885" s="1027"/>
      <c r="F1885" s="1027"/>
      <c r="G1885" s="1027"/>
      <c r="H1885" s="1027"/>
      <c r="I1885" s="1027"/>
      <c r="J1885" s="1027"/>
      <c r="K1885" s="1027"/>
      <c r="L1885" s="1027"/>
      <c r="M1885" s="1027"/>
      <c r="N1885" s="1027"/>
      <c r="O1885" s="1028"/>
    </row>
    <row r="1886" spans="2:15" s="97" customFormat="1" ht="18" customHeight="1">
      <c r="B1886" s="1093"/>
      <c r="C1886" s="1094"/>
      <c r="D1886" s="1026"/>
      <c r="E1886" s="1027"/>
      <c r="F1886" s="1027"/>
      <c r="G1886" s="1027"/>
      <c r="H1886" s="1027"/>
      <c r="I1886" s="1027"/>
      <c r="J1886" s="1027"/>
      <c r="K1886" s="1027"/>
      <c r="L1886" s="1027"/>
      <c r="M1886" s="1027"/>
      <c r="N1886" s="1027"/>
      <c r="O1886" s="1028"/>
    </row>
    <row r="1887" spans="2:15" s="97" customFormat="1" ht="18" customHeight="1">
      <c r="B1887" s="1093"/>
      <c r="C1887" s="1094"/>
      <c r="D1887" s="1048"/>
      <c r="E1887" s="1049"/>
      <c r="F1887" s="1049"/>
      <c r="G1887" s="1049"/>
      <c r="H1887" s="1049"/>
      <c r="I1887" s="1049"/>
      <c r="J1887" s="1049"/>
      <c r="K1887" s="1049"/>
      <c r="L1887" s="1049"/>
      <c r="M1887" s="1049"/>
      <c r="N1887" s="1049"/>
      <c r="O1887" s="1050"/>
    </row>
    <row r="1888" spans="2:15" s="97" customFormat="1" ht="18" customHeight="1">
      <c r="B1888" s="1093"/>
      <c r="C1888" s="1094"/>
      <c r="D1888" s="1116" t="s">
        <v>334</v>
      </c>
      <c r="E1888" s="1117"/>
      <c r="F1888" s="1117"/>
      <c r="G1888" s="1117"/>
      <c r="H1888" s="1117"/>
      <c r="I1888" s="1117"/>
      <c r="J1888" s="1117"/>
      <c r="K1888" s="1117"/>
      <c r="L1888" s="1117"/>
      <c r="M1888" s="1117"/>
      <c r="N1888" s="1117"/>
      <c r="O1888" s="1118"/>
    </row>
    <row r="1889" spans="2:15" s="97" customFormat="1" ht="18" customHeight="1">
      <c r="B1889" s="1093"/>
      <c r="C1889" s="1094"/>
      <c r="D1889" s="1045"/>
      <c r="E1889" s="1119"/>
      <c r="F1889" s="1119"/>
      <c r="G1889" s="1119"/>
      <c r="H1889" s="1119"/>
      <c r="I1889" s="1119"/>
      <c r="J1889" s="1119"/>
      <c r="K1889" s="1119"/>
      <c r="L1889" s="1119"/>
      <c r="M1889" s="1119"/>
      <c r="N1889" s="1119"/>
      <c r="O1889" s="1120"/>
    </row>
    <row r="1890" spans="2:15" s="97" customFormat="1" ht="18" customHeight="1">
      <c r="B1890" s="1093"/>
      <c r="C1890" s="1094"/>
      <c r="D1890" s="1121"/>
      <c r="E1890" s="1122"/>
      <c r="F1890" s="1122"/>
      <c r="G1890" s="1122"/>
      <c r="H1890" s="1122"/>
      <c r="I1890" s="1122"/>
      <c r="J1890" s="1122"/>
      <c r="K1890" s="1122"/>
      <c r="L1890" s="1122"/>
      <c r="M1890" s="1122"/>
      <c r="N1890" s="1122"/>
      <c r="O1890" s="1123"/>
    </row>
    <row r="1891" spans="2:15" s="97" customFormat="1" ht="18" customHeight="1">
      <c r="B1891" s="1093"/>
      <c r="C1891" s="1094"/>
      <c r="D1891" s="1121"/>
      <c r="E1891" s="1122"/>
      <c r="F1891" s="1122"/>
      <c r="G1891" s="1122"/>
      <c r="H1891" s="1122"/>
      <c r="I1891" s="1122"/>
      <c r="J1891" s="1122"/>
      <c r="K1891" s="1122"/>
      <c r="L1891" s="1122"/>
      <c r="M1891" s="1122"/>
      <c r="N1891" s="1122"/>
      <c r="O1891" s="1123"/>
    </row>
    <row r="1892" spans="2:15" s="97" customFormat="1" ht="18" customHeight="1">
      <c r="B1892" s="1093"/>
      <c r="C1892" s="1094"/>
      <c r="D1892" s="1121"/>
      <c r="E1892" s="1122"/>
      <c r="F1892" s="1122"/>
      <c r="G1892" s="1122"/>
      <c r="H1892" s="1122"/>
      <c r="I1892" s="1122"/>
      <c r="J1892" s="1122"/>
      <c r="K1892" s="1122"/>
      <c r="L1892" s="1122"/>
      <c r="M1892" s="1122"/>
      <c r="N1892" s="1122"/>
      <c r="O1892" s="1123"/>
    </row>
    <row r="1893" spans="2:15" s="97" customFormat="1" ht="18" customHeight="1">
      <c r="B1893" s="1093"/>
      <c r="C1893" s="1094"/>
      <c r="D1893" s="1121"/>
      <c r="E1893" s="1122"/>
      <c r="F1893" s="1122"/>
      <c r="G1893" s="1122"/>
      <c r="H1893" s="1122"/>
      <c r="I1893" s="1122"/>
      <c r="J1893" s="1122"/>
      <c r="K1893" s="1122"/>
      <c r="L1893" s="1122"/>
      <c r="M1893" s="1122"/>
      <c r="N1893" s="1122"/>
      <c r="O1893" s="1123"/>
    </row>
    <row r="1894" spans="2:15" s="97" customFormat="1" ht="18" customHeight="1">
      <c r="B1894" s="1093"/>
      <c r="C1894" s="1094"/>
      <c r="D1894" s="1121"/>
      <c r="E1894" s="1122"/>
      <c r="F1894" s="1122"/>
      <c r="G1894" s="1122"/>
      <c r="H1894" s="1122"/>
      <c r="I1894" s="1122"/>
      <c r="J1894" s="1122"/>
      <c r="K1894" s="1122"/>
      <c r="L1894" s="1122"/>
      <c r="M1894" s="1122"/>
      <c r="N1894" s="1122"/>
      <c r="O1894" s="1123"/>
    </row>
    <row r="1895" spans="2:15" s="97" customFormat="1" ht="18" customHeight="1">
      <c r="B1895" s="1095"/>
      <c r="C1895" s="1096"/>
      <c r="D1895" s="1124"/>
      <c r="E1895" s="1125"/>
      <c r="F1895" s="1125"/>
      <c r="G1895" s="1125"/>
      <c r="H1895" s="1125"/>
      <c r="I1895" s="1125"/>
      <c r="J1895" s="1125"/>
      <c r="K1895" s="1125"/>
      <c r="L1895" s="1125"/>
      <c r="M1895" s="1125"/>
      <c r="N1895" s="1125"/>
      <c r="O1895" s="1126"/>
    </row>
    <row r="1896" spans="2:15" s="97" customFormat="1" ht="30.75" customHeight="1">
      <c r="B1896" s="1067" t="s">
        <v>110</v>
      </c>
      <c r="C1896" s="1092"/>
      <c r="D1896" s="1102" t="s">
        <v>733</v>
      </c>
      <c r="E1896" s="1090"/>
      <c r="F1896" s="1090"/>
      <c r="G1896" s="1090"/>
      <c r="H1896" s="1090"/>
      <c r="I1896" s="1090"/>
      <c r="J1896" s="1090"/>
      <c r="K1896" s="1090"/>
      <c r="L1896" s="1090"/>
      <c r="M1896" s="1090"/>
      <c r="N1896" s="1090"/>
      <c r="O1896" s="1091"/>
    </row>
    <row r="1897" spans="2:15" s="97" customFormat="1" ht="18" customHeight="1">
      <c r="B1897" s="1093"/>
      <c r="C1897" s="1094"/>
      <c r="D1897" s="1045"/>
      <c r="E1897" s="1108"/>
      <c r="F1897" s="1108"/>
      <c r="G1897" s="1108"/>
      <c r="H1897" s="1108"/>
      <c r="I1897" s="1108"/>
      <c r="J1897" s="1108"/>
      <c r="K1897" s="1108"/>
      <c r="L1897" s="1108"/>
      <c r="M1897" s="1108"/>
      <c r="N1897" s="1108"/>
      <c r="O1897" s="1109"/>
    </row>
    <row r="1898" spans="2:15" s="97" customFormat="1" ht="18" customHeight="1">
      <c r="B1898" s="1093"/>
      <c r="C1898" s="1094"/>
      <c r="D1898" s="1110"/>
      <c r="E1898" s="1111"/>
      <c r="F1898" s="1111"/>
      <c r="G1898" s="1111"/>
      <c r="H1898" s="1111"/>
      <c r="I1898" s="1111"/>
      <c r="J1898" s="1111"/>
      <c r="K1898" s="1111"/>
      <c r="L1898" s="1111"/>
      <c r="M1898" s="1111"/>
      <c r="N1898" s="1111"/>
      <c r="O1898" s="1112"/>
    </row>
    <row r="1899" spans="2:15" s="97" customFormat="1" ht="18" customHeight="1">
      <c r="B1899" s="1093"/>
      <c r="C1899" s="1094"/>
      <c r="D1899" s="1113"/>
      <c r="E1899" s="1114"/>
      <c r="F1899" s="1114"/>
      <c r="G1899" s="1114"/>
      <c r="H1899" s="1114"/>
      <c r="I1899" s="1114"/>
      <c r="J1899" s="1114"/>
      <c r="K1899" s="1114"/>
      <c r="L1899" s="1114"/>
      <c r="M1899" s="1114"/>
      <c r="N1899" s="1114"/>
      <c r="O1899" s="1115"/>
    </row>
    <row r="1900" spans="2:15" s="97" customFormat="1" ht="17.100000000000001" customHeight="1">
      <c r="B1900" s="1093"/>
      <c r="C1900" s="1094"/>
      <c r="D1900" s="1133" t="s">
        <v>278</v>
      </c>
      <c r="E1900" s="1133"/>
      <c r="F1900" s="1133"/>
      <c r="G1900" s="1133"/>
      <c r="H1900" s="1133"/>
      <c r="I1900" s="1133"/>
      <c r="J1900" s="1133"/>
      <c r="K1900" s="1133"/>
      <c r="L1900" s="1133"/>
      <c r="M1900" s="1133"/>
      <c r="N1900" s="1133"/>
      <c r="O1900" s="1134"/>
    </row>
    <row r="1901" spans="2:15" s="97" customFormat="1" ht="17.100000000000001" customHeight="1">
      <c r="B1901" s="1093"/>
      <c r="C1901" s="1094"/>
      <c r="D1901" s="1135"/>
      <c r="E1901" s="1108"/>
      <c r="F1901" s="1108"/>
      <c r="G1901" s="1108"/>
      <c r="H1901" s="1108"/>
      <c r="I1901" s="1108"/>
      <c r="J1901" s="1108"/>
      <c r="K1901" s="1108"/>
      <c r="L1901" s="1108"/>
      <c r="M1901" s="1108"/>
      <c r="N1901" s="1108"/>
      <c r="O1901" s="1109"/>
    </row>
    <row r="1902" spans="2:15" s="97" customFormat="1" ht="17.100000000000001" customHeight="1">
      <c r="B1902" s="1093"/>
      <c r="C1902" s="1094"/>
      <c r="D1902" s="1110"/>
      <c r="E1902" s="1111"/>
      <c r="F1902" s="1111"/>
      <c r="G1902" s="1111"/>
      <c r="H1902" s="1111"/>
      <c r="I1902" s="1111"/>
      <c r="J1902" s="1111"/>
      <c r="K1902" s="1111"/>
      <c r="L1902" s="1111"/>
      <c r="M1902" s="1111"/>
      <c r="N1902" s="1111"/>
      <c r="O1902" s="1112"/>
    </row>
    <row r="1903" spans="2:15" s="97" customFormat="1" ht="17.100000000000001" customHeight="1">
      <c r="B1903" s="1093"/>
      <c r="C1903" s="1094"/>
      <c r="D1903" s="1113"/>
      <c r="E1903" s="1114"/>
      <c r="F1903" s="1114"/>
      <c r="G1903" s="1114"/>
      <c r="H1903" s="1114"/>
      <c r="I1903" s="1114"/>
      <c r="J1903" s="1114"/>
      <c r="K1903" s="1114"/>
      <c r="L1903" s="1114"/>
      <c r="M1903" s="1114"/>
      <c r="N1903" s="1114"/>
      <c r="O1903" s="1115"/>
    </row>
    <row r="1904" spans="2:15" s="97" customFormat="1" ht="17.100000000000001" customHeight="1">
      <c r="B1904" s="1093"/>
      <c r="C1904" s="1094"/>
      <c r="D1904" s="1133" t="s">
        <v>371</v>
      </c>
      <c r="E1904" s="1133"/>
      <c r="F1904" s="1133"/>
      <c r="G1904" s="1133"/>
      <c r="H1904" s="1133"/>
      <c r="I1904" s="1133"/>
      <c r="J1904" s="1133"/>
      <c r="K1904" s="1133"/>
      <c r="L1904" s="1133"/>
      <c r="M1904" s="1133"/>
      <c r="N1904" s="1133"/>
      <c r="O1904" s="1134"/>
    </row>
    <row r="1905" spans="1:21" s="97" customFormat="1" ht="17.100000000000001" customHeight="1">
      <c r="B1905" s="1093"/>
      <c r="C1905" s="1094"/>
      <c r="D1905" s="1135"/>
      <c r="E1905" s="1136"/>
      <c r="F1905" s="1136"/>
      <c r="G1905" s="1136"/>
      <c r="H1905" s="1136"/>
      <c r="I1905" s="1136"/>
      <c r="J1905" s="1136"/>
      <c r="K1905" s="1136"/>
      <c r="L1905" s="1136"/>
      <c r="M1905" s="1136"/>
      <c r="N1905" s="1136"/>
      <c r="O1905" s="1137"/>
    </row>
    <row r="1906" spans="1:21" s="97" customFormat="1" ht="17.100000000000001" customHeight="1">
      <c r="B1906" s="1093"/>
      <c r="C1906" s="1094"/>
      <c r="D1906" s="1138"/>
      <c r="E1906" s="827"/>
      <c r="F1906" s="827"/>
      <c r="G1906" s="827"/>
      <c r="H1906" s="827"/>
      <c r="I1906" s="827"/>
      <c r="J1906" s="827"/>
      <c r="K1906" s="827"/>
      <c r="L1906" s="827"/>
      <c r="M1906" s="827"/>
      <c r="N1906" s="827"/>
      <c r="O1906" s="1139"/>
    </row>
    <row r="1907" spans="1:21" s="97" customFormat="1" ht="17.100000000000001" customHeight="1">
      <c r="B1907" s="1093"/>
      <c r="C1907" s="1094"/>
      <c r="D1907" s="1140"/>
      <c r="E1907" s="1141"/>
      <c r="F1907" s="1141"/>
      <c r="G1907" s="1141"/>
      <c r="H1907" s="1141"/>
      <c r="I1907" s="1141"/>
      <c r="J1907" s="1141"/>
      <c r="K1907" s="1141"/>
      <c r="L1907" s="1141"/>
      <c r="M1907" s="1141"/>
      <c r="N1907" s="1141"/>
      <c r="O1907" s="1142"/>
    </row>
    <row r="1908" spans="1:21" s="97" customFormat="1" ht="45" customHeight="1">
      <c r="B1908" s="1093"/>
      <c r="C1908" s="1094"/>
      <c r="D1908" s="1021" t="s">
        <v>734</v>
      </c>
      <c r="E1908" s="1022"/>
      <c r="F1908" s="1022"/>
      <c r="G1908" s="1022"/>
      <c r="H1908" s="1022"/>
      <c r="I1908" s="1022"/>
      <c r="J1908" s="1022"/>
      <c r="K1908" s="1022"/>
      <c r="L1908" s="1023"/>
      <c r="M1908" s="1024" t="s">
        <v>713</v>
      </c>
      <c r="N1908" s="1025"/>
      <c r="O1908" s="706" t="s">
        <v>714</v>
      </c>
      <c r="Q1908" s="495" t="s">
        <v>721</v>
      </c>
    </row>
    <row r="1909" spans="1:21" s="97" customFormat="1" ht="17.100000000000001" customHeight="1">
      <c r="B1909" s="1093"/>
      <c r="C1909" s="1094"/>
      <c r="D1909" s="1045"/>
      <c r="E1909" s="1103"/>
      <c r="F1909" s="1103"/>
      <c r="G1909" s="1103"/>
      <c r="H1909" s="1103"/>
      <c r="I1909" s="1103"/>
      <c r="J1909" s="1103"/>
      <c r="K1909" s="1103"/>
      <c r="L1909" s="1103"/>
      <c r="M1909" s="1103"/>
      <c r="N1909" s="1103"/>
      <c r="O1909" s="1104"/>
    </row>
    <row r="1910" spans="1:21" ht="18" customHeight="1">
      <c r="B1910" s="1093"/>
      <c r="C1910" s="1094"/>
      <c r="D1910" s="1105"/>
      <c r="E1910" s="1106"/>
      <c r="F1910" s="1106"/>
      <c r="G1910" s="1106"/>
      <c r="H1910" s="1106"/>
      <c r="I1910" s="1106"/>
      <c r="J1910" s="1106"/>
      <c r="K1910" s="1106"/>
      <c r="L1910" s="1106"/>
      <c r="M1910" s="1106"/>
      <c r="N1910" s="1106"/>
      <c r="O1910" s="1107"/>
      <c r="R1910" s="294"/>
      <c r="S1910" s="294"/>
      <c r="T1910" s="294"/>
      <c r="U1910" s="294"/>
    </row>
    <row r="1911" spans="1:21" ht="18" customHeight="1">
      <c r="B1911" s="1093"/>
      <c r="C1911" s="1094"/>
      <c r="D1911" s="1147" t="s">
        <v>279</v>
      </c>
      <c r="E1911" s="1133"/>
      <c r="F1911" s="1133"/>
      <c r="G1911" s="1133"/>
      <c r="H1911" s="1133"/>
      <c r="I1911" s="1133"/>
      <c r="J1911" s="1133"/>
      <c r="K1911" s="1133"/>
      <c r="L1911" s="1133"/>
      <c r="M1911" s="1133"/>
      <c r="N1911" s="1133"/>
      <c r="O1911" s="1134"/>
      <c r="R1911" s="294"/>
      <c r="S1911" s="294"/>
      <c r="T1911" s="294"/>
      <c r="U1911" s="294"/>
    </row>
    <row r="1912" spans="1:21" ht="18" customHeight="1">
      <c r="B1912" s="1093"/>
      <c r="C1912" s="1094"/>
      <c r="D1912" s="1127"/>
      <c r="E1912" s="1128"/>
      <c r="F1912" s="1128"/>
      <c r="G1912" s="1128"/>
      <c r="H1912" s="1128"/>
      <c r="I1912" s="1128"/>
      <c r="J1912" s="1128"/>
      <c r="K1912" s="1128"/>
      <c r="L1912" s="1128"/>
      <c r="M1912" s="1128"/>
      <c r="N1912" s="1128"/>
      <c r="O1912" s="1129"/>
      <c r="R1912" s="294"/>
      <c r="S1912" s="294"/>
      <c r="T1912" s="294"/>
      <c r="U1912" s="294"/>
    </row>
    <row r="1913" spans="1:21" s="308" customFormat="1" ht="18" customHeight="1">
      <c r="B1913" s="1095"/>
      <c r="C1913" s="1096"/>
      <c r="D1913" s="1130"/>
      <c r="E1913" s="1131"/>
      <c r="F1913" s="1131"/>
      <c r="G1913" s="1131"/>
      <c r="H1913" s="1131"/>
      <c r="I1913" s="1131"/>
      <c r="J1913" s="1131"/>
      <c r="K1913" s="1131"/>
      <c r="L1913" s="1131"/>
      <c r="M1913" s="1131"/>
      <c r="N1913" s="1131"/>
      <c r="O1913" s="1132"/>
    </row>
    <row r="1914" spans="1:21" s="122" customFormat="1" ht="4.5" customHeight="1">
      <c r="B1914" s="309"/>
      <c r="C1914" s="309"/>
      <c r="D1914" s="310"/>
      <c r="E1914" s="310"/>
      <c r="F1914" s="310"/>
      <c r="G1914" s="310"/>
      <c r="H1914" s="310"/>
      <c r="I1914" s="310"/>
      <c r="J1914" s="310"/>
      <c r="K1914" s="310"/>
      <c r="L1914" s="310"/>
      <c r="M1914" s="310"/>
      <c r="N1914" s="310"/>
      <c r="O1914" s="310"/>
    </row>
    <row r="1915" spans="1:21" s="122" customFormat="1" ht="18.75" customHeight="1">
      <c r="B1915" s="463" t="s">
        <v>333</v>
      </c>
      <c r="C1915" s="309"/>
      <c r="D1915" s="310"/>
      <c r="E1915" s="310"/>
      <c r="F1915" s="310"/>
      <c r="G1915" s="310"/>
      <c r="H1915" s="310"/>
      <c r="I1915" s="310"/>
      <c r="J1915" s="310"/>
      <c r="K1915" s="310"/>
      <c r="L1915" s="310"/>
      <c r="M1915" s="310"/>
      <c r="N1915" s="310"/>
      <c r="O1915" s="310"/>
    </row>
    <row r="1916" spans="1:21" s="122" customFormat="1" ht="14.25" customHeight="1" thickBot="1">
      <c r="B1916" s="463" t="s">
        <v>331</v>
      </c>
      <c r="C1916" s="309"/>
      <c r="D1916" s="310"/>
      <c r="E1916" s="310"/>
      <c r="F1916" s="310"/>
      <c r="G1916" s="310"/>
      <c r="H1916" s="310"/>
      <c r="I1916" s="310"/>
      <c r="J1916" s="310"/>
      <c r="K1916" s="310"/>
      <c r="L1916" s="310"/>
      <c r="M1916" s="310"/>
      <c r="N1916" s="310"/>
      <c r="O1916" s="310"/>
    </row>
    <row r="1917" spans="1:21" s="122" customFormat="1" ht="18" customHeight="1" thickBot="1">
      <c r="B1917" s="1143" t="s">
        <v>36</v>
      </c>
      <c r="C1917" s="1017"/>
      <c r="D1917" s="1018"/>
      <c r="E1917" s="311" t="s">
        <v>421</v>
      </c>
      <c r="F1917" s="312"/>
      <c r="G1917" s="312"/>
      <c r="H1917" s="312"/>
      <c r="I1917" s="312"/>
      <c r="J1917" s="312"/>
      <c r="K1917" s="312"/>
      <c r="L1917" s="212"/>
      <c r="M1917" s="212"/>
      <c r="N1917" s="212"/>
      <c r="O1917" s="212"/>
    </row>
    <row r="1918" spans="1:21" s="122" customFormat="1" ht="12">
      <c r="A1918" s="313"/>
      <c r="B1918" s="314" t="s">
        <v>50</v>
      </c>
      <c r="C1918" s="314"/>
      <c r="D1918" s="315"/>
      <c r="E1918" s="316"/>
      <c r="F1918" s="316"/>
      <c r="G1918" s="317" t="s">
        <v>51</v>
      </c>
      <c r="H1918" s="315"/>
      <c r="I1918" s="314" t="s">
        <v>52</v>
      </c>
      <c r="J1918" s="314"/>
      <c r="K1918" s="313"/>
      <c r="L1918" s="318"/>
      <c r="M1918" s="319"/>
      <c r="N1918" s="313"/>
      <c r="O1918" s="317" t="s">
        <v>51</v>
      </c>
    </row>
    <row r="1919" spans="1:21" s="122" customFormat="1" ht="12">
      <c r="A1919" s="320"/>
      <c r="B1919" s="321" t="s">
        <v>53</v>
      </c>
      <c r="C1919" s="322"/>
      <c r="D1919" s="322"/>
      <c r="E1919" s="323"/>
      <c r="F1919" s="323" t="s">
        <v>54</v>
      </c>
      <c r="G1919" s="324" t="s">
        <v>55</v>
      </c>
      <c r="H1919" s="325"/>
      <c r="I1919" s="321" t="s">
        <v>53</v>
      </c>
      <c r="J1919" s="322"/>
      <c r="K1919" s="322"/>
      <c r="L1919" s="322"/>
      <c r="M1919" s="323"/>
      <c r="N1919" s="323" t="s">
        <v>54</v>
      </c>
      <c r="O1919" s="324" t="s">
        <v>55</v>
      </c>
    </row>
    <row r="1920" spans="1:21" s="122" customFormat="1" ht="18" customHeight="1">
      <c r="A1920" s="313"/>
      <c r="B1920" s="78" t="s">
        <v>395</v>
      </c>
      <c r="C1920" s="79"/>
      <c r="D1920" s="79"/>
      <c r="E1920" s="80"/>
      <c r="F1920" s="81"/>
      <c r="G1920" s="82"/>
      <c r="H1920" s="83"/>
      <c r="I1920" s="78" t="s">
        <v>397</v>
      </c>
      <c r="J1920" s="79"/>
      <c r="K1920" s="79"/>
      <c r="L1920" s="79"/>
      <c r="M1920" s="80"/>
      <c r="N1920" s="84"/>
      <c r="O1920" s="85"/>
      <c r="Q1920" s="561" t="s">
        <v>700</v>
      </c>
    </row>
    <row r="1921" spans="1:15" s="122" customFormat="1" ht="14.25" customHeight="1">
      <c r="A1921" s="313"/>
      <c r="B1921" s="86"/>
      <c r="C1921" s="87"/>
      <c r="D1921" s="88"/>
      <c r="E1921" s="89"/>
      <c r="F1921" s="90"/>
      <c r="G1921" s="91"/>
      <c r="H1921" s="83"/>
      <c r="I1921" s="92"/>
      <c r="J1921" s="93"/>
      <c r="K1921" s="88"/>
      <c r="L1921" s="88"/>
      <c r="M1921" s="89"/>
      <c r="N1921" s="90"/>
      <c r="O1921" s="94"/>
    </row>
    <row r="1922" spans="1:15" s="122" customFormat="1" ht="14.25" customHeight="1">
      <c r="A1922" s="313"/>
      <c r="B1922" s="95"/>
      <c r="C1922" s="96"/>
      <c r="D1922" s="97"/>
      <c r="E1922" s="98"/>
      <c r="F1922" s="90"/>
      <c r="G1922" s="99">
        <f>ROUNDDOWN(SUM(F1921:F1927)/1000,0)</f>
        <v>0</v>
      </c>
      <c r="H1922" s="100"/>
      <c r="I1922" s="92"/>
      <c r="J1922" s="510"/>
      <c r="K1922" s="510"/>
      <c r="L1922" s="510"/>
      <c r="M1922" s="98"/>
      <c r="N1922" s="90"/>
      <c r="O1922" s="101">
        <f>ROUNDDOWN(SUM(N1921:N1930)/1000,0)</f>
        <v>0</v>
      </c>
    </row>
    <row r="1923" spans="1:15" s="122" customFormat="1" ht="14.1" customHeight="1">
      <c r="A1923" s="313"/>
      <c r="B1923" s="95"/>
      <c r="C1923" s="96"/>
      <c r="D1923" s="97"/>
      <c r="E1923" s="98"/>
      <c r="F1923" s="90"/>
      <c r="G1923" s="99"/>
      <c r="H1923" s="100"/>
      <c r="I1923" s="92"/>
      <c r="J1923" s="510"/>
      <c r="K1923" s="510"/>
      <c r="L1923" s="510"/>
      <c r="M1923" s="98"/>
      <c r="N1923" s="90"/>
      <c r="O1923" s="94"/>
    </row>
    <row r="1924" spans="1:15" s="122" customFormat="1" ht="14.25" customHeight="1">
      <c r="A1924" s="313"/>
      <c r="B1924" s="95"/>
      <c r="C1924" s="96"/>
      <c r="D1924" s="97"/>
      <c r="E1924" s="98"/>
      <c r="F1924" s="90"/>
      <c r="G1924" s="99"/>
      <c r="H1924" s="100"/>
      <c r="I1924" s="92"/>
      <c r="J1924" s="510"/>
      <c r="K1924" s="510"/>
      <c r="L1924" s="510"/>
      <c r="M1924" s="98"/>
      <c r="N1924" s="90"/>
      <c r="O1924" s="94"/>
    </row>
    <row r="1925" spans="1:15" s="122" customFormat="1" ht="14.25" customHeight="1">
      <c r="A1925" s="313"/>
      <c r="B1925" s="95"/>
      <c r="C1925" s="96"/>
      <c r="D1925" s="97"/>
      <c r="E1925" s="98"/>
      <c r="F1925" s="90"/>
      <c r="G1925" s="102"/>
      <c r="H1925" s="103"/>
      <c r="I1925" s="92"/>
      <c r="J1925" s="510"/>
      <c r="K1925" s="510"/>
      <c r="L1925" s="510"/>
      <c r="M1925" s="98"/>
      <c r="N1925" s="90"/>
      <c r="O1925" s="94"/>
    </row>
    <row r="1926" spans="1:15" s="122" customFormat="1" ht="14.25" customHeight="1">
      <c r="A1926" s="313"/>
      <c r="B1926" s="95"/>
      <c r="C1926" s="96"/>
      <c r="D1926" s="97"/>
      <c r="E1926" s="98"/>
      <c r="F1926" s="90"/>
      <c r="G1926" s="102"/>
      <c r="H1926" s="103"/>
      <c r="I1926" s="92"/>
      <c r="J1926" s="510"/>
      <c r="K1926" s="510"/>
      <c r="L1926" s="510"/>
      <c r="M1926" s="98"/>
      <c r="N1926" s="90"/>
      <c r="O1926" s="94"/>
    </row>
    <row r="1927" spans="1:15" s="122" customFormat="1" ht="14.25" customHeight="1">
      <c r="A1927" s="313"/>
      <c r="B1927" s="78" t="s">
        <v>607</v>
      </c>
      <c r="C1927" s="79"/>
      <c r="D1927" s="79"/>
      <c r="E1927" s="80"/>
      <c r="F1927" s="81"/>
      <c r="G1927" s="82"/>
      <c r="H1927" s="105"/>
      <c r="I1927" s="92"/>
      <c r="J1927" s="510"/>
      <c r="K1927" s="510"/>
      <c r="L1927" s="510"/>
      <c r="M1927" s="98"/>
      <c r="N1927" s="90"/>
      <c r="O1927" s="94"/>
    </row>
    <row r="1928" spans="1:15" s="122" customFormat="1" ht="14.25" customHeight="1">
      <c r="A1928" s="313"/>
      <c r="B1928" s="95"/>
      <c r="C1928" s="96"/>
      <c r="D1928" s="97"/>
      <c r="E1928" s="98"/>
      <c r="F1928" s="90"/>
      <c r="G1928" s="91"/>
      <c r="H1928" s="105"/>
      <c r="I1928" s="92"/>
      <c r="J1928" s="510"/>
      <c r="K1928" s="510"/>
      <c r="L1928" s="510"/>
      <c r="M1928" s="98"/>
      <c r="N1928" s="90"/>
      <c r="O1928" s="94"/>
    </row>
    <row r="1929" spans="1:15" s="122" customFormat="1" ht="14.25" customHeight="1">
      <c r="A1929" s="313"/>
      <c r="B1929" s="95"/>
      <c r="C1929" s="96"/>
      <c r="D1929" s="97"/>
      <c r="E1929" s="98"/>
      <c r="F1929" s="90"/>
      <c r="G1929" s="99">
        <f>ROUNDDOWN(SUM(F1928:F1933)/1000,0)</f>
        <v>0</v>
      </c>
      <c r="H1929" s="100"/>
      <c r="I1929" s="107"/>
      <c r="J1929" s="511"/>
      <c r="K1929" s="511"/>
      <c r="L1929" s="511"/>
      <c r="M1929" s="98"/>
      <c r="N1929" s="90"/>
      <c r="O1929" s="106"/>
    </row>
    <row r="1930" spans="1:15" s="122" customFormat="1" ht="14.25" customHeight="1">
      <c r="A1930" s="313"/>
      <c r="B1930" s="95"/>
      <c r="C1930" s="96"/>
      <c r="D1930" s="97"/>
      <c r="E1930" s="98"/>
      <c r="F1930" s="90"/>
      <c r="G1930" s="99"/>
      <c r="H1930" s="100"/>
      <c r="I1930" s="78" t="s">
        <v>398</v>
      </c>
      <c r="J1930" s="79"/>
      <c r="K1930" s="79"/>
      <c r="L1930" s="79"/>
      <c r="M1930" s="80"/>
      <c r="N1930" s="81"/>
      <c r="O1930" s="111"/>
    </row>
    <row r="1931" spans="1:15" s="122" customFormat="1" ht="14.25" customHeight="1">
      <c r="A1931" s="313"/>
      <c r="B1931" s="95"/>
      <c r="C1931" s="96"/>
      <c r="D1931" s="97"/>
      <c r="E1931" s="98"/>
      <c r="F1931" s="90"/>
      <c r="G1931" s="99"/>
      <c r="H1931" s="105"/>
      <c r="I1931" s="92"/>
      <c r="J1931" s="510"/>
      <c r="K1931" s="510"/>
      <c r="L1931" s="510"/>
      <c r="M1931" s="98"/>
      <c r="N1931" s="90"/>
      <c r="O1931" s="94"/>
    </row>
    <row r="1932" spans="1:15" s="122" customFormat="1" ht="14.25" customHeight="1">
      <c r="A1932" s="313"/>
      <c r="B1932" s="95"/>
      <c r="C1932" s="96"/>
      <c r="D1932" s="97"/>
      <c r="E1932" s="98"/>
      <c r="F1932" s="90"/>
      <c r="G1932" s="99"/>
      <c r="H1932" s="100"/>
      <c r="I1932" s="92"/>
      <c r="J1932" s="510"/>
      <c r="K1932" s="510"/>
      <c r="L1932" s="510"/>
      <c r="M1932" s="98"/>
      <c r="N1932" s="90"/>
      <c r="O1932" s="101">
        <f>ROUNDDOWN(SUM(N1931:N1939)/1000,0)</f>
        <v>0</v>
      </c>
    </row>
    <row r="1933" spans="1:15" s="122" customFormat="1" ht="14.25" customHeight="1">
      <c r="A1933" s="313"/>
      <c r="B1933" s="78" t="s">
        <v>614</v>
      </c>
      <c r="C1933" s="79"/>
      <c r="D1933" s="79"/>
      <c r="E1933" s="80"/>
      <c r="F1933" s="81"/>
      <c r="G1933" s="82"/>
      <c r="H1933" s="100"/>
      <c r="I1933" s="92"/>
      <c r="J1933" s="510"/>
      <c r="K1933" s="510"/>
      <c r="L1933" s="510"/>
      <c r="M1933" s="98"/>
      <c r="N1933" s="90"/>
      <c r="O1933" s="94"/>
    </row>
    <row r="1934" spans="1:15" s="122" customFormat="1" ht="14.25" customHeight="1">
      <c r="A1934" s="313"/>
      <c r="B1934" s="95"/>
      <c r="C1934" s="96"/>
      <c r="D1934" s="97"/>
      <c r="E1934" s="98"/>
      <c r="F1934" s="90"/>
      <c r="G1934" s="91"/>
      <c r="H1934" s="105"/>
      <c r="I1934" s="92"/>
      <c r="J1934" s="510"/>
      <c r="K1934" s="510"/>
      <c r="L1934" s="510"/>
      <c r="M1934" s="98"/>
      <c r="N1934" s="90"/>
      <c r="O1934" s="94"/>
    </row>
    <row r="1935" spans="1:15" s="122" customFormat="1" ht="14.25" customHeight="1">
      <c r="A1935" s="313"/>
      <c r="B1935" s="95"/>
      <c r="C1935" s="96"/>
      <c r="D1935" s="97"/>
      <c r="E1935" s="98"/>
      <c r="F1935" s="90"/>
      <c r="G1935" s="99">
        <f>ROUNDDOWN(SUM(F1934:F1937)/1000,0)</f>
        <v>0</v>
      </c>
      <c r="H1935" s="105"/>
      <c r="I1935" s="92"/>
      <c r="J1935" s="510"/>
      <c r="K1935" s="510"/>
      <c r="L1935" s="510"/>
      <c r="M1935" s="98"/>
      <c r="N1935" s="90"/>
      <c r="O1935" s="94"/>
    </row>
    <row r="1936" spans="1:15" s="122" customFormat="1" ht="14.25" customHeight="1">
      <c r="A1936" s="313"/>
      <c r="B1936" s="95"/>
      <c r="C1936" s="96"/>
      <c r="D1936" s="97"/>
      <c r="E1936" s="98"/>
      <c r="F1936" s="90"/>
      <c r="G1936" s="99"/>
      <c r="H1936" s="100"/>
      <c r="I1936" s="92"/>
      <c r="J1936" s="510"/>
      <c r="K1936" s="510"/>
      <c r="L1936" s="510"/>
      <c r="M1936" s="98"/>
      <c r="N1936" s="90"/>
      <c r="O1936" s="94"/>
    </row>
    <row r="1937" spans="1:15" s="122" customFormat="1" ht="14.25" customHeight="1">
      <c r="A1937" s="313"/>
      <c r="B1937" s="78" t="s">
        <v>615</v>
      </c>
      <c r="C1937" s="79"/>
      <c r="D1937" s="79"/>
      <c r="E1937" s="80"/>
      <c r="F1937" s="81"/>
      <c r="G1937" s="82"/>
      <c r="H1937" s="100"/>
      <c r="I1937" s="92"/>
      <c r="J1937" s="510"/>
      <c r="K1937" s="510"/>
      <c r="L1937" s="510"/>
      <c r="M1937" s="98"/>
      <c r="N1937" s="90"/>
      <c r="O1937" s="94"/>
    </row>
    <row r="1938" spans="1:15" s="122" customFormat="1" ht="14.25" customHeight="1">
      <c r="A1938" s="313"/>
      <c r="B1938" s="95"/>
      <c r="C1938" s="96"/>
      <c r="D1938" s="97"/>
      <c r="E1938" s="98"/>
      <c r="F1938" s="90"/>
      <c r="G1938" s="91"/>
      <c r="H1938" s="105"/>
      <c r="I1938" s="92"/>
      <c r="J1938" s="510"/>
      <c r="K1938" s="510"/>
      <c r="L1938" s="510"/>
      <c r="M1938" s="98"/>
      <c r="N1938" s="90"/>
      <c r="O1938" s="106"/>
    </row>
    <row r="1939" spans="1:15" s="122" customFormat="1" ht="14.25" customHeight="1">
      <c r="A1939" s="313"/>
      <c r="B1939" s="95"/>
      <c r="C1939" s="96"/>
      <c r="D1939" s="97"/>
      <c r="E1939" s="98"/>
      <c r="F1939" s="90"/>
      <c r="G1939" s="99">
        <f>ROUNDDOWN(SUM(F1938:F1943)/1000,0)</f>
        <v>0</v>
      </c>
      <c r="H1939" s="105"/>
      <c r="I1939" s="185" t="s">
        <v>399</v>
      </c>
      <c r="J1939" s="167"/>
      <c r="K1939" s="109"/>
      <c r="L1939" s="109"/>
      <c r="M1939" s="110"/>
      <c r="N1939" s="84"/>
      <c r="O1939" s="111"/>
    </row>
    <row r="1940" spans="1:15" s="122" customFormat="1" ht="14.25" customHeight="1">
      <c r="A1940" s="313"/>
      <c r="B1940" s="95"/>
      <c r="C1940" s="96"/>
      <c r="D1940" s="97"/>
      <c r="E1940" s="98"/>
      <c r="F1940" s="90"/>
      <c r="G1940" s="99"/>
      <c r="H1940" s="105"/>
      <c r="I1940" s="92"/>
      <c r="J1940" s="510"/>
      <c r="K1940" s="510"/>
      <c r="L1940" s="510"/>
      <c r="M1940" s="98"/>
      <c r="N1940" s="90"/>
      <c r="O1940" s="94"/>
    </row>
    <row r="1941" spans="1:15" s="122" customFormat="1" ht="14.25" customHeight="1">
      <c r="A1941" s="313"/>
      <c r="B1941" s="95"/>
      <c r="C1941" s="96"/>
      <c r="D1941" s="97"/>
      <c r="E1941" s="98"/>
      <c r="F1941" s="90"/>
      <c r="G1941" s="99"/>
      <c r="H1941" s="100"/>
      <c r="I1941" s="92"/>
      <c r="J1941" s="510"/>
      <c r="K1941" s="510"/>
      <c r="L1941" s="510"/>
      <c r="M1941" s="98"/>
      <c r="N1941" s="90"/>
      <c r="O1941" s="101">
        <f>ROUNDDOWN(SUM(N1940:N1946)/1000,0)</f>
        <v>0</v>
      </c>
    </row>
    <row r="1942" spans="1:15" s="122" customFormat="1" ht="14.25" customHeight="1">
      <c r="A1942" s="313"/>
      <c r="B1942" s="78" t="s">
        <v>396</v>
      </c>
      <c r="C1942" s="79"/>
      <c r="D1942" s="79"/>
      <c r="E1942" s="80"/>
      <c r="F1942" s="81"/>
      <c r="G1942" s="82"/>
      <c r="H1942" s="100"/>
      <c r="I1942" s="92"/>
      <c r="J1942" s="510"/>
      <c r="K1942" s="510"/>
      <c r="L1942" s="510"/>
      <c r="M1942" s="98"/>
      <c r="N1942" s="90"/>
      <c r="O1942" s="94"/>
    </row>
    <row r="1943" spans="1:15" s="122" customFormat="1" ht="14.25" customHeight="1">
      <c r="A1943" s="313"/>
      <c r="B1943" s="95"/>
      <c r="C1943" s="96"/>
      <c r="D1943" s="97"/>
      <c r="E1943" s="98"/>
      <c r="F1943" s="90"/>
      <c r="G1943" s="91"/>
      <c r="H1943" s="100"/>
      <c r="I1943" s="92"/>
      <c r="J1943" s="510"/>
      <c r="K1943" s="510"/>
      <c r="L1943" s="510"/>
      <c r="M1943" s="98"/>
      <c r="N1943" s="90"/>
      <c r="O1943" s="94"/>
    </row>
    <row r="1944" spans="1:15" s="122" customFormat="1" ht="14.25" customHeight="1">
      <c r="A1944" s="313"/>
      <c r="B1944" s="95"/>
      <c r="C1944" s="96"/>
      <c r="D1944" s="97"/>
      <c r="E1944" s="98"/>
      <c r="F1944" s="90"/>
      <c r="G1944" s="91">
        <f>ROUNDDOWN(SUM(F1943:F1950)/1000,0)</f>
        <v>0</v>
      </c>
      <c r="H1944" s="100"/>
      <c r="I1944" s="92"/>
      <c r="J1944" s="510"/>
      <c r="K1944" s="510"/>
      <c r="L1944" s="510"/>
      <c r="M1944" s="98"/>
      <c r="N1944" s="90"/>
      <c r="O1944" s="94"/>
    </row>
    <row r="1945" spans="1:15" s="122" customFormat="1" ht="14.25" customHeight="1">
      <c r="A1945" s="313"/>
      <c r="B1945" s="95"/>
      <c r="C1945" s="96"/>
      <c r="D1945" s="97"/>
      <c r="E1945" s="98"/>
      <c r="F1945" s="90"/>
      <c r="G1945" s="91"/>
      <c r="H1945" s="100"/>
      <c r="I1945" s="92"/>
      <c r="J1945" s="510"/>
      <c r="K1945" s="510"/>
      <c r="L1945" s="510"/>
      <c r="M1945" s="98"/>
      <c r="N1945" s="90"/>
      <c r="O1945" s="94"/>
    </row>
    <row r="1946" spans="1:15" s="122" customFormat="1" ht="14.25" customHeight="1">
      <c r="A1946" s="313"/>
      <c r="B1946" s="95"/>
      <c r="C1946" s="96"/>
      <c r="D1946" s="97"/>
      <c r="E1946" s="98"/>
      <c r="F1946" s="90"/>
      <c r="G1946" s="91"/>
      <c r="H1946" s="105"/>
      <c r="I1946" s="185" t="s">
        <v>400</v>
      </c>
      <c r="J1946" s="108"/>
      <c r="K1946" s="109"/>
      <c r="L1946" s="109"/>
      <c r="M1946" s="110"/>
      <c r="N1946" s="84"/>
      <c r="O1946" s="168"/>
    </row>
    <row r="1947" spans="1:15" s="122" customFormat="1" ht="14.25" customHeight="1">
      <c r="A1947" s="313"/>
      <c r="B1947" s="95"/>
      <c r="C1947" s="96"/>
      <c r="D1947" s="97"/>
      <c r="E1947" s="98"/>
      <c r="F1947" s="90"/>
      <c r="G1947" s="91"/>
      <c r="H1947" s="105"/>
      <c r="I1947" s="92"/>
      <c r="J1947" s="510"/>
      <c r="K1947" s="510"/>
      <c r="L1947" s="510"/>
      <c r="M1947" s="98"/>
      <c r="N1947" s="90"/>
      <c r="O1947" s="169"/>
    </row>
    <row r="1948" spans="1:15" s="122" customFormat="1" ht="14.25" customHeight="1">
      <c r="A1948" s="313"/>
      <c r="B1948" s="95"/>
      <c r="C1948" s="96"/>
      <c r="D1948" s="97"/>
      <c r="E1948" s="98"/>
      <c r="F1948" s="90"/>
      <c r="G1948" s="91"/>
      <c r="H1948" s="105"/>
      <c r="I1948" s="92"/>
      <c r="J1948" s="510"/>
      <c r="K1948" s="510"/>
      <c r="L1948" s="510"/>
      <c r="M1948" s="98"/>
      <c r="N1948" s="90"/>
      <c r="O1948" s="101">
        <f>ROUNDDOWN(SUM(N1947:N1953)/1000,0)</f>
        <v>0</v>
      </c>
    </row>
    <row r="1949" spans="1:15" s="122" customFormat="1" ht="14.25" customHeight="1">
      <c r="A1949" s="313"/>
      <c r="B1949" s="95"/>
      <c r="C1949" s="96"/>
      <c r="D1949" s="97"/>
      <c r="E1949" s="98"/>
      <c r="F1949" s="90"/>
      <c r="G1949" s="91"/>
      <c r="H1949" s="105"/>
      <c r="I1949" s="92"/>
      <c r="J1949" s="510"/>
      <c r="K1949" s="510"/>
      <c r="L1949" s="510"/>
      <c r="M1949" s="98"/>
      <c r="N1949" s="90"/>
      <c r="O1949" s="94"/>
    </row>
    <row r="1950" spans="1:15" s="122" customFormat="1" ht="14.25" customHeight="1">
      <c r="A1950" s="313"/>
      <c r="B1950" s="78" t="s">
        <v>56</v>
      </c>
      <c r="C1950" s="79"/>
      <c r="D1950" s="79"/>
      <c r="E1950" s="80"/>
      <c r="F1950" s="81"/>
      <c r="G1950" s="82"/>
      <c r="H1950" s="105"/>
      <c r="I1950" s="92"/>
      <c r="J1950" s="510"/>
      <c r="K1950" s="510"/>
      <c r="L1950" s="510"/>
      <c r="M1950" s="98"/>
      <c r="N1950" s="90"/>
      <c r="O1950" s="94"/>
    </row>
    <row r="1951" spans="1:15" s="122" customFormat="1" ht="14.25" customHeight="1">
      <c r="A1951" s="313"/>
      <c r="B1951" s="95"/>
      <c r="C1951" s="96"/>
      <c r="D1951" s="97"/>
      <c r="E1951" s="98"/>
      <c r="F1951" s="90"/>
      <c r="G1951" s="91"/>
      <c r="H1951" s="100"/>
      <c r="I1951" s="92"/>
      <c r="J1951" s="510"/>
      <c r="K1951" s="510"/>
      <c r="L1951" s="510"/>
      <c r="M1951" s="98"/>
      <c r="N1951" s="90"/>
      <c r="O1951" s="94"/>
    </row>
    <row r="1952" spans="1:15" s="122" customFormat="1" ht="14.25" customHeight="1">
      <c r="A1952" s="313"/>
      <c r="B1952" s="95"/>
      <c r="C1952" s="96"/>
      <c r="D1952" s="97"/>
      <c r="E1952" s="98"/>
      <c r="F1952" s="90"/>
      <c r="G1952" s="99">
        <f>ROUNDDOWN(SUM(F1951:F1956)/1000,0)</f>
        <v>0</v>
      </c>
      <c r="H1952" s="105"/>
      <c r="I1952" s="92"/>
      <c r="J1952" s="510"/>
      <c r="K1952" s="510"/>
      <c r="L1952" s="510"/>
      <c r="M1952" s="98"/>
      <c r="N1952" s="90"/>
      <c r="O1952" s="106"/>
    </row>
    <row r="1953" spans="1:17" s="122" customFormat="1" ht="14.25" customHeight="1">
      <c r="A1953" s="313"/>
      <c r="B1953" s="95"/>
      <c r="C1953" s="96"/>
      <c r="D1953" s="97"/>
      <c r="E1953" s="98"/>
      <c r="F1953" s="90"/>
      <c r="G1953" s="91"/>
      <c r="H1953" s="105"/>
      <c r="I1953" s="185" t="s">
        <v>401</v>
      </c>
      <c r="J1953" s="108"/>
      <c r="K1953" s="109"/>
      <c r="L1953" s="109"/>
      <c r="M1953" s="110"/>
      <c r="N1953" s="707"/>
      <c r="O1953" s="112"/>
    </row>
    <row r="1954" spans="1:17" s="122" customFormat="1" ht="14.25" customHeight="1">
      <c r="A1954" s="313"/>
      <c r="B1954" s="95"/>
      <c r="C1954" s="96"/>
      <c r="D1954" s="97"/>
      <c r="E1954" s="98"/>
      <c r="F1954" s="90"/>
      <c r="G1954" s="99"/>
      <c r="H1954" s="105"/>
      <c r="I1954" s="92"/>
      <c r="J1954" s="510"/>
      <c r="K1954" s="510"/>
      <c r="L1954" s="510"/>
      <c r="M1954" s="98"/>
      <c r="N1954" s="90"/>
      <c r="O1954" s="94"/>
    </row>
    <row r="1955" spans="1:17" s="122" customFormat="1" ht="14.25" customHeight="1">
      <c r="A1955" s="313"/>
      <c r="B1955" s="95"/>
      <c r="C1955" s="96"/>
      <c r="D1955" s="97"/>
      <c r="E1955" s="98"/>
      <c r="F1955" s="90"/>
      <c r="G1955" s="99"/>
      <c r="H1955" s="100"/>
      <c r="I1955" s="92"/>
      <c r="J1955" s="510"/>
      <c r="K1955" s="510"/>
      <c r="L1955" s="510"/>
      <c r="M1955" s="98"/>
      <c r="N1955" s="90"/>
      <c r="O1955" s="101">
        <f>ROUNDDOWN(SUM(N1954:N1959)/1000,0)</f>
        <v>0</v>
      </c>
    </row>
    <row r="1956" spans="1:17" s="122" customFormat="1" ht="14.1" customHeight="1" thickBot="1">
      <c r="A1956" s="313"/>
      <c r="B1956" s="113" t="s">
        <v>608</v>
      </c>
      <c r="C1956" s="114"/>
      <c r="D1956" s="114"/>
      <c r="E1956" s="115"/>
      <c r="F1956" s="116"/>
      <c r="G1956" s="117">
        <f>G1957-G1922-G1929-G1935-G1939-G1944-G1952</f>
        <v>0</v>
      </c>
      <c r="H1956" s="105"/>
      <c r="I1956" s="92"/>
      <c r="J1956" s="510"/>
      <c r="K1956" s="510"/>
      <c r="L1956" s="510"/>
      <c r="M1956" s="98"/>
      <c r="N1956" s="90"/>
      <c r="O1956" s="94"/>
    </row>
    <row r="1957" spans="1:17" s="122" customFormat="1" ht="14.25" customHeight="1" thickTop="1">
      <c r="A1957" s="313"/>
      <c r="B1957" s="702" t="s">
        <v>57</v>
      </c>
      <c r="C1957" s="703"/>
      <c r="D1957" s="703"/>
      <c r="E1957" s="703"/>
      <c r="F1957" s="704"/>
      <c r="G1957" s="118">
        <f>O1966</f>
        <v>0</v>
      </c>
      <c r="H1957" s="100"/>
      <c r="I1957" s="92"/>
      <c r="J1957" s="510"/>
      <c r="K1957" s="510"/>
      <c r="L1957" s="510"/>
      <c r="M1957" s="98"/>
      <c r="N1957" s="90"/>
      <c r="O1957" s="94"/>
    </row>
    <row r="1958" spans="1:17" s="122" customFormat="1" ht="20.100000000000001" customHeight="1">
      <c r="A1958" s="313"/>
      <c r="B1958" s="119" t="s">
        <v>58</v>
      </c>
      <c r="C1958" s="120"/>
      <c r="D1958" s="120"/>
      <c r="E1958" s="120"/>
      <c r="F1958" s="120"/>
      <c r="G1958" s="121"/>
      <c r="H1958" s="100"/>
      <c r="I1958" s="107"/>
      <c r="J1958" s="511"/>
      <c r="K1958" s="511"/>
      <c r="L1958" s="511"/>
      <c r="M1958" s="104"/>
      <c r="N1958" s="645"/>
      <c r="O1958" s="106"/>
    </row>
    <row r="1959" spans="1:17" s="122" customFormat="1" ht="14.25" customHeight="1">
      <c r="A1959" s="313"/>
      <c r="B1959" s="122" t="s">
        <v>59</v>
      </c>
      <c r="C1959" s="120"/>
      <c r="D1959" s="120"/>
      <c r="E1959" s="120"/>
      <c r="F1959" s="120"/>
      <c r="G1959" s="123" t="s">
        <v>60</v>
      </c>
      <c r="H1959" s="121"/>
      <c r="I1959" s="185" t="s">
        <v>717</v>
      </c>
      <c r="J1959" s="708"/>
      <c r="K1959" s="510"/>
      <c r="L1959" s="510"/>
      <c r="M1959" s="110"/>
      <c r="N1959" s="84"/>
      <c r="O1959" s="111"/>
    </row>
    <row r="1960" spans="1:17" s="122" customFormat="1" ht="14.25" customHeight="1">
      <c r="A1960" s="313"/>
      <c r="B1960" s="987" t="s">
        <v>61</v>
      </c>
      <c r="C1960" s="1019"/>
      <c r="D1960" s="1019"/>
      <c r="E1960" s="1019"/>
      <c r="F1960" s="1020"/>
      <c r="G1960" s="125" t="s">
        <v>62</v>
      </c>
      <c r="H1960" s="124"/>
      <c r="I1960" s="92"/>
      <c r="J1960" s="510"/>
      <c r="K1960" s="709"/>
      <c r="L1960" s="709"/>
      <c r="M1960" s="98"/>
      <c r="N1960" s="90"/>
      <c r="O1960" s="94"/>
      <c r="Q1960" s="648" t="s">
        <v>735</v>
      </c>
    </row>
    <row r="1961" spans="1:17" s="122" customFormat="1" ht="14.25" customHeight="1">
      <c r="A1961" s="313"/>
      <c r="B1961" s="1144" t="s">
        <v>403</v>
      </c>
      <c r="C1961" s="1019"/>
      <c r="D1961" s="1019"/>
      <c r="E1961" s="1019"/>
      <c r="F1961" s="1020"/>
      <c r="G1961" s="126"/>
      <c r="H1961" s="124"/>
      <c r="I1961" s="92"/>
      <c r="J1961" s="510"/>
      <c r="K1961" s="510"/>
      <c r="L1961" s="510"/>
      <c r="M1961" s="98"/>
      <c r="N1961" s="90"/>
      <c r="O1961" s="101">
        <f>ROUNDDOWN(SUM(N1960:N1964)/1000,0)</f>
        <v>0</v>
      </c>
    </row>
    <row r="1962" spans="1:17" s="122" customFormat="1" ht="20.100000000000001" customHeight="1">
      <c r="A1962" s="313"/>
      <c r="B1962" s="1144" t="s">
        <v>404</v>
      </c>
      <c r="C1962" s="1145"/>
      <c r="D1962" s="1145"/>
      <c r="E1962" s="1145"/>
      <c r="F1962" s="1146"/>
      <c r="G1962" s="126"/>
      <c r="H1962" s="127"/>
      <c r="I1962" s="92"/>
      <c r="J1962" s="510"/>
      <c r="K1962" s="510"/>
      <c r="L1962" s="510"/>
      <c r="M1962" s="98"/>
      <c r="N1962" s="90"/>
      <c r="O1962" s="94"/>
    </row>
    <row r="1963" spans="1:17" s="122" customFormat="1" ht="21.95" customHeight="1" thickBot="1">
      <c r="A1963" s="313"/>
      <c r="B1963" s="1144" t="s">
        <v>104</v>
      </c>
      <c r="C1963" s="1145"/>
      <c r="D1963" s="1145"/>
      <c r="E1963" s="1145"/>
      <c r="F1963" s="1146"/>
      <c r="G1963" s="126"/>
      <c r="H1963" s="105"/>
      <c r="I1963" s="92"/>
      <c r="J1963" s="510"/>
      <c r="K1963" s="510"/>
      <c r="L1963" s="510"/>
      <c r="M1963" s="98"/>
      <c r="N1963" s="90"/>
      <c r="O1963" s="128"/>
    </row>
    <row r="1964" spans="1:17" s="122" customFormat="1" ht="35.450000000000003" customHeight="1" thickTop="1">
      <c r="A1964" s="313"/>
      <c r="B1964" s="1144" t="s">
        <v>108</v>
      </c>
      <c r="C1964" s="1145"/>
      <c r="D1964" s="1145"/>
      <c r="E1964" s="1145"/>
      <c r="F1964" s="1146"/>
      <c r="G1964" s="126"/>
      <c r="H1964" s="105"/>
      <c r="I1964" s="1166" t="s">
        <v>402</v>
      </c>
      <c r="J1964" s="1167"/>
      <c r="K1964" s="1167"/>
      <c r="L1964" s="1167"/>
      <c r="M1964" s="1167"/>
      <c r="N1964" s="1168"/>
      <c r="O1964" s="129">
        <f>SUM(O1922,O1932,O1941,O1948,O1955,O1961)</f>
        <v>0</v>
      </c>
    </row>
    <row r="1965" spans="1:17" s="122" customFormat="1" ht="35.450000000000003" customHeight="1">
      <c r="A1965" s="313"/>
      <c r="B1965" s="1144" t="s">
        <v>774</v>
      </c>
      <c r="C1965" s="1145"/>
      <c r="D1965" s="1145"/>
      <c r="E1965" s="1145"/>
      <c r="F1965" s="1146"/>
      <c r="G1965" s="126"/>
      <c r="H1965" s="121"/>
      <c r="I1965" s="1169" t="s">
        <v>276</v>
      </c>
      <c r="J1965" s="1170"/>
      <c r="K1965" s="1170"/>
      <c r="L1965" s="1170"/>
      <c r="M1965" s="1170"/>
      <c r="N1965" s="1171"/>
      <c r="O1965" s="136">
        <f>IF(共通入力シート!$B$18="課税事業者",ROUNDDOWN((O1964-G1967)*10/110,0),0)</f>
        <v>0</v>
      </c>
    </row>
    <row r="1966" spans="1:17" s="122" customFormat="1" ht="26.1" customHeight="1" thickBot="1">
      <c r="A1966" s="313"/>
      <c r="B1966" s="1153" t="s">
        <v>775</v>
      </c>
      <c r="C1966" s="1154"/>
      <c r="D1966" s="1154"/>
      <c r="E1966" s="1154"/>
      <c r="F1966" s="1155"/>
      <c r="G1966" s="126"/>
      <c r="H1966" s="121"/>
      <c r="I1966" s="1159" t="s">
        <v>609</v>
      </c>
      <c r="J1966" s="1160"/>
      <c r="K1966" s="1160"/>
      <c r="L1966" s="1160"/>
      <c r="M1966" s="1160"/>
      <c r="N1966" s="1161"/>
      <c r="O1966" s="131">
        <f>O1964-O1965</f>
        <v>0</v>
      </c>
    </row>
    <row r="1967" spans="1:17" s="122" customFormat="1" ht="25.35" customHeight="1" thickTop="1">
      <c r="A1967" s="313"/>
      <c r="B1967" s="1156" t="s">
        <v>63</v>
      </c>
      <c r="C1967" s="1157"/>
      <c r="D1967" s="1157"/>
      <c r="E1967" s="1157"/>
      <c r="F1967" s="1158"/>
      <c r="G1967" s="130">
        <f>SUM(G1961:G1966)</f>
        <v>0</v>
      </c>
      <c r="H1967" s="326"/>
      <c r="I1967" s="1159" t="s">
        <v>610</v>
      </c>
      <c r="J1967" s="1160"/>
      <c r="K1967" s="1160"/>
      <c r="L1967" s="1160"/>
      <c r="M1967" s="1160"/>
      <c r="N1967" s="1161"/>
      <c r="O1967" s="134"/>
    </row>
    <row r="1968" spans="1:17" s="122" customFormat="1" ht="26.25" customHeight="1">
      <c r="A1968" s="313"/>
      <c r="B1968" s="122" t="s">
        <v>64</v>
      </c>
      <c r="C1968" s="327"/>
      <c r="D1968" s="327"/>
      <c r="E1968" s="327"/>
      <c r="F1968" s="327"/>
      <c r="G1968" s="133"/>
      <c r="H1968" s="326"/>
      <c r="O1968" s="135"/>
    </row>
    <row r="1969" spans="1:21" s="122" customFormat="1" ht="10.5" customHeight="1" thickBot="1">
      <c r="A1969" s="313"/>
      <c r="C1969" s="327"/>
      <c r="D1969" s="327"/>
      <c r="E1969" s="327"/>
      <c r="F1969" s="327"/>
      <c r="G1969" s="133"/>
      <c r="H1969" s="326"/>
      <c r="I1969" s="328"/>
    </row>
    <row r="1970" spans="1:21" s="122" customFormat="1" ht="25.35" customHeight="1" thickBot="1">
      <c r="A1970" s="313"/>
      <c r="B1970" s="1143" t="s">
        <v>65</v>
      </c>
      <c r="C1970" s="1018"/>
      <c r="D1970" s="1162" t="str">
        <f>IF(共通入力シート!$B$2="","",共通入力シート!$B$2)</f>
        <v/>
      </c>
      <c r="E1970" s="1162"/>
      <c r="F1970" s="1162"/>
      <c r="G1970" s="1163"/>
      <c r="H1970" s="1164" t="str">
        <f>IF(共通入力シート!$B$18="※選択してください。","★「共通入力シート」の消費税等仕入控除税額の取扱を選択してください。","")</f>
        <v/>
      </c>
      <c r="I1970" s="1165"/>
      <c r="J1970" s="1165"/>
      <c r="K1970" s="1165"/>
      <c r="L1970" s="1165"/>
      <c r="M1970" s="1165"/>
      <c r="N1970" s="1165"/>
      <c r="O1970" s="1165"/>
    </row>
    <row r="1971" spans="1:21" s="122" customFormat="1" ht="77.099999999999994" customHeight="1" thickBot="1">
      <c r="A1971" s="313"/>
      <c r="B1971" s="1148" t="s">
        <v>776</v>
      </c>
      <c r="C1971" s="1149"/>
      <c r="D1971" s="1150" t="str">
        <f>IF(O1966=0,"",MAX(0,MIN(INT(O1966/2),G1956)))</f>
        <v/>
      </c>
      <c r="E1971" s="1150"/>
      <c r="F1971" s="1150"/>
      <c r="G1971" s="329" t="s">
        <v>27</v>
      </c>
      <c r="H1971" s="1151" t="s">
        <v>736</v>
      </c>
      <c r="I1971" s="1152"/>
      <c r="J1971" s="1152"/>
      <c r="K1971" s="1152"/>
      <c r="L1971" s="1152"/>
      <c r="M1971" s="1152"/>
      <c r="N1971" s="1152"/>
      <c r="O1971" s="1152"/>
    </row>
    <row r="1972" spans="1:21" ht="4.5" customHeight="1"/>
    <row r="1973" spans="1:21" ht="15.6" customHeight="1">
      <c r="B1973" s="122" t="s">
        <v>332</v>
      </c>
      <c r="C1973" s="198"/>
      <c r="D1973" s="294"/>
      <c r="E1973" s="198"/>
      <c r="F1973" s="198"/>
      <c r="G1973" s="198"/>
      <c r="H1973" s="198"/>
      <c r="I1973" s="198"/>
      <c r="J1973" s="198"/>
      <c r="K1973" s="198"/>
      <c r="L1973" s="198"/>
      <c r="M1973" s="198"/>
      <c r="N1973" s="198"/>
      <c r="O1973" s="198"/>
      <c r="R1973" s="294"/>
      <c r="S1973" s="294"/>
      <c r="T1973" s="294"/>
      <c r="U1973" s="294"/>
    </row>
    <row r="1974" spans="1:21" ht="15.6" customHeight="1">
      <c r="B1974" s="198" t="s">
        <v>383</v>
      </c>
      <c r="C1974" s="198"/>
      <c r="D1974" s="198"/>
      <c r="E1974" s="198"/>
      <c r="F1974" s="198"/>
      <c r="G1974" s="198"/>
      <c r="H1974" s="198"/>
      <c r="I1974" s="198"/>
      <c r="J1974" s="198"/>
      <c r="K1974" s="198"/>
      <c r="L1974" s="198"/>
      <c r="M1974" s="198"/>
      <c r="N1974" s="198"/>
      <c r="O1974" s="198"/>
      <c r="R1974" s="294"/>
      <c r="S1974" s="294"/>
      <c r="T1974" s="294"/>
      <c r="U1974" s="294"/>
    </row>
    <row r="1975" spans="1:21" ht="15.6" customHeight="1" thickBot="1">
      <c r="B1975" s="1044" t="s">
        <v>335</v>
      </c>
      <c r="C1975" s="1044"/>
      <c r="D1975" s="1044"/>
      <c r="E1975" s="1044"/>
      <c r="F1975" s="1044"/>
      <c r="G1975" s="1044"/>
      <c r="H1975" s="1044"/>
      <c r="I1975" s="1044"/>
      <c r="J1975" s="1044"/>
      <c r="K1975" s="1044"/>
      <c r="L1975" s="1044"/>
      <c r="M1975" s="1044"/>
      <c r="N1975" s="1044"/>
      <c r="O1975" s="1044"/>
      <c r="R1975" s="294"/>
      <c r="S1975" s="294"/>
      <c r="T1975" s="294"/>
      <c r="U1975" s="294"/>
    </row>
    <row r="1976" spans="1:21" ht="15" customHeight="1">
      <c r="B1976" s="1036" t="s">
        <v>36</v>
      </c>
      <c r="C1976" s="1063"/>
      <c r="D1976" s="1051" t="s">
        <v>422</v>
      </c>
      <c r="E1976" s="1052"/>
      <c r="F1976" s="1036" t="s">
        <v>447</v>
      </c>
      <c r="G1976" s="1037"/>
      <c r="H1976" s="1038"/>
      <c r="I1976" s="1038"/>
      <c r="J1976" s="1038"/>
      <c r="K1976" s="1038"/>
      <c r="L1976" s="1038"/>
      <c r="M1976" s="1038"/>
      <c r="N1976" s="1038"/>
      <c r="O1976" s="1039"/>
      <c r="Q1976" s="520"/>
      <c r="R1976" s="294"/>
      <c r="S1976" s="294"/>
      <c r="T1976" s="294"/>
      <c r="U1976" s="294"/>
    </row>
    <row r="1977" spans="1:21" ht="15" customHeight="1" thickBot="1">
      <c r="B1977" s="1040"/>
      <c r="C1977" s="1064"/>
      <c r="D1977" s="1053"/>
      <c r="E1977" s="1054"/>
      <c r="F1977" s="1040"/>
      <c r="G1977" s="1041"/>
      <c r="H1977" s="1042"/>
      <c r="I1977" s="1042"/>
      <c r="J1977" s="1042"/>
      <c r="K1977" s="1042"/>
      <c r="L1977" s="1042"/>
      <c r="M1977" s="1042"/>
      <c r="N1977" s="1042"/>
      <c r="O1977" s="1043"/>
      <c r="Q1977" s="519"/>
      <c r="R1977" s="294"/>
      <c r="S1977" s="294"/>
      <c r="T1977" s="294"/>
      <c r="U1977" s="294"/>
    </row>
    <row r="1978" spans="1:21" ht="16.5" customHeight="1">
      <c r="B1978" s="295" t="s">
        <v>111</v>
      </c>
      <c r="C1978" s="296"/>
      <c r="D1978" s="296"/>
      <c r="E1978" s="297"/>
      <c r="F1978" s="296"/>
      <c r="G1978" s="296"/>
      <c r="H1978" s="296"/>
      <c r="I1978" s="296"/>
      <c r="J1978" s="296"/>
      <c r="K1978" s="296"/>
      <c r="L1978" s="296"/>
      <c r="M1978" s="296"/>
      <c r="N1978" s="296"/>
      <c r="O1978" s="521"/>
      <c r="R1978" s="294"/>
      <c r="S1978" s="294"/>
      <c r="T1978" s="294"/>
      <c r="U1978" s="294"/>
    </row>
    <row r="1979" spans="1:21" ht="18.75" customHeight="1">
      <c r="B1979" s="1055"/>
      <c r="C1979" s="1056"/>
      <c r="D1979" s="1056"/>
      <c r="E1979" s="1056"/>
      <c r="F1979" s="1056"/>
      <c r="G1979" s="1056"/>
      <c r="H1979" s="1056"/>
      <c r="I1979" s="1056"/>
      <c r="J1979" s="1056"/>
      <c r="K1979" s="1056"/>
      <c r="L1979" s="300" t="s">
        <v>39</v>
      </c>
      <c r="M1979" s="1059"/>
      <c r="N1979" s="1059"/>
      <c r="O1979" s="1060"/>
      <c r="Q1979" s="496" t="str">
        <f>IF(M1979="", "←選択してください。", "")</f>
        <v>←選択してください。</v>
      </c>
      <c r="R1979" s="294"/>
      <c r="S1979" s="294"/>
      <c r="T1979" s="294"/>
      <c r="U1979" s="294"/>
    </row>
    <row r="1980" spans="1:21" ht="17.25" customHeight="1">
      <c r="B1980" s="1057"/>
      <c r="C1980" s="1058"/>
      <c r="D1980" s="1058"/>
      <c r="E1980" s="1058"/>
      <c r="F1980" s="1058"/>
      <c r="G1980" s="1058"/>
      <c r="H1980" s="1058"/>
      <c r="I1980" s="1058"/>
      <c r="J1980" s="1058"/>
      <c r="K1980" s="1058"/>
      <c r="L1980" s="302" t="s">
        <v>40</v>
      </c>
      <c r="M1980" s="1061"/>
      <c r="N1980" s="1061"/>
      <c r="O1980" s="1062"/>
      <c r="Q1980" s="496" t="str">
        <f>IF(M1980="", "←選択してください。", "")</f>
        <v>←選択してください。</v>
      </c>
      <c r="R1980" s="294"/>
      <c r="S1980" s="294"/>
      <c r="T1980" s="294"/>
      <c r="U1980" s="294"/>
    </row>
    <row r="1981" spans="1:21" ht="4.5" customHeight="1">
      <c r="B1981" s="303"/>
      <c r="C1981" s="303"/>
      <c r="D1981" s="303"/>
      <c r="E1981" s="303"/>
      <c r="F1981" s="303"/>
      <c r="G1981" s="303"/>
      <c r="H1981" s="303"/>
      <c r="I1981" s="303"/>
      <c r="J1981" s="303"/>
      <c r="K1981" s="303"/>
      <c r="L1981" s="303"/>
      <c r="M1981" s="303"/>
      <c r="N1981" s="303"/>
      <c r="O1981" s="517"/>
      <c r="R1981" s="294"/>
      <c r="S1981" s="294"/>
      <c r="T1981" s="294"/>
      <c r="U1981" s="294"/>
    </row>
    <row r="1982" spans="1:21" ht="24" customHeight="1">
      <c r="B1982" s="987" t="s">
        <v>112</v>
      </c>
      <c r="C1982" s="1097"/>
      <c r="D1982" s="1098" t="s">
        <v>41</v>
      </c>
      <c r="E1982" s="1099"/>
      <c r="F1982" s="1100"/>
      <c r="G1982" s="1100"/>
      <c r="H1982" s="1101"/>
      <c r="I1982" s="999" t="s">
        <v>42</v>
      </c>
      <c r="J1982" s="1065"/>
      <c r="K1982" s="1066"/>
      <c r="L1982" s="305" t="str">
        <f>IF(OR($H1984=0,$K1984=0),"",$F1982/($H1984*$K1984))</f>
        <v/>
      </c>
      <c r="M1982" s="999" t="s">
        <v>43</v>
      </c>
      <c r="N1982" s="1066"/>
      <c r="O1982" s="492" t="str">
        <f>IF($O2080+$O2083=0,"",($G2073-$G2072)/($O2080+$O2083))</f>
        <v/>
      </c>
      <c r="Q1982" s="301" t="str">
        <f>IF(OR(F1976="人材養成事業",F1976= "普及啓発事業"), "←斜線部は記入する必要はありません。", "")</f>
        <v/>
      </c>
      <c r="R1982" s="294"/>
      <c r="S1982" s="294"/>
      <c r="T1982" s="294"/>
      <c r="U1982" s="294"/>
    </row>
    <row r="1983" spans="1:21" s="122" customFormat="1" ht="21.75" customHeight="1">
      <c r="B1983" s="1067" t="s">
        <v>44</v>
      </c>
      <c r="C1983" s="1068"/>
      <c r="D1983" s="1071" t="s">
        <v>45</v>
      </c>
      <c r="E1983" s="1072"/>
      <c r="F1983" s="1073" t="s">
        <v>46</v>
      </c>
      <c r="G1983" s="1073"/>
      <c r="H1983" s="1074" t="s">
        <v>47</v>
      </c>
      <c r="I1983" s="1074"/>
      <c r="J1983" s="1074"/>
      <c r="K1983" s="306" t="s">
        <v>48</v>
      </c>
      <c r="L1983" s="1080" t="s">
        <v>49</v>
      </c>
      <c r="M1983" s="1080"/>
      <c r="N1983" s="1080"/>
      <c r="O1983" s="1081"/>
    </row>
    <row r="1984" spans="1:21" s="122" customFormat="1" ht="21.75" customHeight="1">
      <c r="B1984" s="1069"/>
      <c r="C1984" s="1070"/>
      <c r="D1984" s="1082"/>
      <c r="E1984" s="1083"/>
      <c r="F1984" s="1084"/>
      <c r="G1984" s="1085"/>
      <c r="H1984" s="1086"/>
      <c r="I1984" s="1086"/>
      <c r="J1984" s="1086"/>
      <c r="K1984" s="73"/>
      <c r="L1984" s="1087"/>
      <c r="M1984" s="1087"/>
      <c r="N1984" s="1087"/>
      <c r="O1984" s="1088"/>
      <c r="Q1984" s="307"/>
    </row>
    <row r="1985" spans="2:21" ht="9.75" customHeight="1">
      <c r="B1985" s="122"/>
      <c r="C1985" s="122"/>
      <c r="D1985" s="303"/>
      <c r="E1985" s="303"/>
      <c r="F1985" s="303"/>
      <c r="G1985" s="303"/>
      <c r="H1985" s="303"/>
      <c r="I1985" s="303"/>
      <c r="J1985" s="303"/>
      <c r="K1985" s="303"/>
      <c r="L1985" s="303"/>
      <c r="M1985" s="303"/>
      <c r="N1985" s="303"/>
      <c r="O1985" s="303"/>
      <c r="Q1985" s="301"/>
      <c r="R1985" s="294"/>
      <c r="S1985" s="294"/>
      <c r="T1985" s="294"/>
      <c r="U1985" s="294"/>
    </row>
    <row r="1986" spans="2:21" s="97" customFormat="1" ht="18" customHeight="1">
      <c r="B1986" s="1067" t="s">
        <v>277</v>
      </c>
      <c r="C1986" s="1075"/>
      <c r="D1986" s="1032" t="s">
        <v>737</v>
      </c>
      <c r="E1986" s="975"/>
      <c r="F1986" s="975"/>
      <c r="G1986" s="975"/>
      <c r="H1986" s="975"/>
      <c r="I1986" s="975"/>
      <c r="J1986" s="975"/>
      <c r="K1986" s="975"/>
      <c r="L1986" s="975"/>
      <c r="M1986" s="975"/>
      <c r="N1986" s="975"/>
      <c r="O1986" s="976"/>
      <c r="Q1986" s="495" t="s">
        <v>109</v>
      </c>
    </row>
    <row r="1987" spans="2:21" s="97" customFormat="1" ht="19.350000000000001" customHeight="1">
      <c r="B1987" s="1076"/>
      <c r="C1987" s="1077"/>
      <c r="D1987" s="1033"/>
      <c r="E1987" s="1034"/>
      <c r="F1987" s="1034"/>
      <c r="G1987" s="1034"/>
      <c r="H1987" s="1034"/>
      <c r="I1987" s="1034"/>
      <c r="J1987" s="1034"/>
      <c r="K1987" s="1034"/>
      <c r="L1987" s="1034"/>
      <c r="M1987" s="1034"/>
      <c r="N1987" s="1034"/>
      <c r="O1987" s="1035"/>
    </row>
    <row r="1988" spans="2:21" s="97" customFormat="1" ht="19.350000000000001" customHeight="1">
      <c r="B1988" s="1076"/>
      <c r="C1988" s="1077"/>
      <c r="D1988" s="1026"/>
      <c r="E1988" s="1027"/>
      <c r="F1988" s="1027"/>
      <c r="G1988" s="1027"/>
      <c r="H1988" s="1027"/>
      <c r="I1988" s="1027"/>
      <c r="J1988" s="1027"/>
      <c r="K1988" s="1027"/>
      <c r="L1988" s="1027"/>
      <c r="M1988" s="1027"/>
      <c r="N1988" s="1027"/>
      <c r="O1988" s="1028"/>
    </row>
    <row r="1989" spans="2:21" s="97" customFormat="1" ht="19.350000000000001" customHeight="1">
      <c r="B1989" s="1076"/>
      <c r="C1989" s="1077"/>
      <c r="D1989" s="1026"/>
      <c r="E1989" s="1027"/>
      <c r="F1989" s="1027"/>
      <c r="G1989" s="1027"/>
      <c r="H1989" s="1027"/>
      <c r="I1989" s="1027"/>
      <c r="J1989" s="1027"/>
      <c r="K1989" s="1027"/>
      <c r="L1989" s="1027"/>
      <c r="M1989" s="1027"/>
      <c r="N1989" s="1027"/>
      <c r="O1989" s="1028"/>
    </row>
    <row r="1990" spans="2:21" s="97" customFormat="1" ht="19.350000000000001" customHeight="1">
      <c r="B1990" s="1076"/>
      <c r="C1990" s="1077"/>
      <c r="D1990" s="1026"/>
      <c r="E1990" s="1027"/>
      <c r="F1990" s="1027"/>
      <c r="G1990" s="1027"/>
      <c r="H1990" s="1027"/>
      <c r="I1990" s="1027"/>
      <c r="J1990" s="1027"/>
      <c r="K1990" s="1027"/>
      <c r="L1990" s="1027"/>
      <c r="M1990" s="1027"/>
      <c r="N1990" s="1027"/>
      <c r="O1990" s="1028"/>
    </row>
    <row r="1991" spans="2:21" s="97" customFormat="1" ht="19.350000000000001" customHeight="1">
      <c r="B1991" s="1076"/>
      <c r="C1991" s="1077"/>
      <c r="D1991" s="1026"/>
      <c r="E1991" s="1027"/>
      <c r="F1991" s="1027"/>
      <c r="G1991" s="1027"/>
      <c r="H1991" s="1027"/>
      <c r="I1991" s="1027"/>
      <c r="J1991" s="1027"/>
      <c r="K1991" s="1027"/>
      <c r="L1991" s="1027"/>
      <c r="M1991" s="1027"/>
      <c r="N1991" s="1027"/>
      <c r="O1991" s="1028"/>
    </row>
    <row r="1992" spans="2:21" s="97" customFormat="1" ht="19.350000000000001" customHeight="1">
      <c r="B1992" s="1076"/>
      <c r="C1992" s="1077"/>
      <c r="D1992" s="1026"/>
      <c r="E1992" s="1027"/>
      <c r="F1992" s="1027"/>
      <c r="G1992" s="1027"/>
      <c r="H1992" s="1027"/>
      <c r="I1992" s="1027"/>
      <c r="J1992" s="1027"/>
      <c r="K1992" s="1027"/>
      <c r="L1992" s="1027"/>
      <c r="M1992" s="1027"/>
      <c r="N1992" s="1027"/>
      <c r="O1992" s="1028"/>
    </row>
    <row r="1993" spans="2:21" s="97" customFormat="1" ht="19.350000000000001" customHeight="1">
      <c r="B1993" s="1076"/>
      <c r="C1993" s="1077"/>
      <c r="D1993" s="1026"/>
      <c r="E1993" s="1027"/>
      <c r="F1993" s="1027"/>
      <c r="G1993" s="1027"/>
      <c r="H1993" s="1027"/>
      <c r="I1993" s="1027"/>
      <c r="J1993" s="1027"/>
      <c r="K1993" s="1027"/>
      <c r="L1993" s="1027"/>
      <c r="M1993" s="1027"/>
      <c r="N1993" s="1027"/>
      <c r="O1993" s="1028"/>
    </row>
    <row r="1994" spans="2:21" s="97" customFormat="1" ht="19.350000000000001" customHeight="1">
      <c r="B1994" s="1076"/>
      <c r="C1994" s="1077"/>
      <c r="D1994" s="1026"/>
      <c r="E1994" s="1027"/>
      <c r="F1994" s="1027"/>
      <c r="G1994" s="1027"/>
      <c r="H1994" s="1027"/>
      <c r="I1994" s="1027"/>
      <c r="J1994" s="1027"/>
      <c r="K1994" s="1027"/>
      <c r="L1994" s="1027"/>
      <c r="M1994" s="1027"/>
      <c r="N1994" s="1027"/>
      <c r="O1994" s="1028"/>
    </row>
    <row r="1995" spans="2:21" s="97" customFormat="1" ht="19.350000000000001" customHeight="1">
      <c r="B1995" s="1076"/>
      <c r="C1995" s="1077"/>
      <c r="D1995" s="1026"/>
      <c r="E1995" s="1027"/>
      <c r="F1995" s="1027"/>
      <c r="G1995" s="1027"/>
      <c r="H1995" s="1027"/>
      <c r="I1995" s="1027"/>
      <c r="J1995" s="1027"/>
      <c r="K1995" s="1027"/>
      <c r="L1995" s="1027"/>
      <c r="M1995" s="1027"/>
      <c r="N1995" s="1027"/>
      <c r="O1995" s="1028"/>
    </row>
    <row r="1996" spans="2:21" s="97" customFormat="1" ht="19.350000000000001" customHeight="1">
      <c r="B1996" s="1078"/>
      <c r="C1996" s="1079"/>
      <c r="D1996" s="1029"/>
      <c r="E1996" s="1030"/>
      <c r="F1996" s="1030"/>
      <c r="G1996" s="1030"/>
      <c r="H1996" s="1030"/>
      <c r="I1996" s="1030"/>
      <c r="J1996" s="1030"/>
      <c r="K1996" s="1030"/>
      <c r="L1996" s="1030"/>
      <c r="M1996" s="1030"/>
      <c r="N1996" s="1030"/>
      <c r="O1996" s="1031"/>
    </row>
    <row r="1997" spans="2:21" s="97" customFormat="1" ht="18" customHeight="1">
      <c r="B1997" s="1067" t="s">
        <v>114</v>
      </c>
      <c r="C1997" s="1092"/>
      <c r="D1997" s="1089" t="s">
        <v>523</v>
      </c>
      <c r="E1997" s="1090"/>
      <c r="F1997" s="1090"/>
      <c r="G1997" s="1090"/>
      <c r="H1997" s="1090"/>
      <c r="I1997" s="1090"/>
      <c r="J1997" s="1090"/>
      <c r="K1997" s="1090"/>
      <c r="L1997" s="1090"/>
      <c r="M1997" s="1090"/>
      <c r="N1997" s="1090"/>
      <c r="O1997" s="1091"/>
    </row>
    <row r="1998" spans="2:21" s="97" customFormat="1" ht="18" customHeight="1">
      <c r="B1998" s="1093"/>
      <c r="C1998" s="1094"/>
      <c r="D1998" s="1045"/>
      <c r="E1998" s="1046"/>
      <c r="F1998" s="1046"/>
      <c r="G1998" s="1046"/>
      <c r="H1998" s="1046"/>
      <c r="I1998" s="1046"/>
      <c r="J1998" s="1046"/>
      <c r="K1998" s="1046"/>
      <c r="L1998" s="1046"/>
      <c r="M1998" s="1046"/>
      <c r="N1998" s="1046"/>
      <c r="O1998" s="1047"/>
    </row>
    <row r="1999" spans="2:21" s="97" customFormat="1" ht="18" customHeight="1">
      <c r="B1999" s="1093"/>
      <c r="C1999" s="1094"/>
      <c r="D1999" s="1026"/>
      <c r="E1999" s="1027"/>
      <c r="F1999" s="1027"/>
      <c r="G1999" s="1027"/>
      <c r="H1999" s="1027"/>
      <c r="I1999" s="1027"/>
      <c r="J1999" s="1027"/>
      <c r="K1999" s="1027"/>
      <c r="L1999" s="1027"/>
      <c r="M1999" s="1027"/>
      <c r="N1999" s="1027"/>
      <c r="O1999" s="1028"/>
    </row>
    <row r="2000" spans="2:21" s="97" customFormat="1" ht="18" customHeight="1">
      <c r="B2000" s="1093"/>
      <c r="C2000" s="1094"/>
      <c r="D2000" s="1026"/>
      <c r="E2000" s="1027"/>
      <c r="F2000" s="1027"/>
      <c r="G2000" s="1027"/>
      <c r="H2000" s="1027"/>
      <c r="I2000" s="1027"/>
      <c r="J2000" s="1027"/>
      <c r="K2000" s="1027"/>
      <c r="L2000" s="1027"/>
      <c r="M2000" s="1027"/>
      <c r="N2000" s="1027"/>
      <c r="O2000" s="1028"/>
    </row>
    <row r="2001" spans="2:15" s="97" customFormat="1" ht="18" customHeight="1">
      <c r="B2001" s="1093"/>
      <c r="C2001" s="1094"/>
      <c r="D2001" s="1026"/>
      <c r="E2001" s="1027"/>
      <c r="F2001" s="1027"/>
      <c r="G2001" s="1027"/>
      <c r="H2001" s="1027"/>
      <c r="I2001" s="1027"/>
      <c r="J2001" s="1027"/>
      <c r="K2001" s="1027"/>
      <c r="L2001" s="1027"/>
      <c r="M2001" s="1027"/>
      <c r="N2001" s="1027"/>
      <c r="O2001" s="1028"/>
    </row>
    <row r="2002" spans="2:15" s="97" customFormat="1" ht="18" customHeight="1">
      <c r="B2002" s="1093"/>
      <c r="C2002" s="1094"/>
      <c r="D2002" s="1026"/>
      <c r="E2002" s="1027"/>
      <c r="F2002" s="1027"/>
      <c r="G2002" s="1027"/>
      <c r="H2002" s="1027"/>
      <c r="I2002" s="1027"/>
      <c r="J2002" s="1027"/>
      <c r="K2002" s="1027"/>
      <c r="L2002" s="1027"/>
      <c r="M2002" s="1027"/>
      <c r="N2002" s="1027"/>
      <c r="O2002" s="1028"/>
    </row>
    <row r="2003" spans="2:15" s="97" customFormat="1" ht="18" customHeight="1">
      <c r="B2003" s="1093"/>
      <c r="C2003" s="1094"/>
      <c r="D2003" s="1048"/>
      <c r="E2003" s="1049"/>
      <c r="F2003" s="1049"/>
      <c r="G2003" s="1049"/>
      <c r="H2003" s="1049"/>
      <c r="I2003" s="1049"/>
      <c r="J2003" s="1049"/>
      <c r="K2003" s="1049"/>
      <c r="L2003" s="1049"/>
      <c r="M2003" s="1049"/>
      <c r="N2003" s="1049"/>
      <c r="O2003" s="1050"/>
    </row>
    <row r="2004" spans="2:15" s="97" customFormat="1" ht="18" customHeight="1">
      <c r="B2004" s="1093"/>
      <c r="C2004" s="1094"/>
      <c r="D2004" s="1116" t="s">
        <v>334</v>
      </c>
      <c r="E2004" s="1117"/>
      <c r="F2004" s="1117"/>
      <c r="G2004" s="1117"/>
      <c r="H2004" s="1117"/>
      <c r="I2004" s="1117"/>
      <c r="J2004" s="1117"/>
      <c r="K2004" s="1117"/>
      <c r="L2004" s="1117"/>
      <c r="M2004" s="1117"/>
      <c r="N2004" s="1117"/>
      <c r="O2004" s="1118"/>
    </row>
    <row r="2005" spans="2:15" s="97" customFormat="1" ht="18" customHeight="1">
      <c r="B2005" s="1093"/>
      <c r="C2005" s="1094"/>
      <c r="D2005" s="1045"/>
      <c r="E2005" s="1119"/>
      <c r="F2005" s="1119"/>
      <c r="G2005" s="1119"/>
      <c r="H2005" s="1119"/>
      <c r="I2005" s="1119"/>
      <c r="J2005" s="1119"/>
      <c r="K2005" s="1119"/>
      <c r="L2005" s="1119"/>
      <c r="M2005" s="1119"/>
      <c r="N2005" s="1119"/>
      <c r="O2005" s="1120"/>
    </row>
    <row r="2006" spans="2:15" s="97" customFormat="1" ht="18" customHeight="1">
      <c r="B2006" s="1093"/>
      <c r="C2006" s="1094"/>
      <c r="D2006" s="1121"/>
      <c r="E2006" s="1122"/>
      <c r="F2006" s="1122"/>
      <c r="G2006" s="1122"/>
      <c r="H2006" s="1122"/>
      <c r="I2006" s="1122"/>
      <c r="J2006" s="1122"/>
      <c r="K2006" s="1122"/>
      <c r="L2006" s="1122"/>
      <c r="M2006" s="1122"/>
      <c r="N2006" s="1122"/>
      <c r="O2006" s="1123"/>
    </row>
    <row r="2007" spans="2:15" s="97" customFormat="1" ht="18" customHeight="1">
      <c r="B2007" s="1093"/>
      <c r="C2007" s="1094"/>
      <c r="D2007" s="1121"/>
      <c r="E2007" s="1122"/>
      <c r="F2007" s="1122"/>
      <c r="G2007" s="1122"/>
      <c r="H2007" s="1122"/>
      <c r="I2007" s="1122"/>
      <c r="J2007" s="1122"/>
      <c r="K2007" s="1122"/>
      <c r="L2007" s="1122"/>
      <c r="M2007" s="1122"/>
      <c r="N2007" s="1122"/>
      <c r="O2007" s="1123"/>
    </row>
    <row r="2008" spans="2:15" s="97" customFormat="1" ht="18" customHeight="1">
      <c r="B2008" s="1093"/>
      <c r="C2008" s="1094"/>
      <c r="D2008" s="1121"/>
      <c r="E2008" s="1122"/>
      <c r="F2008" s="1122"/>
      <c r="G2008" s="1122"/>
      <c r="H2008" s="1122"/>
      <c r="I2008" s="1122"/>
      <c r="J2008" s="1122"/>
      <c r="K2008" s="1122"/>
      <c r="L2008" s="1122"/>
      <c r="M2008" s="1122"/>
      <c r="N2008" s="1122"/>
      <c r="O2008" s="1123"/>
    </row>
    <row r="2009" spans="2:15" s="97" customFormat="1" ht="18" customHeight="1">
      <c r="B2009" s="1093"/>
      <c r="C2009" s="1094"/>
      <c r="D2009" s="1121"/>
      <c r="E2009" s="1122"/>
      <c r="F2009" s="1122"/>
      <c r="G2009" s="1122"/>
      <c r="H2009" s="1122"/>
      <c r="I2009" s="1122"/>
      <c r="J2009" s="1122"/>
      <c r="K2009" s="1122"/>
      <c r="L2009" s="1122"/>
      <c r="M2009" s="1122"/>
      <c r="N2009" s="1122"/>
      <c r="O2009" s="1123"/>
    </row>
    <row r="2010" spans="2:15" s="97" customFormat="1" ht="18" customHeight="1">
      <c r="B2010" s="1093"/>
      <c r="C2010" s="1094"/>
      <c r="D2010" s="1121"/>
      <c r="E2010" s="1122"/>
      <c r="F2010" s="1122"/>
      <c r="G2010" s="1122"/>
      <c r="H2010" s="1122"/>
      <c r="I2010" s="1122"/>
      <c r="J2010" s="1122"/>
      <c r="K2010" s="1122"/>
      <c r="L2010" s="1122"/>
      <c r="M2010" s="1122"/>
      <c r="N2010" s="1122"/>
      <c r="O2010" s="1123"/>
    </row>
    <row r="2011" spans="2:15" s="97" customFormat="1" ht="18" customHeight="1">
      <c r="B2011" s="1095"/>
      <c r="C2011" s="1096"/>
      <c r="D2011" s="1124"/>
      <c r="E2011" s="1125"/>
      <c r="F2011" s="1125"/>
      <c r="G2011" s="1125"/>
      <c r="H2011" s="1125"/>
      <c r="I2011" s="1125"/>
      <c r="J2011" s="1125"/>
      <c r="K2011" s="1125"/>
      <c r="L2011" s="1125"/>
      <c r="M2011" s="1125"/>
      <c r="N2011" s="1125"/>
      <c r="O2011" s="1126"/>
    </row>
    <row r="2012" spans="2:15" s="97" customFormat="1" ht="30" customHeight="1">
      <c r="B2012" s="1067" t="s">
        <v>110</v>
      </c>
      <c r="C2012" s="1092"/>
      <c r="D2012" s="1102" t="s">
        <v>733</v>
      </c>
      <c r="E2012" s="1090"/>
      <c r="F2012" s="1090"/>
      <c r="G2012" s="1090"/>
      <c r="H2012" s="1090"/>
      <c r="I2012" s="1090"/>
      <c r="J2012" s="1090"/>
      <c r="K2012" s="1090"/>
      <c r="L2012" s="1090"/>
      <c r="M2012" s="1090"/>
      <c r="N2012" s="1090"/>
      <c r="O2012" s="1091"/>
    </row>
    <row r="2013" spans="2:15" s="97" customFormat="1" ht="18" customHeight="1">
      <c r="B2013" s="1093"/>
      <c r="C2013" s="1094"/>
      <c r="D2013" s="1045"/>
      <c r="E2013" s="1108"/>
      <c r="F2013" s="1108"/>
      <c r="G2013" s="1108"/>
      <c r="H2013" s="1108"/>
      <c r="I2013" s="1108"/>
      <c r="J2013" s="1108"/>
      <c r="K2013" s="1108"/>
      <c r="L2013" s="1108"/>
      <c r="M2013" s="1108"/>
      <c r="N2013" s="1108"/>
      <c r="O2013" s="1109"/>
    </row>
    <row r="2014" spans="2:15" s="97" customFormat="1" ht="18" customHeight="1">
      <c r="B2014" s="1093"/>
      <c r="C2014" s="1094"/>
      <c r="D2014" s="1110"/>
      <c r="E2014" s="1111"/>
      <c r="F2014" s="1111"/>
      <c r="G2014" s="1111"/>
      <c r="H2014" s="1111"/>
      <c r="I2014" s="1111"/>
      <c r="J2014" s="1111"/>
      <c r="K2014" s="1111"/>
      <c r="L2014" s="1111"/>
      <c r="M2014" s="1111"/>
      <c r="N2014" s="1111"/>
      <c r="O2014" s="1112"/>
    </row>
    <row r="2015" spans="2:15" s="97" customFormat="1" ht="18" customHeight="1">
      <c r="B2015" s="1093"/>
      <c r="C2015" s="1094"/>
      <c r="D2015" s="1113"/>
      <c r="E2015" s="1114"/>
      <c r="F2015" s="1114"/>
      <c r="G2015" s="1114"/>
      <c r="H2015" s="1114"/>
      <c r="I2015" s="1114"/>
      <c r="J2015" s="1114"/>
      <c r="K2015" s="1114"/>
      <c r="L2015" s="1114"/>
      <c r="M2015" s="1114"/>
      <c r="N2015" s="1114"/>
      <c r="O2015" s="1115"/>
    </row>
    <row r="2016" spans="2:15" s="97" customFormat="1" ht="17.100000000000001" customHeight="1">
      <c r="B2016" s="1093"/>
      <c r="C2016" s="1094"/>
      <c r="D2016" s="1133" t="s">
        <v>278</v>
      </c>
      <c r="E2016" s="1133"/>
      <c r="F2016" s="1133"/>
      <c r="G2016" s="1133"/>
      <c r="H2016" s="1133"/>
      <c r="I2016" s="1133"/>
      <c r="J2016" s="1133"/>
      <c r="K2016" s="1133"/>
      <c r="L2016" s="1133"/>
      <c r="M2016" s="1133"/>
      <c r="N2016" s="1133"/>
      <c r="O2016" s="1134"/>
    </row>
    <row r="2017" spans="2:21" s="97" customFormat="1" ht="17.100000000000001" customHeight="1">
      <c r="B2017" s="1093"/>
      <c r="C2017" s="1094"/>
      <c r="D2017" s="1135"/>
      <c r="E2017" s="1108"/>
      <c r="F2017" s="1108"/>
      <c r="G2017" s="1108"/>
      <c r="H2017" s="1108"/>
      <c r="I2017" s="1108"/>
      <c r="J2017" s="1108"/>
      <c r="K2017" s="1108"/>
      <c r="L2017" s="1108"/>
      <c r="M2017" s="1108"/>
      <c r="N2017" s="1108"/>
      <c r="O2017" s="1109"/>
    </row>
    <row r="2018" spans="2:21" s="97" customFormat="1" ht="17.100000000000001" customHeight="1">
      <c r="B2018" s="1093"/>
      <c r="C2018" s="1094"/>
      <c r="D2018" s="1110"/>
      <c r="E2018" s="1111"/>
      <c r="F2018" s="1111"/>
      <c r="G2018" s="1111"/>
      <c r="H2018" s="1111"/>
      <c r="I2018" s="1111"/>
      <c r="J2018" s="1111"/>
      <c r="K2018" s="1111"/>
      <c r="L2018" s="1111"/>
      <c r="M2018" s="1111"/>
      <c r="N2018" s="1111"/>
      <c r="O2018" s="1112"/>
    </row>
    <row r="2019" spans="2:21" s="97" customFormat="1" ht="17.100000000000001" customHeight="1">
      <c r="B2019" s="1093"/>
      <c r="C2019" s="1094"/>
      <c r="D2019" s="1113"/>
      <c r="E2019" s="1114"/>
      <c r="F2019" s="1114"/>
      <c r="G2019" s="1114"/>
      <c r="H2019" s="1114"/>
      <c r="I2019" s="1114"/>
      <c r="J2019" s="1114"/>
      <c r="K2019" s="1114"/>
      <c r="L2019" s="1114"/>
      <c r="M2019" s="1114"/>
      <c r="N2019" s="1114"/>
      <c r="O2019" s="1115"/>
    </row>
    <row r="2020" spans="2:21" s="97" customFormat="1" ht="17.100000000000001" customHeight="1">
      <c r="B2020" s="1093"/>
      <c r="C2020" s="1094"/>
      <c r="D2020" s="1133" t="s">
        <v>371</v>
      </c>
      <c r="E2020" s="1133"/>
      <c r="F2020" s="1133"/>
      <c r="G2020" s="1133"/>
      <c r="H2020" s="1133"/>
      <c r="I2020" s="1133"/>
      <c r="J2020" s="1133"/>
      <c r="K2020" s="1133"/>
      <c r="L2020" s="1133"/>
      <c r="M2020" s="1133"/>
      <c r="N2020" s="1133"/>
      <c r="O2020" s="1134"/>
    </row>
    <row r="2021" spans="2:21" s="97" customFormat="1" ht="17.100000000000001" customHeight="1">
      <c r="B2021" s="1093"/>
      <c r="C2021" s="1094"/>
      <c r="D2021" s="1135"/>
      <c r="E2021" s="1136"/>
      <c r="F2021" s="1136"/>
      <c r="G2021" s="1136"/>
      <c r="H2021" s="1136"/>
      <c r="I2021" s="1136"/>
      <c r="J2021" s="1136"/>
      <c r="K2021" s="1136"/>
      <c r="L2021" s="1136"/>
      <c r="M2021" s="1136"/>
      <c r="N2021" s="1136"/>
      <c r="O2021" s="1137"/>
    </row>
    <row r="2022" spans="2:21" s="97" customFormat="1" ht="17.100000000000001" customHeight="1">
      <c r="B2022" s="1093"/>
      <c r="C2022" s="1094"/>
      <c r="D2022" s="1138"/>
      <c r="E2022" s="827"/>
      <c r="F2022" s="827"/>
      <c r="G2022" s="827"/>
      <c r="H2022" s="827"/>
      <c r="I2022" s="827"/>
      <c r="J2022" s="827"/>
      <c r="K2022" s="827"/>
      <c r="L2022" s="827"/>
      <c r="M2022" s="827"/>
      <c r="N2022" s="827"/>
      <c r="O2022" s="1139"/>
    </row>
    <row r="2023" spans="2:21" s="97" customFormat="1" ht="17.100000000000001" customHeight="1">
      <c r="B2023" s="1093"/>
      <c r="C2023" s="1094"/>
      <c r="D2023" s="1140"/>
      <c r="E2023" s="1141"/>
      <c r="F2023" s="1141"/>
      <c r="G2023" s="1141"/>
      <c r="H2023" s="1141"/>
      <c r="I2023" s="1141"/>
      <c r="J2023" s="1141"/>
      <c r="K2023" s="1141"/>
      <c r="L2023" s="1141"/>
      <c r="M2023" s="1141"/>
      <c r="N2023" s="1141"/>
      <c r="O2023" s="1142"/>
    </row>
    <row r="2024" spans="2:21" s="97" customFormat="1" ht="45" customHeight="1">
      <c r="B2024" s="1093"/>
      <c r="C2024" s="1094"/>
      <c r="D2024" s="1021" t="s">
        <v>734</v>
      </c>
      <c r="E2024" s="1022"/>
      <c r="F2024" s="1022"/>
      <c r="G2024" s="1022"/>
      <c r="H2024" s="1022"/>
      <c r="I2024" s="1022"/>
      <c r="J2024" s="1022"/>
      <c r="K2024" s="1022"/>
      <c r="L2024" s="1023"/>
      <c r="M2024" s="1024" t="s">
        <v>713</v>
      </c>
      <c r="N2024" s="1025"/>
      <c r="O2024" s="706" t="s">
        <v>714</v>
      </c>
      <c r="Q2024" s="495" t="s">
        <v>721</v>
      </c>
    </row>
    <row r="2025" spans="2:21" s="97" customFormat="1" ht="17.100000000000001" customHeight="1">
      <c r="B2025" s="1093"/>
      <c r="C2025" s="1094"/>
      <c r="D2025" s="1045"/>
      <c r="E2025" s="1103"/>
      <c r="F2025" s="1103"/>
      <c r="G2025" s="1103"/>
      <c r="H2025" s="1103"/>
      <c r="I2025" s="1103"/>
      <c r="J2025" s="1103"/>
      <c r="K2025" s="1103"/>
      <c r="L2025" s="1103"/>
      <c r="M2025" s="1103"/>
      <c r="N2025" s="1103"/>
      <c r="O2025" s="1104"/>
    </row>
    <row r="2026" spans="2:21" ht="18" customHeight="1">
      <c r="B2026" s="1093"/>
      <c r="C2026" s="1094"/>
      <c r="D2026" s="1105"/>
      <c r="E2026" s="1106"/>
      <c r="F2026" s="1106"/>
      <c r="G2026" s="1106"/>
      <c r="H2026" s="1106"/>
      <c r="I2026" s="1106"/>
      <c r="J2026" s="1106"/>
      <c r="K2026" s="1106"/>
      <c r="L2026" s="1106"/>
      <c r="M2026" s="1106"/>
      <c r="N2026" s="1106"/>
      <c r="O2026" s="1107"/>
      <c r="R2026" s="294"/>
      <c r="S2026" s="294"/>
      <c r="T2026" s="294"/>
      <c r="U2026" s="294"/>
    </row>
    <row r="2027" spans="2:21" ht="18" customHeight="1">
      <c r="B2027" s="1093"/>
      <c r="C2027" s="1094"/>
      <c r="D2027" s="1147" t="s">
        <v>279</v>
      </c>
      <c r="E2027" s="1133"/>
      <c r="F2027" s="1133"/>
      <c r="G2027" s="1133"/>
      <c r="H2027" s="1133"/>
      <c r="I2027" s="1133"/>
      <c r="J2027" s="1133"/>
      <c r="K2027" s="1133"/>
      <c r="L2027" s="1133"/>
      <c r="M2027" s="1133"/>
      <c r="N2027" s="1133"/>
      <c r="O2027" s="1134"/>
      <c r="R2027" s="294"/>
      <c r="S2027" s="294"/>
      <c r="T2027" s="294"/>
      <c r="U2027" s="294"/>
    </row>
    <row r="2028" spans="2:21" ht="18" customHeight="1">
      <c r="B2028" s="1093"/>
      <c r="C2028" s="1094"/>
      <c r="D2028" s="1127"/>
      <c r="E2028" s="1128"/>
      <c r="F2028" s="1128"/>
      <c r="G2028" s="1128"/>
      <c r="H2028" s="1128"/>
      <c r="I2028" s="1128"/>
      <c r="J2028" s="1128"/>
      <c r="K2028" s="1128"/>
      <c r="L2028" s="1128"/>
      <c r="M2028" s="1128"/>
      <c r="N2028" s="1128"/>
      <c r="O2028" s="1129"/>
      <c r="R2028" s="294"/>
      <c r="S2028" s="294"/>
      <c r="T2028" s="294"/>
      <c r="U2028" s="294"/>
    </row>
    <row r="2029" spans="2:21" s="308" customFormat="1" ht="18" customHeight="1">
      <c r="B2029" s="1095"/>
      <c r="C2029" s="1096"/>
      <c r="D2029" s="1130"/>
      <c r="E2029" s="1131"/>
      <c r="F2029" s="1131"/>
      <c r="G2029" s="1131"/>
      <c r="H2029" s="1131"/>
      <c r="I2029" s="1131"/>
      <c r="J2029" s="1131"/>
      <c r="K2029" s="1131"/>
      <c r="L2029" s="1131"/>
      <c r="M2029" s="1131"/>
      <c r="N2029" s="1131"/>
      <c r="O2029" s="1132"/>
    </row>
    <row r="2030" spans="2:21" s="122" customFormat="1" ht="4.5" customHeight="1">
      <c r="B2030" s="309"/>
      <c r="C2030" s="309"/>
      <c r="D2030" s="310"/>
      <c r="E2030" s="310"/>
      <c r="F2030" s="310"/>
      <c r="G2030" s="310"/>
      <c r="H2030" s="310"/>
      <c r="I2030" s="310"/>
      <c r="J2030" s="310"/>
      <c r="K2030" s="310"/>
      <c r="L2030" s="310"/>
      <c r="M2030" s="310"/>
      <c r="N2030" s="310"/>
      <c r="O2030" s="310"/>
    </row>
    <row r="2031" spans="2:21" s="122" customFormat="1" ht="18.75" customHeight="1">
      <c r="B2031" s="463" t="s">
        <v>333</v>
      </c>
      <c r="C2031" s="309"/>
      <c r="D2031" s="310"/>
      <c r="E2031" s="310"/>
      <c r="F2031" s="310"/>
      <c r="G2031" s="310"/>
      <c r="H2031" s="310"/>
      <c r="I2031" s="310"/>
      <c r="J2031" s="310"/>
      <c r="K2031" s="310"/>
      <c r="L2031" s="310"/>
      <c r="M2031" s="310"/>
      <c r="N2031" s="310"/>
      <c r="O2031" s="310"/>
    </row>
    <row r="2032" spans="2:21" s="122" customFormat="1" ht="14.25" customHeight="1" thickBot="1">
      <c r="B2032" s="463" t="s">
        <v>331</v>
      </c>
      <c r="C2032" s="309"/>
      <c r="D2032" s="310"/>
      <c r="E2032" s="310"/>
      <c r="F2032" s="310"/>
      <c r="G2032" s="310"/>
      <c r="H2032" s="310"/>
      <c r="I2032" s="310"/>
      <c r="J2032" s="310"/>
      <c r="K2032" s="310"/>
      <c r="L2032" s="310"/>
      <c r="M2032" s="310"/>
      <c r="N2032" s="310"/>
      <c r="O2032" s="310"/>
    </row>
    <row r="2033" spans="1:17" s="122" customFormat="1" ht="18" customHeight="1" thickBot="1">
      <c r="B2033" s="1143" t="s">
        <v>36</v>
      </c>
      <c r="C2033" s="1017"/>
      <c r="D2033" s="1018"/>
      <c r="E2033" s="311" t="s">
        <v>422</v>
      </c>
      <c r="F2033" s="312"/>
      <c r="G2033" s="312"/>
      <c r="H2033" s="312"/>
      <c r="I2033" s="312"/>
      <c r="J2033" s="312"/>
      <c r="K2033" s="312"/>
      <c r="L2033" s="212"/>
      <c r="M2033" s="212"/>
      <c r="N2033" s="212"/>
      <c r="O2033" s="212"/>
    </row>
    <row r="2034" spans="1:17" s="122" customFormat="1" ht="12">
      <c r="A2034" s="313"/>
      <c r="B2034" s="314" t="s">
        <v>50</v>
      </c>
      <c r="C2034" s="314"/>
      <c r="D2034" s="315"/>
      <c r="E2034" s="316"/>
      <c r="F2034" s="316"/>
      <c r="G2034" s="317" t="s">
        <v>51</v>
      </c>
      <c r="H2034" s="315"/>
      <c r="I2034" s="314" t="s">
        <v>52</v>
      </c>
      <c r="J2034" s="314"/>
      <c r="K2034" s="313"/>
      <c r="L2034" s="318"/>
      <c r="M2034" s="319"/>
      <c r="N2034" s="313"/>
      <c r="O2034" s="317" t="s">
        <v>51</v>
      </c>
    </row>
    <row r="2035" spans="1:17" s="122" customFormat="1" ht="12">
      <c r="A2035" s="320"/>
      <c r="B2035" s="321" t="s">
        <v>53</v>
      </c>
      <c r="C2035" s="322"/>
      <c r="D2035" s="322"/>
      <c r="E2035" s="323"/>
      <c r="F2035" s="323" t="s">
        <v>54</v>
      </c>
      <c r="G2035" s="324" t="s">
        <v>55</v>
      </c>
      <c r="H2035" s="325"/>
      <c r="I2035" s="321" t="s">
        <v>53</v>
      </c>
      <c r="J2035" s="322"/>
      <c r="K2035" s="322"/>
      <c r="L2035" s="322"/>
      <c r="M2035" s="323"/>
      <c r="N2035" s="323" t="s">
        <v>54</v>
      </c>
      <c r="O2035" s="324" t="s">
        <v>55</v>
      </c>
    </row>
    <row r="2036" spans="1:17" s="122" customFormat="1" ht="18" customHeight="1">
      <c r="A2036" s="313"/>
      <c r="B2036" s="78" t="s">
        <v>395</v>
      </c>
      <c r="C2036" s="79"/>
      <c r="D2036" s="79"/>
      <c r="E2036" s="80"/>
      <c r="F2036" s="81"/>
      <c r="G2036" s="82"/>
      <c r="H2036" s="83"/>
      <c r="I2036" s="78" t="s">
        <v>397</v>
      </c>
      <c r="J2036" s="79"/>
      <c r="K2036" s="79"/>
      <c r="L2036" s="79"/>
      <c r="M2036" s="80"/>
      <c r="N2036" s="84"/>
      <c r="O2036" s="85"/>
      <c r="Q2036" s="561" t="s">
        <v>700</v>
      </c>
    </row>
    <row r="2037" spans="1:17" s="122" customFormat="1" ht="14.25" customHeight="1">
      <c r="A2037" s="313"/>
      <c r="B2037" s="86"/>
      <c r="C2037" s="87"/>
      <c r="D2037" s="88"/>
      <c r="E2037" s="89"/>
      <c r="F2037" s="90"/>
      <c r="G2037" s="91"/>
      <c r="H2037" s="83"/>
      <c r="I2037" s="92"/>
      <c r="J2037" s="93"/>
      <c r="K2037" s="88"/>
      <c r="L2037" s="88"/>
      <c r="M2037" s="89"/>
      <c r="N2037" s="90"/>
      <c r="O2037" s="94"/>
    </row>
    <row r="2038" spans="1:17" s="122" customFormat="1" ht="14.25" customHeight="1">
      <c r="A2038" s="313"/>
      <c r="B2038" s="95"/>
      <c r="C2038" s="96"/>
      <c r="D2038" s="97"/>
      <c r="E2038" s="98"/>
      <c r="F2038" s="90"/>
      <c r="G2038" s="99">
        <f>ROUNDDOWN(SUM(F2037:F2043)/1000,0)</f>
        <v>0</v>
      </c>
      <c r="H2038" s="100"/>
      <c r="I2038" s="92"/>
      <c r="J2038" s="510"/>
      <c r="K2038" s="510"/>
      <c r="L2038" s="510"/>
      <c r="M2038" s="98"/>
      <c r="N2038" s="90"/>
      <c r="O2038" s="101">
        <f>ROUNDDOWN(SUM(N2037:N2046)/1000,0)</f>
        <v>0</v>
      </c>
    </row>
    <row r="2039" spans="1:17" s="122" customFormat="1" ht="14.1" customHeight="1">
      <c r="A2039" s="313"/>
      <c r="B2039" s="95"/>
      <c r="C2039" s="96"/>
      <c r="D2039" s="97"/>
      <c r="E2039" s="98"/>
      <c r="F2039" s="90"/>
      <c r="G2039" s="99"/>
      <c r="H2039" s="100"/>
      <c r="I2039" s="92"/>
      <c r="J2039" s="510"/>
      <c r="K2039" s="510"/>
      <c r="L2039" s="510"/>
      <c r="M2039" s="98"/>
      <c r="N2039" s="90"/>
      <c r="O2039" s="94"/>
    </row>
    <row r="2040" spans="1:17" s="122" customFormat="1" ht="14.25" customHeight="1">
      <c r="A2040" s="313"/>
      <c r="B2040" s="95"/>
      <c r="C2040" s="96"/>
      <c r="D2040" s="97"/>
      <c r="E2040" s="98"/>
      <c r="F2040" s="90"/>
      <c r="G2040" s="99"/>
      <c r="H2040" s="100"/>
      <c r="I2040" s="92"/>
      <c r="J2040" s="510"/>
      <c r="K2040" s="510"/>
      <c r="L2040" s="510"/>
      <c r="M2040" s="98"/>
      <c r="N2040" s="90"/>
      <c r="O2040" s="94"/>
    </row>
    <row r="2041" spans="1:17" s="122" customFormat="1" ht="14.25" customHeight="1">
      <c r="A2041" s="313"/>
      <c r="B2041" s="95"/>
      <c r="C2041" s="96"/>
      <c r="D2041" s="97"/>
      <c r="E2041" s="98"/>
      <c r="F2041" s="90"/>
      <c r="G2041" s="102"/>
      <c r="H2041" s="103"/>
      <c r="I2041" s="92"/>
      <c r="J2041" s="510"/>
      <c r="K2041" s="510"/>
      <c r="L2041" s="510"/>
      <c r="M2041" s="98"/>
      <c r="N2041" s="90"/>
      <c r="O2041" s="94"/>
    </row>
    <row r="2042" spans="1:17" s="122" customFormat="1" ht="14.25" customHeight="1">
      <c r="A2042" s="313"/>
      <c r="B2042" s="95"/>
      <c r="C2042" s="96"/>
      <c r="D2042" s="97"/>
      <c r="E2042" s="98"/>
      <c r="F2042" s="90"/>
      <c r="G2042" s="102"/>
      <c r="H2042" s="103"/>
      <c r="I2042" s="92"/>
      <c r="J2042" s="510"/>
      <c r="K2042" s="510"/>
      <c r="L2042" s="510"/>
      <c r="M2042" s="98"/>
      <c r="N2042" s="90"/>
      <c r="O2042" s="94"/>
    </row>
    <row r="2043" spans="1:17" s="122" customFormat="1" ht="14.25" customHeight="1">
      <c r="A2043" s="313"/>
      <c r="B2043" s="78" t="s">
        <v>607</v>
      </c>
      <c r="C2043" s="79"/>
      <c r="D2043" s="79"/>
      <c r="E2043" s="80"/>
      <c r="F2043" s="81"/>
      <c r="G2043" s="82"/>
      <c r="H2043" s="105"/>
      <c r="I2043" s="92"/>
      <c r="J2043" s="510"/>
      <c r="K2043" s="510"/>
      <c r="L2043" s="510"/>
      <c r="M2043" s="98"/>
      <c r="N2043" s="90"/>
      <c r="O2043" s="94"/>
    </row>
    <row r="2044" spans="1:17" s="122" customFormat="1" ht="14.25" customHeight="1">
      <c r="A2044" s="313"/>
      <c r="B2044" s="95"/>
      <c r="C2044" s="96"/>
      <c r="D2044" s="97"/>
      <c r="E2044" s="98"/>
      <c r="F2044" s="90"/>
      <c r="G2044" s="91"/>
      <c r="H2044" s="105"/>
      <c r="I2044" s="92"/>
      <c r="J2044" s="510"/>
      <c r="K2044" s="510"/>
      <c r="L2044" s="510"/>
      <c r="M2044" s="98"/>
      <c r="N2044" s="90"/>
      <c r="O2044" s="94"/>
    </row>
    <row r="2045" spans="1:17" s="122" customFormat="1" ht="14.25" customHeight="1">
      <c r="A2045" s="313"/>
      <c r="B2045" s="95"/>
      <c r="C2045" s="96"/>
      <c r="D2045" s="97"/>
      <c r="E2045" s="98"/>
      <c r="F2045" s="90"/>
      <c r="G2045" s="99">
        <f>ROUNDDOWN(SUM(F2044:F2049)/1000,0)</f>
        <v>0</v>
      </c>
      <c r="H2045" s="100"/>
      <c r="I2045" s="107"/>
      <c r="J2045" s="511"/>
      <c r="K2045" s="511"/>
      <c r="L2045" s="511"/>
      <c r="M2045" s="98"/>
      <c r="N2045" s="90"/>
      <c r="O2045" s="106"/>
    </row>
    <row r="2046" spans="1:17" s="122" customFormat="1" ht="14.25" customHeight="1">
      <c r="A2046" s="313"/>
      <c r="B2046" s="95"/>
      <c r="C2046" s="96"/>
      <c r="D2046" s="97"/>
      <c r="E2046" s="98"/>
      <c r="F2046" s="90"/>
      <c r="G2046" s="99"/>
      <c r="H2046" s="100"/>
      <c r="I2046" s="78" t="s">
        <v>398</v>
      </c>
      <c r="J2046" s="79"/>
      <c r="K2046" s="79"/>
      <c r="L2046" s="79"/>
      <c r="M2046" s="80"/>
      <c r="N2046" s="81"/>
      <c r="O2046" s="111"/>
    </row>
    <row r="2047" spans="1:17" s="122" customFormat="1" ht="14.25" customHeight="1">
      <c r="A2047" s="313"/>
      <c r="B2047" s="95"/>
      <c r="C2047" s="96"/>
      <c r="D2047" s="97"/>
      <c r="E2047" s="98"/>
      <c r="F2047" s="90"/>
      <c r="G2047" s="99"/>
      <c r="H2047" s="105"/>
      <c r="I2047" s="92"/>
      <c r="J2047" s="510"/>
      <c r="K2047" s="510"/>
      <c r="L2047" s="510"/>
      <c r="M2047" s="98"/>
      <c r="N2047" s="90"/>
      <c r="O2047" s="94"/>
    </row>
    <row r="2048" spans="1:17" s="122" customFormat="1" ht="14.25" customHeight="1">
      <c r="A2048" s="313"/>
      <c r="B2048" s="95"/>
      <c r="C2048" s="96"/>
      <c r="D2048" s="97"/>
      <c r="E2048" s="98"/>
      <c r="F2048" s="90"/>
      <c r="G2048" s="99"/>
      <c r="H2048" s="100"/>
      <c r="I2048" s="92"/>
      <c r="J2048" s="510"/>
      <c r="K2048" s="510"/>
      <c r="L2048" s="510"/>
      <c r="M2048" s="98"/>
      <c r="N2048" s="90"/>
      <c r="O2048" s="101">
        <f>ROUNDDOWN(SUM(N2047:N2055)/1000,0)</f>
        <v>0</v>
      </c>
    </row>
    <row r="2049" spans="1:15" s="122" customFormat="1" ht="14.25" customHeight="1">
      <c r="A2049" s="313"/>
      <c r="B2049" s="78" t="s">
        <v>614</v>
      </c>
      <c r="C2049" s="79"/>
      <c r="D2049" s="79"/>
      <c r="E2049" s="80"/>
      <c r="F2049" s="81"/>
      <c r="G2049" s="82"/>
      <c r="H2049" s="100"/>
      <c r="I2049" s="92"/>
      <c r="J2049" s="510"/>
      <c r="K2049" s="510"/>
      <c r="L2049" s="510"/>
      <c r="M2049" s="98"/>
      <c r="N2049" s="90"/>
      <c r="O2049" s="94"/>
    </row>
    <row r="2050" spans="1:15" s="122" customFormat="1" ht="14.25" customHeight="1">
      <c r="A2050" s="313"/>
      <c r="B2050" s="95"/>
      <c r="C2050" s="96"/>
      <c r="D2050" s="97"/>
      <c r="E2050" s="98"/>
      <c r="F2050" s="90"/>
      <c r="G2050" s="91"/>
      <c r="H2050" s="105"/>
      <c r="I2050" s="92"/>
      <c r="J2050" s="510"/>
      <c r="K2050" s="510"/>
      <c r="L2050" s="510"/>
      <c r="M2050" s="98"/>
      <c r="N2050" s="90"/>
      <c r="O2050" s="94"/>
    </row>
    <row r="2051" spans="1:15" s="122" customFormat="1" ht="14.25" customHeight="1">
      <c r="A2051" s="313"/>
      <c r="B2051" s="95"/>
      <c r="C2051" s="96"/>
      <c r="D2051" s="97"/>
      <c r="E2051" s="98"/>
      <c r="F2051" s="90"/>
      <c r="G2051" s="99">
        <f>ROUNDDOWN(SUM(F2050:F2053)/1000,0)</f>
        <v>0</v>
      </c>
      <c r="H2051" s="105"/>
      <c r="I2051" s="92"/>
      <c r="J2051" s="510"/>
      <c r="K2051" s="510"/>
      <c r="L2051" s="510"/>
      <c r="M2051" s="98"/>
      <c r="N2051" s="90"/>
      <c r="O2051" s="94"/>
    </row>
    <row r="2052" spans="1:15" s="122" customFormat="1" ht="14.25" customHeight="1">
      <c r="A2052" s="313"/>
      <c r="B2052" s="95"/>
      <c r="C2052" s="96"/>
      <c r="D2052" s="97"/>
      <c r="E2052" s="98"/>
      <c r="F2052" s="90"/>
      <c r="G2052" s="99"/>
      <c r="H2052" s="100"/>
      <c r="I2052" s="92"/>
      <c r="J2052" s="510"/>
      <c r="K2052" s="510"/>
      <c r="L2052" s="510"/>
      <c r="M2052" s="98"/>
      <c r="N2052" s="90"/>
      <c r="O2052" s="94"/>
    </row>
    <row r="2053" spans="1:15" s="122" customFormat="1" ht="14.25" customHeight="1">
      <c r="A2053" s="313"/>
      <c r="B2053" s="78" t="s">
        <v>615</v>
      </c>
      <c r="C2053" s="79"/>
      <c r="D2053" s="79"/>
      <c r="E2053" s="80"/>
      <c r="F2053" s="81"/>
      <c r="G2053" s="82"/>
      <c r="H2053" s="100"/>
      <c r="I2053" s="92"/>
      <c r="J2053" s="510"/>
      <c r="K2053" s="510"/>
      <c r="L2053" s="510"/>
      <c r="M2053" s="98"/>
      <c r="N2053" s="90"/>
      <c r="O2053" s="94"/>
    </row>
    <row r="2054" spans="1:15" s="122" customFormat="1" ht="14.25" customHeight="1">
      <c r="A2054" s="313"/>
      <c r="B2054" s="95"/>
      <c r="C2054" s="96"/>
      <c r="D2054" s="97"/>
      <c r="E2054" s="98"/>
      <c r="F2054" s="90"/>
      <c r="G2054" s="91"/>
      <c r="H2054" s="105"/>
      <c r="I2054" s="92"/>
      <c r="J2054" s="510"/>
      <c r="K2054" s="510"/>
      <c r="L2054" s="510"/>
      <c r="M2054" s="98"/>
      <c r="N2054" s="90"/>
      <c r="O2054" s="106"/>
    </row>
    <row r="2055" spans="1:15" s="122" customFormat="1" ht="14.25" customHeight="1">
      <c r="A2055" s="313"/>
      <c r="B2055" s="95"/>
      <c r="C2055" s="96"/>
      <c r="D2055" s="97"/>
      <c r="E2055" s="98"/>
      <c r="F2055" s="90"/>
      <c r="G2055" s="99">
        <f>ROUNDDOWN(SUM(F2054:F2059)/1000,0)</f>
        <v>0</v>
      </c>
      <c r="H2055" s="105"/>
      <c r="I2055" s="185" t="s">
        <v>399</v>
      </c>
      <c r="J2055" s="167"/>
      <c r="K2055" s="109"/>
      <c r="L2055" s="109"/>
      <c r="M2055" s="110"/>
      <c r="N2055" s="84"/>
      <c r="O2055" s="111"/>
    </row>
    <row r="2056" spans="1:15" s="122" customFormat="1" ht="14.25" customHeight="1">
      <c r="A2056" s="313"/>
      <c r="B2056" s="95"/>
      <c r="C2056" s="96"/>
      <c r="D2056" s="97"/>
      <c r="E2056" s="98"/>
      <c r="F2056" s="90"/>
      <c r="G2056" s="99"/>
      <c r="H2056" s="105"/>
      <c r="I2056" s="92"/>
      <c r="J2056" s="510"/>
      <c r="K2056" s="510"/>
      <c r="L2056" s="510"/>
      <c r="M2056" s="98"/>
      <c r="N2056" s="90"/>
      <c r="O2056" s="94"/>
    </row>
    <row r="2057" spans="1:15" s="122" customFormat="1" ht="14.25" customHeight="1">
      <c r="A2057" s="313"/>
      <c r="B2057" s="95"/>
      <c r="C2057" s="96"/>
      <c r="D2057" s="97"/>
      <c r="E2057" s="98"/>
      <c r="F2057" s="90"/>
      <c r="G2057" s="99"/>
      <c r="H2057" s="100"/>
      <c r="I2057" s="92"/>
      <c r="J2057" s="510"/>
      <c r="K2057" s="510"/>
      <c r="L2057" s="510"/>
      <c r="M2057" s="98"/>
      <c r="N2057" s="90"/>
      <c r="O2057" s="101">
        <f>ROUNDDOWN(SUM(N2056:N2062)/1000,0)</f>
        <v>0</v>
      </c>
    </row>
    <row r="2058" spans="1:15" s="122" customFormat="1" ht="14.25" customHeight="1">
      <c r="A2058" s="313"/>
      <c r="B2058" s="78" t="s">
        <v>396</v>
      </c>
      <c r="C2058" s="79"/>
      <c r="D2058" s="79"/>
      <c r="E2058" s="80"/>
      <c r="F2058" s="81"/>
      <c r="G2058" s="82"/>
      <c r="H2058" s="100"/>
      <c r="I2058" s="92"/>
      <c r="J2058" s="510"/>
      <c r="K2058" s="510"/>
      <c r="L2058" s="510"/>
      <c r="M2058" s="98"/>
      <c r="N2058" s="90"/>
      <c r="O2058" s="94"/>
    </row>
    <row r="2059" spans="1:15" s="122" customFormat="1" ht="14.25" customHeight="1">
      <c r="A2059" s="313"/>
      <c r="B2059" s="95"/>
      <c r="C2059" s="96"/>
      <c r="D2059" s="97"/>
      <c r="E2059" s="98"/>
      <c r="F2059" s="90"/>
      <c r="G2059" s="91"/>
      <c r="H2059" s="100"/>
      <c r="I2059" s="92"/>
      <c r="J2059" s="510"/>
      <c r="K2059" s="510"/>
      <c r="L2059" s="510"/>
      <c r="M2059" s="98"/>
      <c r="N2059" s="90"/>
      <c r="O2059" s="94"/>
    </row>
    <row r="2060" spans="1:15" s="122" customFormat="1" ht="14.25" customHeight="1">
      <c r="A2060" s="313"/>
      <c r="B2060" s="95"/>
      <c r="C2060" s="96"/>
      <c r="D2060" s="97"/>
      <c r="E2060" s="98"/>
      <c r="F2060" s="90"/>
      <c r="G2060" s="91">
        <f>ROUNDDOWN(SUM(F2059:F2066)/1000,0)</f>
        <v>0</v>
      </c>
      <c r="H2060" s="100"/>
      <c r="I2060" s="92"/>
      <c r="J2060" s="510"/>
      <c r="K2060" s="510"/>
      <c r="L2060" s="510"/>
      <c r="M2060" s="98"/>
      <c r="N2060" s="90"/>
      <c r="O2060" s="94"/>
    </row>
    <row r="2061" spans="1:15" s="122" customFormat="1" ht="14.25" customHeight="1">
      <c r="A2061" s="313"/>
      <c r="B2061" s="95"/>
      <c r="C2061" s="96"/>
      <c r="D2061" s="97"/>
      <c r="E2061" s="98"/>
      <c r="F2061" s="90"/>
      <c r="G2061" s="91"/>
      <c r="H2061" s="100"/>
      <c r="I2061" s="92"/>
      <c r="J2061" s="510"/>
      <c r="K2061" s="510"/>
      <c r="L2061" s="510"/>
      <c r="M2061" s="98"/>
      <c r="N2061" s="90"/>
      <c r="O2061" s="94"/>
    </row>
    <row r="2062" spans="1:15" s="122" customFormat="1" ht="14.25" customHeight="1">
      <c r="A2062" s="313"/>
      <c r="B2062" s="95"/>
      <c r="C2062" s="96"/>
      <c r="D2062" s="97"/>
      <c r="E2062" s="98"/>
      <c r="F2062" s="90"/>
      <c r="G2062" s="91"/>
      <c r="H2062" s="105"/>
      <c r="I2062" s="185" t="s">
        <v>400</v>
      </c>
      <c r="J2062" s="108"/>
      <c r="K2062" s="109"/>
      <c r="L2062" s="109"/>
      <c r="M2062" s="110"/>
      <c r="N2062" s="84"/>
      <c r="O2062" s="168"/>
    </row>
    <row r="2063" spans="1:15" s="122" customFormat="1" ht="14.25" customHeight="1">
      <c r="A2063" s="313"/>
      <c r="B2063" s="95"/>
      <c r="C2063" s="96"/>
      <c r="D2063" s="97"/>
      <c r="E2063" s="98"/>
      <c r="F2063" s="90"/>
      <c r="G2063" s="91"/>
      <c r="H2063" s="105"/>
      <c r="I2063" s="92"/>
      <c r="J2063" s="510"/>
      <c r="K2063" s="510"/>
      <c r="L2063" s="510"/>
      <c r="M2063" s="98"/>
      <c r="N2063" s="90"/>
      <c r="O2063" s="169"/>
    </row>
    <row r="2064" spans="1:15" s="122" customFormat="1" ht="14.25" customHeight="1">
      <c r="A2064" s="313"/>
      <c r="B2064" s="95"/>
      <c r="C2064" s="96"/>
      <c r="D2064" s="97"/>
      <c r="E2064" s="98"/>
      <c r="F2064" s="90"/>
      <c r="G2064" s="91"/>
      <c r="H2064" s="105"/>
      <c r="I2064" s="92"/>
      <c r="J2064" s="510"/>
      <c r="K2064" s="510"/>
      <c r="L2064" s="510"/>
      <c r="M2064" s="98"/>
      <c r="N2064" s="90"/>
      <c r="O2064" s="101">
        <f>ROUNDDOWN(SUM(N2063:N2069)/1000,0)</f>
        <v>0</v>
      </c>
    </row>
    <row r="2065" spans="1:17" s="122" customFormat="1" ht="14.25" customHeight="1">
      <c r="A2065" s="313"/>
      <c r="B2065" s="95"/>
      <c r="C2065" s="96"/>
      <c r="D2065" s="97"/>
      <c r="E2065" s="98"/>
      <c r="F2065" s="90"/>
      <c r="G2065" s="91"/>
      <c r="H2065" s="105"/>
      <c r="I2065" s="92"/>
      <c r="J2065" s="510"/>
      <c r="K2065" s="510"/>
      <c r="L2065" s="510"/>
      <c r="M2065" s="98"/>
      <c r="N2065" s="90"/>
      <c r="O2065" s="94"/>
    </row>
    <row r="2066" spans="1:17" s="122" customFormat="1" ht="14.25" customHeight="1">
      <c r="A2066" s="313"/>
      <c r="B2066" s="78" t="s">
        <v>56</v>
      </c>
      <c r="C2066" s="79"/>
      <c r="D2066" s="79"/>
      <c r="E2066" s="80"/>
      <c r="F2066" s="81"/>
      <c r="G2066" s="82"/>
      <c r="H2066" s="105"/>
      <c r="I2066" s="92"/>
      <c r="J2066" s="510"/>
      <c r="K2066" s="510"/>
      <c r="L2066" s="510"/>
      <c r="M2066" s="98"/>
      <c r="N2066" s="90"/>
      <c r="O2066" s="94"/>
    </row>
    <row r="2067" spans="1:17" s="122" customFormat="1" ht="14.25" customHeight="1">
      <c r="A2067" s="313"/>
      <c r="B2067" s="95"/>
      <c r="C2067" s="96"/>
      <c r="D2067" s="97"/>
      <c r="E2067" s="98"/>
      <c r="F2067" s="90"/>
      <c r="G2067" s="91"/>
      <c r="H2067" s="100"/>
      <c r="I2067" s="92"/>
      <c r="J2067" s="510"/>
      <c r="K2067" s="510"/>
      <c r="L2067" s="510"/>
      <c r="M2067" s="98"/>
      <c r="N2067" s="90"/>
      <c r="O2067" s="94"/>
    </row>
    <row r="2068" spans="1:17" s="122" customFormat="1" ht="14.25" customHeight="1">
      <c r="A2068" s="313"/>
      <c r="B2068" s="95"/>
      <c r="C2068" s="96"/>
      <c r="D2068" s="97"/>
      <c r="E2068" s="98"/>
      <c r="F2068" s="90"/>
      <c r="G2068" s="99">
        <f>ROUNDDOWN(SUM(F2067:F2072)/1000,0)</f>
        <v>0</v>
      </c>
      <c r="H2068" s="105"/>
      <c r="I2068" s="92"/>
      <c r="J2068" s="510"/>
      <c r="K2068" s="510"/>
      <c r="L2068" s="510"/>
      <c r="M2068" s="98"/>
      <c r="N2068" s="90"/>
      <c r="O2068" s="106"/>
    </row>
    <row r="2069" spans="1:17" s="122" customFormat="1" ht="14.25" customHeight="1">
      <c r="A2069" s="313"/>
      <c r="B2069" s="95"/>
      <c r="C2069" s="96"/>
      <c r="D2069" s="97"/>
      <c r="E2069" s="98"/>
      <c r="F2069" s="90"/>
      <c r="G2069" s="91"/>
      <c r="H2069" s="105"/>
      <c r="I2069" s="185" t="s">
        <v>401</v>
      </c>
      <c r="J2069" s="108"/>
      <c r="K2069" s="109"/>
      <c r="L2069" s="109"/>
      <c r="M2069" s="110"/>
      <c r="N2069" s="707"/>
      <c r="O2069" s="112"/>
    </row>
    <row r="2070" spans="1:17" s="122" customFormat="1" ht="14.25" customHeight="1">
      <c r="A2070" s="313"/>
      <c r="B2070" s="95"/>
      <c r="C2070" s="96"/>
      <c r="D2070" s="97"/>
      <c r="E2070" s="98"/>
      <c r="F2070" s="90"/>
      <c r="G2070" s="99"/>
      <c r="H2070" s="105"/>
      <c r="I2070" s="92"/>
      <c r="J2070" s="510"/>
      <c r="K2070" s="510"/>
      <c r="L2070" s="510"/>
      <c r="M2070" s="98"/>
      <c r="N2070" s="90"/>
      <c r="O2070" s="94"/>
    </row>
    <row r="2071" spans="1:17" s="122" customFormat="1" ht="14.25" customHeight="1">
      <c r="A2071" s="313"/>
      <c r="B2071" s="95"/>
      <c r="C2071" s="96"/>
      <c r="D2071" s="97"/>
      <c r="E2071" s="98"/>
      <c r="F2071" s="90"/>
      <c r="G2071" s="99"/>
      <c r="H2071" s="100"/>
      <c r="I2071" s="92"/>
      <c r="J2071" s="510"/>
      <c r="K2071" s="510"/>
      <c r="L2071" s="510"/>
      <c r="M2071" s="98"/>
      <c r="N2071" s="90"/>
      <c r="O2071" s="101">
        <f>ROUNDDOWN(SUM(N2070:N2075)/1000,0)</f>
        <v>0</v>
      </c>
    </row>
    <row r="2072" spans="1:17" s="122" customFormat="1" ht="14.1" customHeight="1" thickBot="1">
      <c r="A2072" s="313"/>
      <c r="B2072" s="113" t="s">
        <v>608</v>
      </c>
      <c r="C2072" s="114"/>
      <c r="D2072" s="114"/>
      <c r="E2072" s="115"/>
      <c r="F2072" s="116"/>
      <c r="G2072" s="117">
        <f>G2073-G2038-G2045-G2051-G2055-G2060-G2068</f>
        <v>0</v>
      </c>
      <c r="H2072" s="105"/>
      <c r="I2072" s="92"/>
      <c r="J2072" s="510"/>
      <c r="K2072" s="510"/>
      <c r="L2072" s="510"/>
      <c r="M2072" s="98"/>
      <c r="N2072" s="90"/>
      <c r="O2072" s="94"/>
    </row>
    <row r="2073" spans="1:17" s="122" customFormat="1" ht="14.25" customHeight="1" thickTop="1">
      <c r="A2073" s="313"/>
      <c r="B2073" s="702" t="s">
        <v>57</v>
      </c>
      <c r="C2073" s="703"/>
      <c r="D2073" s="703"/>
      <c r="E2073" s="703"/>
      <c r="F2073" s="704"/>
      <c r="G2073" s="118">
        <f>O2082</f>
        <v>0</v>
      </c>
      <c r="H2073" s="100"/>
      <c r="I2073" s="92"/>
      <c r="J2073" s="510"/>
      <c r="K2073" s="510"/>
      <c r="L2073" s="510"/>
      <c r="M2073" s="98"/>
      <c r="N2073" s="90"/>
      <c r="O2073" s="94"/>
    </row>
    <row r="2074" spans="1:17" s="122" customFormat="1" ht="20.100000000000001" customHeight="1">
      <c r="A2074" s="313"/>
      <c r="B2074" s="119" t="s">
        <v>58</v>
      </c>
      <c r="C2074" s="120"/>
      <c r="D2074" s="120"/>
      <c r="E2074" s="120"/>
      <c r="F2074" s="120"/>
      <c r="G2074" s="121"/>
      <c r="H2074" s="100"/>
      <c r="I2074" s="107"/>
      <c r="J2074" s="511"/>
      <c r="K2074" s="511"/>
      <c r="L2074" s="511"/>
      <c r="M2074" s="104"/>
      <c r="N2074" s="645"/>
      <c r="O2074" s="106"/>
    </row>
    <row r="2075" spans="1:17" s="122" customFormat="1" ht="14.25" customHeight="1">
      <c r="A2075" s="313"/>
      <c r="B2075" s="122" t="s">
        <v>59</v>
      </c>
      <c r="C2075" s="120"/>
      <c r="D2075" s="120"/>
      <c r="E2075" s="120"/>
      <c r="F2075" s="120"/>
      <c r="G2075" s="123" t="s">
        <v>60</v>
      </c>
      <c r="H2075" s="121"/>
      <c r="I2075" s="185" t="s">
        <v>717</v>
      </c>
      <c r="J2075" s="708"/>
      <c r="K2075" s="510"/>
      <c r="L2075" s="510"/>
      <c r="M2075" s="110"/>
      <c r="N2075" s="84"/>
      <c r="O2075" s="111"/>
    </row>
    <row r="2076" spans="1:17" s="122" customFormat="1" ht="14.25" customHeight="1">
      <c r="A2076" s="313"/>
      <c r="B2076" s="987" t="s">
        <v>61</v>
      </c>
      <c r="C2076" s="1019"/>
      <c r="D2076" s="1019"/>
      <c r="E2076" s="1019"/>
      <c r="F2076" s="1020"/>
      <c r="G2076" s="125" t="s">
        <v>62</v>
      </c>
      <c r="H2076" s="124"/>
      <c r="I2076" s="92"/>
      <c r="J2076" s="510"/>
      <c r="K2076" s="709"/>
      <c r="L2076" s="709"/>
      <c r="M2076" s="98"/>
      <c r="N2076" s="90"/>
      <c r="O2076" s="94"/>
      <c r="Q2076" s="648" t="s">
        <v>735</v>
      </c>
    </row>
    <row r="2077" spans="1:17" s="122" customFormat="1" ht="14.25" customHeight="1">
      <c r="A2077" s="313"/>
      <c r="B2077" s="1144" t="s">
        <v>403</v>
      </c>
      <c r="C2077" s="1019"/>
      <c r="D2077" s="1019"/>
      <c r="E2077" s="1019"/>
      <c r="F2077" s="1020"/>
      <c r="G2077" s="126"/>
      <c r="H2077" s="124"/>
      <c r="I2077" s="92"/>
      <c r="J2077" s="510"/>
      <c r="K2077" s="510"/>
      <c r="L2077" s="510"/>
      <c r="M2077" s="98"/>
      <c r="N2077" s="90"/>
      <c r="O2077" s="101">
        <f>ROUNDDOWN(SUM(N2076:N2080)/1000,0)</f>
        <v>0</v>
      </c>
    </row>
    <row r="2078" spans="1:17" s="122" customFormat="1" ht="20.100000000000001" customHeight="1">
      <c r="A2078" s="313"/>
      <c r="B2078" s="1144" t="s">
        <v>404</v>
      </c>
      <c r="C2078" s="1145"/>
      <c r="D2078" s="1145"/>
      <c r="E2078" s="1145"/>
      <c r="F2078" s="1146"/>
      <c r="G2078" s="126"/>
      <c r="H2078" s="127"/>
      <c r="I2078" s="92"/>
      <c r="J2078" s="510"/>
      <c r="K2078" s="510"/>
      <c r="L2078" s="510"/>
      <c r="M2078" s="98"/>
      <c r="N2078" s="90"/>
      <c r="O2078" s="94"/>
    </row>
    <row r="2079" spans="1:17" s="122" customFormat="1" ht="21.95" customHeight="1" thickBot="1">
      <c r="A2079" s="313"/>
      <c r="B2079" s="1144" t="s">
        <v>104</v>
      </c>
      <c r="C2079" s="1145"/>
      <c r="D2079" s="1145"/>
      <c r="E2079" s="1145"/>
      <c r="F2079" s="1146"/>
      <c r="G2079" s="126"/>
      <c r="H2079" s="105"/>
      <c r="I2079" s="92"/>
      <c r="J2079" s="510"/>
      <c r="K2079" s="510"/>
      <c r="L2079" s="510"/>
      <c r="M2079" s="98"/>
      <c r="N2079" s="90"/>
      <c r="O2079" s="128"/>
    </row>
    <row r="2080" spans="1:17" s="122" customFormat="1" ht="35.450000000000003" customHeight="1" thickTop="1">
      <c r="A2080" s="313"/>
      <c r="B2080" s="1144" t="s">
        <v>108</v>
      </c>
      <c r="C2080" s="1145"/>
      <c r="D2080" s="1145"/>
      <c r="E2080" s="1145"/>
      <c r="F2080" s="1146"/>
      <c r="G2080" s="126"/>
      <c r="H2080" s="105"/>
      <c r="I2080" s="1166" t="s">
        <v>402</v>
      </c>
      <c r="J2080" s="1167"/>
      <c r="K2080" s="1167"/>
      <c r="L2080" s="1167"/>
      <c r="M2080" s="1167"/>
      <c r="N2080" s="1168"/>
      <c r="O2080" s="129">
        <f>SUM(O2038,O2048,O2057,O2064,O2071,O2077)</f>
        <v>0</v>
      </c>
    </row>
    <row r="2081" spans="1:21" s="122" customFormat="1" ht="35.450000000000003" customHeight="1">
      <c r="A2081" s="313"/>
      <c r="B2081" s="1144" t="s">
        <v>774</v>
      </c>
      <c r="C2081" s="1145"/>
      <c r="D2081" s="1145"/>
      <c r="E2081" s="1145"/>
      <c r="F2081" s="1146"/>
      <c r="G2081" s="126"/>
      <c r="H2081" s="121"/>
      <c r="I2081" s="1169" t="s">
        <v>276</v>
      </c>
      <c r="J2081" s="1170"/>
      <c r="K2081" s="1170"/>
      <c r="L2081" s="1170"/>
      <c r="M2081" s="1170"/>
      <c r="N2081" s="1171"/>
      <c r="O2081" s="136">
        <f>IF(共通入力シート!$B$18="課税事業者",ROUNDDOWN((O2080-G2083)*10/110,0),0)</f>
        <v>0</v>
      </c>
    </row>
    <row r="2082" spans="1:21" s="122" customFormat="1" ht="26.1" customHeight="1" thickBot="1">
      <c r="A2082" s="313"/>
      <c r="B2082" s="1153" t="s">
        <v>775</v>
      </c>
      <c r="C2082" s="1154"/>
      <c r="D2082" s="1154"/>
      <c r="E2082" s="1154"/>
      <c r="F2082" s="1155"/>
      <c r="G2082" s="126"/>
      <c r="H2082" s="121"/>
      <c r="I2082" s="1159" t="s">
        <v>609</v>
      </c>
      <c r="J2082" s="1160"/>
      <c r="K2082" s="1160"/>
      <c r="L2082" s="1160"/>
      <c r="M2082" s="1160"/>
      <c r="N2082" s="1161"/>
      <c r="O2082" s="131">
        <f>O2080-O2081</f>
        <v>0</v>
      </c>
    </row>
    <row r="2083" spans="1:21" s="122" customFormat="1" ht="25.35" customHeight="1" thickTop="1">
      <c r="A2083" s="313"/>
      <c r="B2083" s="1156" t="s">
        <v>63</v>
      </c>
      <c r="C2083" s="1157"/>
      <c r="D2083" s="1157"/>
      <c r="E2083" s="1157"/>
      <c r="F2083" s="1158"/>
      <c r="G2083" s="130">
        <f>SUM(G2077:G2082)</f>
        <v>0</v>
      </c>
      <c r="H2083" s="326"/>
      <c r="I2083" s="1159" t="s">
        <v>610</v>
      </c>
      <c r="J2083" s="1160"/>
      <c r="K2083" s="1160"/>
      <c r="L2083" s="1160"/>
      <c r="M2083" s="1160"/>
      <c r="N2083" s="1161"/>
      <c r="O2083" s="134"/>
    </row>
    <row r="2084" spans="1:21" s="122" customFormat="1" ht="26.25" customHeight="1">
      <c r="A2084" s="313"/>
      <c r="B2084" s="122" t="s">
        <v>64</v>
      </c>
      <c r="C2084" s="327"/>
      <c r="D2084" s="327"/>
      <c r="E2084" s="327"/>
      <c r="F2084" s="327"/>
      <c r="G2084" s="133"/>
      <c r="H2084" s="326"/>
      <c r="O2084" s="135"/>
    </row>
    <row r="2085" spans="1:21" s="122" customFormat="1" ht="10.5" customHeight="1" thickBot="1">
      <c r="A2085" s="313"/>
      <c r="C2085" s="327"/>
      <c r="D2085" s="327"/>
      <c r="E2085" s="327"/>
      <c r="F2085" s="327"/>
      <c r="G2085" s="133"/>
      <c r="H2085" s="326"/>
      <c r="I2085" s="328"/>
    </row>
    <row r="2086" spans="1:21" s="122" customFormat="1" ht="25.35" customHeight="1" thickBot="1">
      <c r="A2086" s="313"/>
      <c r="B2086" s="1143" t="s">
        <v>65</v>
      </c>
      <c r="C2086" s="1018"/>
      <c r="D2086" s="1162" t="str">
        <f>IF(共通入力シート!$B$2="","",共通入力シート!$B$2)</f>
        <v/>
      </c>
      <c r="E2086" s="1162"/>
      <c r="F2086" s="1162"/>
      <c r="G2086" s="1163"/>
      <c r="H2086" s="1164" t="str">
        <f>IF(共通入力シート!$B$18="※選択してください。","★「共通入力シート」の消費税等仕入控除税額の取扱を選択してください。","")</f>
        <v/>
      </c>
      <c r="I2086" s="1165"/>
      <c r="J2086" s="1165"/>
      <c r="K2086" s="1165"/>
      <c r="L2086" s="1165"/>
      <c r="M2086" s="1165"/>
      <c r="N2086" s="1165"/>
      <c r="O2086" s="1165"/>
    </row>
    <row r="2087" spans="1:21" s="122" customFormat="1" ht="77.099999999999994" customHeight="1" thickBot="1">
      <c r="A2087" s="313"/>
      <c r="B2087" s="1148" t="s">
        <v>776</v>
      </c>
      <c r="C2087" s="1149"/>
      <c r="D2087" s="1150" t="str">
        <f>IF(O2082=0,"",MAX(0,MIN(INT(O2082/2),G2072)))</f>
        <v/>
      </c>
      <c r="E2087" s="1150"/>
      <c r="F2087" s="1150"/>
      <c r="G2087" s="329" t="s">
        <v>27</v>
      </c>
      <c r="H2087" s="1151" t="s">
        <v>736</v>
      </c>
      <c r="I2087" s="1152"/>
      <c r="J2087" s="1152"/>
      <c r="K2087" s="1152"/>
      <c r="L2087" s="1152"/>
      <c r="M2087" s="1152"/>
      <c r="N2087" s="1152"/>
      <c r="O2087" s="1152"/>
    </row>
    <row r="2088" spans="1:21" ht="4.5" customHeight="1"/>
    <row r="2089" spans="1:21" ht="15.6" customHeight="1">
      <c r="B2089" s="122" t="s">
        <v>332</v>
      </c>
      <c r="C2089" s="198"/>
      <c r="D2089" s="294"/>
      <c r="E2089" s="198"/>
      <c r="F2089" s="198"/>
      <c r="G2089" s="198"/>
      <c r="H2089" s="198"/>
      <c r="I2089" s="198"/>
      <c r="J2089" s="198"/>
      <c r="K2089" s="198"/>
      <c r="L2089" s="198"/>
      <c r="M2089" s="198"/>
      <c r="N2089" s="198"/>
      <c r="O2089" s="198"/>
      <c r="R2089" s="294"/>
      <c r="S2089" s="294"/>
      <c r="T2089" s="294"/>
      <c r="U2089" s="294"/>
    </row>
    <row r="2090" spans="1:21" ht="15.6" customHeight="1">
      <c r="B2090" s="198" t="s">
        <v>383</v>
      </c>
      <c r="C2090" s="198"/>
      <c r="D2090" s="198"/>
      <c r="E2090" s="198"/>
      <c r="F2090" s="198"/>
      <c r="G2090" s="198"/>
      <c r="H2090" s="198"/>
      <c r="I2090" s="198"/>
      <c r="J2090" s="198"/>
      <c r="K2090" s="198"/>
      <c r="L2090" s="198"/>
      <c r="M2090" s="198"/>
      <c r="N2090" s="198"/>
      <c r="O2090" s="198"/>
      <c r="R2090" s="294"/>
      <c r="S2090" s="294"/>
      <c r="T2090" s="294"/>
      <c r="U2090" s="294"/>
    </row>
    <row r="2091" spans="1:21" ht="15.6" customHeight="1" thickBot="1">
      <c r="B2091" s="1044" t="s">
        <v>335</v>
      </c>
      <c r="C2091" s="1044"/>
      <c r="D2091" s="1044"/>
      <c r="E2091" s="1044"/>
      <c r="F2091" s="1044"/>
      <c r="G2091" s="1044"/>
      <c r="H2091" s="1044"/>
      <c r="I2091" s="1044"/>
      <c r="J2091" s="1044"/>
      <c r="K2091" s="1044"/>
      <c r="L2091" s="1044"/>
      <c r="M2091" s="1044"/>
      <c r="N2091" s="1044"/>
      <c r="O2091" s="1044"/>
      <c r="R2091" s="294"/>
      <c r="S2091" s="294"/>
      <c r="T2091" s="294"/>
      <c r="U2091" s="294"/>
    </row>
    <row r="2092" spans="1:21" ht="15" customHeight="1">
      <c r="B2092" s="1036" t="s">
        <v>36</v>
      </c>
      <c r="C2092" s="1063"/>
      <c r="D2092" s="1051" t="s">
        <v>423</v>
      </c>
      <c r="E2092" s="1052"/>
      <c r="F2092" s="1036" t="s">
        <v>447</v>
      </c>
      <c r="G2092" s="1037"/>
      <c r="H2092" s="1038"/>
      <c r="I2092" s="1038"/>
      <c r="J2092" s="1038"/>
      <c r="K2092" s="1038"/>
      <c r="L2092" s="1038"/>
      <c r="M2092" s="1038"/>
      <c r="N2092" s="1038"/>
      <c r="O2092" s="1039"/>
      <c r="Q2092" s="520"/>
      <c r="R2092" s="294"/>
      <c r="S2092" s="294"/>
      <c r="T2092" s="294"/>
      <c r="U2092" s="294"/>
    </row>
    <row r="2093" spans="1:21" ht="15" customHeight="1" thickBot="1">
      <c r="B2093" s="1040"/>
      <c r="C2093" s="1064"/>
      <c r="D2093" s="1053"/>
      <c r="E2093" s="1054"/>
      <c r="F2093" s="1040"/>
      <c r="G2093" s="1041"/>
      <c r="H2093" s="1042"/>
      <c r="I2093" s="1042"/>
      <c r="J2093" s="1042"/>
      <c r="K2093" s="1042"/>
      <c r="L2093" s="1042"/>
      <c r="M2093" s="1042"/>
      <c r="N2093" s="1042"/>
      <c r="O2093" s="1043"/>
      <c r="Q2093" s="519"/>
      <c r="R2093" s="294"/>
      <c r="S2093" s="294"/>
      <c r="T2093" s="294"/>
      <c r="U2093" s="294"/>
    </row>
    <row r="2094" spans="1:21" ht="16.5" customHeight="1">
      <c r="B2094" s="295" t="s">
        <v>111</v>
      </c>
      <c r="C2094" s="296"/>
      <c r="D2094" s="296"/>
      <c r="E2094" s="297"/>
      <c r="F2094" s="296"/>
      <c r="G2094" s="296"/>
      <c r="H2094" s="296"/>
      <c r="I2094" s="296"/>
      <c r="J2094" s="296"/>
      <c r="K2094" s="296"/>
      <c r="L2094" s="296"/>
      <c r="M2094" s="296"/>
      <c r="N2094" s="296"/>
      <c r="O2094" s="521"/>
      <c r="R2094" s="294"/>
      <c r="S2094" s="294"/>
      <c r="T2094" s="294"/>
      <c r="U2094" s="294"/>
    </row>
    <row r="2095" spans="1:21" ht="18.75" customHeight="1">
      <c r="B2095" s="1055"/>
      <c r="C2095" s="1056"/>
      <c r="D2095" s="1056"/>
      <c r="E2095" s="1056"/>
      <c r="F2095" s="1056"/>
      <c r="G2095" s="1056"/>
      <c r="H2095" s="1056"/>
      <c r="I2095" s="1056"/>
      <c r="J2095" s="1056"/>
      <c r="K2095" s="1056"/>
      <c r="L2095" s="300" t="s">
        <v>39</v>
      </c>
      <c r="M2095" s="1059"/>
      <c r="N2095" s="1059"/>
      <c r="O2095" s="1060"/>
      <c r="Q2095" s="496" t="str">
        <f>IF(M2095="", "←選択してください。", "")</f>
        <v>←選択してください。</v>
      </c>
      <c r="R2095" s="294"/>
      <c r="S2095" s="294"/>
      <c r="T2095" s="294"/>
      <c r="U2095" s="294"/>
    </row>
    <row r="2096" spans="1:21" ht="17.25" customHeight="1">
      <c r="B2096" s="1057"/>
      <c r="C2096" s="1058"/>
      <c r="D2096" s="1058"/>
      <c r="E2096" s="1058"/>
      <c r="F2096" s="1058"/>
      <c r="G2096" s="1058"/>
      <c r="H2096" s="1058"/>
      <c r="I2096" s="1058"/>
      <c r="J2096" s="1058"/>
      <c r="K2096" s="1058"/>
      <c r="L2096" s="302" t="s">
        <v>40</v>
      </c>
      <c r="M2096" s="1061"/>
      <c r="N2096" s="1061"/>
      <c r="O2096" s="1062"/>
      <c r="Q2096" s="496" t="str">
        <f>IF(M2096="", "←選択してください。", "")</f>
        <v>←選択してください。</v>
      </c>
      <c r="R2096" s="294"/>
      <c r="S2096" s="294"/>
      <c r="T2096" s="294"/>
      <c r="U2096" s="294"/>
    </row>
    <row r="2097" spans="2:21" ht="4.5" customHeight="1">
      <c r="B2097" s="303"/>
      <c r="C2097" s="303"/>
      <c r="D2097" s="303"/>
      <c r="E2097" s="303"/>
      <c r="F2097" s="303"/>
      <c r="G2097" s="303"/>
      <c r="H2097" s="303"/>
      <c r="I2097" s="303"/>
      <c r="J2097" s="303"/>
      <c r="K2097" s="303"/>
      <c r="L2097" s="303"/>
      <c r="M2097" s="303"/>
      <c r="N2097" s="303"/>
      <c r="O2097" s="517"/>
      <c r="R2097" s="294"/>
      <c r="S2097" s="294"/>
      <c r="T2097" s="294"/>
      <c r="U2097" s="294"/>
    </row>
    <row r="2098" spans="2:21" ht="24" customHeight="1">
      <c r="B2098" s="987" t="s">
        <v>112</v>
      </c>
      <c r="C2098" s="1097"/>
      <c r="D2098" s="1098" t="s">
        <v>41</v>
      </c>
      <c r="E2098" s="1099"/>
      <c r="F2098" s="1100"/>
      <c r="G2098" s="1100"/>
      <c r="H2098" s="1101"/>
      <c r="I2098" s="999" t="s">
        <v>42</v>
      </c>
      <c r="J2098" s="1065"/>
      <c r="K2098" s="1066"/>
      <c r="L2098" s="305" t="str">
        <f>IF(OR($H2100=0,$K2100=0),"",$F2098/($H2100*$K2100))</f>
        <v/>
      </c>
      <c r="M2098" s="999" t="s">
        <v>43</v>
      </c>
      <c r="N2098" s="1066"/>
      <c r="O2098" s="492" t="str">
        <f>IF($O2196+$O2199=0,"",($G2189-$G2188)/($O2196+$O2199))</f>
        <v/>
      </c>
      <c r="Q2098" s="301" t="str">
        <f>IF(OR(F2092="人材養成事業",F2092= "普及啓発事業"), "←斜線部は記入する必要はありません。", "")</f>
        <v/>
      </c>
      <c r="R2098" s="294"/>
      <c r="S2098" s="294"/>
      <c r="T2098" s="294"/>
      <c r="U2098" s="294"/>
    </row>
    <row r="2099" spans="2:21" s="122" customFormat="1" ht="21.75" customHeight="1">
      <c r="B2099" s="1067" t="s">
        <v>44</v>
      </c>
      <c r="C2099" s="1068"/>
      <c r="D2099" s="1071" t="s">
        <v>45</v>
      </c>
      <c r="E2099" s="1072"/>
      <c r="F2099" s="1073" t="s">
        <v>46</v>
      </c>
      <c r="G2099" s="1073"/>
      <c r="H2099" s="1074" t="s">
        <v>47</v>
      </c>
      <c r="I2099" s="1074"/>
      <c r="J2099" s="1074"/>
      <c r="K2099" s="306" t="s">
        <v>48</v>
      </c>
      <c r="L2099" s="1080" t="s">
        <v>49</v>
      </c>
      <c r="M2099" s="1080"/>
      <c r="N2099" s="1080"/>
      <c r="O2099" s="1081"/>
    </row>
    <row r="2100" spans="2:21" s="122" customFormat="1" ht="21.75" customHeight="1">
      <c r="B2100" s="1069"/>
      <c r="C2100" s="1070"/>
      <c r="D2100" s="1082"/>
      <c r="E2100" s="1083"/>
      <c r="F2100" s="1084"/>
      <c r="G2100" s="1085"/>
      <c r="H2100" s="1086"/>
      <c r="I2100" s="1086"/>
      <c r="J2100" s="1086"/>
      <c r="K2100" s="73"/>
      <c r="L2100" s="1087"/>
      <c r="M2100" s="1087"/>
      <c r="N2100" s="1087"/>
      <c r="O2100" s="1088"/>
      <c r="Q2100" s="307"/>
    </row>
    <row r="2101" spans="2:21" ht="9.75" customHeight="1">
      <c r="B2101" s="122"/>
      <c r="C2101" s="122"/>
      <c r="D2101" s="303"/>
      <c r="E2101" s="303"/>
      <c r="F2101" s="303"/>
      <c r="G2101" s="303"/>
      <c r="H2101" s="303"/>
      <c r="I2101" s="303"/>
      <c r="J2101" s="303"/>
      <c r="K2101" s="303"/>
      <c r="L2101" s="303"/>
      <c r="M2101" s="303"/>
      <c r="N2101" s="303"/>
      <c r="O2101" s="303"/>
      <c r="Q2101" s="301"/>
      <c r="R2101" s="294"/>
      <c r="S2101" s="294"/>
      <c r="T2101" s="294"/>
      <c r="U2101" s="294"/>
    </row>
    <row r="2102" spans="2:21" s="97" customFormat="1" ht="18" customHeight="1">
      <c r="B2102" s="1067" t="s">
        <v>277</v>
      </c>
      <c r="C2102" s="1075"/>
      <c r="D2102" s="1032" t="s">
        <v>737</v>
      </c>
      <c r="E2102" s="975"/>
      <c r="F2102" s="975"/>
      <c r="G2102" s="975"/>
      <c r="H2102" s="975"/>
      <c r="I2102" s="975"/>
      <c r="J2102" s="975"/>
      <c r="K2102" s="975"/>
      <c r="L2102" s="975"/>
      <c r="M2102" s="975"/>
      <c r="N2102" s="975"/>
      <c r="O2102" s="976"/>
      <c r="Q2102" s="495" t="s">
        <v>109</v>
      </c>
    </row>
    <row r="2103" spans="2:21" s="97" customFormat="1" ht="19.350000000000001" customHeight="1">
      <c r="B2103" s="1076"/>
      <c r="C2103" s="1077"/>
      <c r="D2103" s="1033"/>
      <c r="E2103" s="1034"/>
      <c r="F2103" s="1034"/>
      <c r="G2103" s="1034"/>
      <c r="H2103" s="1034"/>
      <c r="I2103" s="1034"/>
      <c r="J2103" s="1034"/>
      <c r="K2103" s="1034"/>
      <c r="L2103" s="1034"/>
      <c r="M2103" s="1034"/>
      <c r="N2103" s="1034"/>
      <c r="O2103" s="1035"/>
    </row>
    <row r="2104" spans="2:21" s="97" customFormat="1" ht="19.350000000000001" customHeight="1">
      <c r="B2104" s="1076"/>
      <c r="C2104" s="1077"/>
      <c r="D2104" s="1026"/>
      <c r="E2104" s="1027"/>
      <c r="F2104" s="1027"/>
      <c r="G2104" s="1027"/>
      <c r="H2104" s="1027"/>
      <c r="I2104" s="1027"/>
      <c r="J2104" s="1027"/>
      <c r="K2104" s="1027"/>
      <c r="L2104" s="1027"/>
      <c r="M2104" s="1027"/>
      <c r="N2104" s="1027"/>
      <c r="O2104" s="1028"/>
    </row>
    <row r="2105" spans="2:21" s="97" customFormat="1" ht="19.350000000000001" customHeight="1">
      <c r="B2105" s="1076"/>
      <c r="C2105" s="1077"/>
      <c r="D2105" s="1026"/>
      <c r="E2105" s="1027"/>
      <c r="F2105" s="1027"/>
      <c r="G2105" s="1027"/>
      <c r="H2105" s="1027"/>
      <c r="I2105" s="1027"/>
      <c r="J2105" s="1027"/>
      <c r="K2105" s="1027"/>
      <c r="L2105" s="1027"/>
      <c r="M2105" s="1027"/>
      <c r="N2105" s="1027"/>
      <c r="O2105" s="1028"/>
    </row>
    <row r="2106" spans="2:21" s="97" customFormat="1" ht="19.350000000000001" customHeight="1">
      <c r="B2106" s="1076"/>
      <c r="C2106" s="1077"/>
      <c r="D2106" s="1026"/>
      <c r="E2106" s="1027"/>
      <c r="F2106" s="1027"/>
      <c r="G2106" s="1027"/>
      <c r="H2106" s="1027"/>
      <c r="I2106" s="1027"/>
      <c r="J2106" s="1027"/>
      <c r="K2106" s="1027"/>
      <c r="L2106" s="1027"/>
      <c r="M2106" s="1027"/>
      <c r="N2106" s="1027"/>
      <c r="O2106" s="1028"/>
    </row>
    <row r="2107" spans="2:21" s="97" customFormat="1" ht="19.350000000000001" customHeight="1">
      <c r="B2107" s="1076"/>
      <c r="C2107" s="1077"/>
      <c r="D2107" s="1026"/>
      <c r="E2107" s="1027"/>
      <c r="F2107" s="1027"/>
      <c r="G2107" s="1027"/>
      <c r="H2107" s="1027"/>
      <c r="I2107" s="1027"/>
      <c r="J2107" s="1027"/>
      <c r="K2107" s="1027"/>
      <c r="L2107" s="1027"/>
      <c r="M2107" s="1027"/>
      <c r="N2107" s="1027"/>
      <c r="O2107" s="1028"/>
    </row>
    <row r="2108" spans="2:21" s="97" customFormat="1" ht="19.350000000000001" customHeight="1">
      <c r="B2108" s="1076"/>
      <c r="C2108" s="1077"/>
      <c r="D2108" s="1026"/>
      <c r="E2108" s="1027"/>
      <c r="F2108" s="1027"/>
      <c r="G2108" s="1027"/>
      <c r="H2108" s="1027"/>
      <c r="I2108" s="1027"/>
      <c r="J2108" s="1027"/>
      <c r="K2108" s="1027"/>
      <c r="L2108" s="1027"/>
      <c r="M2108" s="1027"/>
      <c r="N2108" s="1027"/>
      <c r="O2108" s="1028"/>
    </row>
    <row r="2109" spans="2:21" s="97" customFormat="1" ht="19.350000000000001" customHeight="1">
      <c r="B2109" s="1076"/>
      <c r="C2109" s="1077"/>
      <c r="D2109" s="1026"/>
      <c r="E2109" s="1027"/>
      <c r="F2109" s="1027"/>
      <c r="G2109" s="1027"/>
      <c r="H2109" s="1027"/>
      <c r="I2109" s="1027"/>
      <c r="J2109" s="1027"/>
      <c r="K2109" s="1027"/>
      <c r="L2109" s="1027"/>
      <c r="M2109" s="1027"/>
      <c r="N2109" s="1027"/>
      <c r="O2109" s="1028"/>
    </row>
    <row r="2110" spans="2:21" s="97" customFormat="1" ht="19.350000000000001" customHeight="1">
      <c r="B2110" s="1076"/>
      <c r="C2110" s="1077"/>
      <c r="D2110" s="1026"/>
      <c r="E2110" s="1027"/>
      <c r="F2110" s="1027"/>
      <c r="G2110" s="1027"/>
      <c r="H2110" s="1027"/>
      <c r="I2110" s="1027"/>
      <c r="J2110" s="1027"/>
      <c r="K2110" s="1027"/>
      <c r="L2110" s="1027"/>
      <c r="M2110" s="1027"/>
      <c r="N2110" s="1027"/>
      <c r="O2110" s="1028"/>
    </row>
    <row r="2111" spans="2:21" s="97" customFormat="1" ht="19.350000000000001" customHeight="1">
      <c r="B2111" s="1076"/>
      <c r="C2111" s="1077"/>
      <c r="D2111" s="1026"/>
      <c r="E2111" s="1027"/>
      <c r="F2111" s="1027"/>
      <c r="G2111" s="1027"/>
      <c r="H2111" s="1027"/>
      <c r="I2111" s="1027"/>
      <c r="J2111" s="1027"/>
      <c r="K2111" s="1027"/>
      <c r="L2111" s="1027"/>
      <c r="M2111" s="1027"/>
      <c r="N2111" s="1027"/>
      <c r="O2111" s="1028"/>
    </row>
    <row r="2112" spans="2:21" s="97" customFormat="1" ht="19.350000000000001" customHeight="1">
      <c r="B2112" s="1078"/>
      <c r="C2112" s="1079"/>
      <c r="D2112" s="1029"/>
      <c r="E2112" s="1030"/>
      <c r="F2112" s="1030"/>
      <c r="G2112" s="1030"/>
      <c r="H2112" s="1030"/>
      <c r="I2112" s="1030"/>
      <c r="J2112" s="1030"/>
      <c r="K2112" s="1030"/>
      <c r="L2112" s="1030"/>
      <c r="M2112" s="1030"/>
      <c r="N2112" s="1030"/>
      <c r="O2112" s="1031"/>
    </row>
    <row r="2113" spans="2:15" s="97" customFormat="1" ht="18" customHeight="1">
      <c r="B2113" s="1067" t="s">
        <v>114</v>
      </c>
      <c r="C2113" s="1092"/>
      <c r="D2113" s="1089" t="s">
        <v>523</v>
      </c>
      <c r="E2113" s="1090"/>
      <c r="F2113" s="1090"/>
      <c r="G2113" s="1090"/>
      <c r="H2113" s="1090"/>
      <c r="I2113" s="1090"/>
      <c r="J2113" s="1090"/>
      <c r="K2113" s="1090"/>
      <c r="L2113" s="1090"/>
      <c r="M2113" s="1090"/>
      <c r="N2113" s="1090"/>
      <c r="O2113" s="1091"/>
    </row>
    <row r="2114" spans="2:15" s="97" customFormat="1" ht="18" customHeight="1">
      <c r="B2114" s="1093"/>
      <c r="C2114" s="1094"/>
      <c r="D2114" s="1045"/>
      <c r="E2114" s="1046"/>
      <c r="F2114" s="1046"/>
      <c r="G2114" s="1046"/>
      <c r="H2114" s="1046"/>
      <c r="I2114" s="1046"/>
      <c r="J2114" s="1046"/>
      <c r="K2114" s="1046"/>
      <c r="L2114" s="1046"/>
      <c r="M2114" s="1046"/>
      <c r="N2114" s="1046"/>
      <c r="O2114" s="1047"/>
    </row>
    <row r="2115" spans="2:15" s="97" customFormat="1" ht="18" customHeight="1">
      <c r="B2115" s="1093"/>
      <c r="C2115" s="1094"/>
      <c r="D2115" s="1026"/>
      <c r="E2115" s="1027"/>
      <c r="F2115" s="1027"/>
      <c r="G2115" s="1027"/>
      <c r="H2115" s="1027"/>
      <c r="I2115" s="1027"/>
      <c r="J2115" s="1027"/>
      <c r="K2115" s="1027"/>
      <c r="L2115" s="1027"/>
      <c r="M2115" s="1027"/>
      <c r="N2115" s="1027"/>
      <c r="O2115" s="1028"/>
    </row>
    <row r="2116" spans="2:15" s="97" customFormat="1" ht="18" customHeight="1">
      <c r="B2116" s="1093"/>
      <c r="C2116" s="1094"/>
      <c r="D2116" s="1026"/>
      <c r="E2116" s="1027"/>
      <c r="F2116" s="1027"/>
      <c r="G2116" s="1027"/>
      <c r="H2116" s="1027"/>
      <c r="I2116" s="1027"/>
      <c r="J2116" s="1027"/>
      <c r="K2116" s="1027"/>
      <c r="L2116" s="1027"/>
      <c r="M2116" s="1027"/>
      <c r="N2116" s="1027"/>
      <c r="O2116" s="1028"/>
    </row>
    <row r="2117" spans="2:15" s="97" customFormat="1" ht="18" customHeight="1">
      <c r="B2117" s="1093"/>
      <c r="C2117" s="1094"/>
      <c r="D2117" s="1026"/>
      <c r="E2117" s="1027"/>
      <c r="F2117" s="1027"/>
      <c r="G2117" s="1027"/>
      <c r="H2117" s="1027"/>
      <c r="I2117" s="1027"/>
      <c r="J2117" s="1027"/>
      <c r="K2117" s="1027"/>
      <c r="L2117" s="1027"/>
      <c r="M2117" s="1027"/>
      <c r="N2117" s="1027"/>
      <c r="O2117" s="1028"/>
    </row>
    <row r="2118" spans="2:15" s="97" customFormat="1" ht="18" customHeight="1">
      <c r="B2118" s="1093"/>
      <c r="C2118" s="1094"/>
      <c r="D2118" s="1026"/>
      <c r="E2118" s="1027"/>
      <c r="F2118" s="1027"/>
      <c r="G2118" s="1027"/>
      <c r="H2118" s="1027"/>
      <c r="I2118" s="1027"/>
      <c r="J2118" s="1027"/>
      <c r="K2118" s="1027"/>
      <c r="L2118" s="1027"/>
      <c r="M2118" s="1027"/>
      <c r="N2118" s="1027"/>
      <c r="O2118" s="1028"/>
    </row>
    <row r="2119" spans="2:15" s="97" customFormat="1" ht="18" customHeight="1">
      <c r="B2119" s="1093"/>
      <c r="C2119" s="1094"/>
      <c r="D2119" s="1048"/>
      <c r="E2119" s="1049"/>
      <c r="F2119" s="1049"/>
      <c r="G2119" s="1049"/>
      <c r="H2119" s="1049"/>
      <c r="I2119" s="1049"/>
      <c r="J2119" s="1049"/>
      <c r="K2119" s="1049"/>
      <c r="L2119" s="1049"/>
      <c r="M2119" s="1049"/>
      <c r="N2119" s="1049"/>
      <c r="O2119" s="1050"/>
    </row>
    <row r="2120" spans="2:15" s="97" customFormat="1" ht="18" customHeight="1">
      <c r="B2120" s="1093"/>
      <c r="C2120" s="1094"/>
      <c r="D2120" s="1116" t="s">
        <v>334</v>
      </c>
      <c r="E2120" s="1117"/>
      <c r="F2120" s="1117"/>
      <c r="G2120" s="1117"/>
      <c r="H2120" s="1117"/>
      <c r="I2120" s="1117"/>
      <c r="J2120" s="1117"/>
      <c r="K2120" s="1117"/>
      <c r="L2120" s="1117"/>
      <c r="M2120" s="1117"/>
      <c r="N2120" s="1117"/>
      <c r="O2120" s="1118"/>
    </row>
    <row r="2121" spans="2:15" s="97" customFormat="1" ht="18" customHeight="1">
      <c r="B2121" s="1093"/>
      <c r="C2121" s="1094"/>
      <c r="D2121" s="1045"/>
      <c r="E2121" s="1119"/>
      <c r="F2121" s="1119"/>
      <c r="G2121" s="1119"/>
      <c r="H2121" s="1119"/>
      <c r="I2121" s="1119"/>
      <c r="J2121" s="1119"/>
      <c r="K2121" s="1119"/>
      <c r="L2121" s="1119"/>
      <c r="M2121" s="1119"/>
      <c r="N2121" s="1119"/>
      <c r="O2121" s="1120"/>
    </row>
    <row r="2122" spans="2:15" s="97" customFormat="1" ht="18" customHeight="1">
      <c r="B2122" s="1093"/>
      <c r="C2122" s="1094"/>
      <c r="D2122" s="1121"/>
      <c r="E2122" s="1122"/>
      <c r="F2122" s="1122"/>
      <c r="G2122" s="1122"/>
      <c r="H2122" s="1122"/>
      <c r="I2122" s="1122"/>
      <c r="J2122" s="1122"/>
      <c r="K2122" s="1122"/>
      <c r="L2122" s="1122"/>
      <c r="M2122" s="1122"/>
      <c r="N2122" s="1122"/>
      <c r="O2122" s="1123"/>
    </row>
    <row r="2123" spans="2:15" s="97" customFormat="1" ht="18" customHeight="1">
      <c r="B2123" s="1093"/>
      <c r="C2123" s="1094"/>
      <c r="D2123" s="1121"/>
      <c r="E2123" s="1122"/>
      <c r="F2123" s="1122"/>
      <c r="G2123" s="1122"/>
      <c r="H2123" s="1122"/>
      <c r="I2123" s="1122"/>
      <c r="J2123" s="1122"/>
      <c r="K2123" s="1122"/>
      <c r="L2123" s="1122"/>
      <c r="M2123" s="1122"/>
      <c r="N2123" s="1122"/>
      <c r="O2123" s="1123"/>
    </row>
    <row r="2124" spans="2:15" s="97" customFormat="1" ht="18" customHeight="1">
      <c r="B2124" s="1093"/>
      <c r="C2124" s="1094"/>
      <c r="D2124" s="1121"/>
      <c r="E2124" s="1122"/>
      <c r="F2124" s="1122"/>
      <c r="G2124" s="1122"/>
      <c r="H2124" s="1122"/>
      <c r="I2124" s="1122"/>
      <c r="J2124" s="1122"/>
      <c r="K2124" s="1122"/>
      <c r="L2124" s="1122"/>
      <c r="M2124" s="1122"/>
      <c r="N2124" s="1122"/>
      <c r="O2124" s="1123"/>
    </row>
    <row r="2125" spans="2:15" s="97" customFormat="1" ht="18" customHeight="1">
      <c r="B2125" s="1093"/>
      <c r="C2125" s="1094"/>
      <c r="D2125" s="1121"/>
      <c r="E2125" s="1122"/>
      <c r="F2125" s="1122"/>
      <c r="G2125" s="1122"/>
      <c r="H2125" s="1122"/>
      <c r="I2125" s="1122"/>
      <c r="J2125" s="1122"/>
      <c r="K2125" s="1122"/>
      <c r="L2125" s="1122"/>
      <c r="M2125" s="1122"/>
      <c r="N2125" s="1122"/>
      <c r="O2125" s="1123"/>
    </row>
    <row r="2126" spans="2:15" s="97" customFormat="1" ht="18" customHeight="1">
      <c r="B2126" s="1093"/>
      <c r="C2126" s="1094"/>
      <c r="D2126" s="1121"/>
      <c r="E2126" s="1122"/>
      <c r="F2126" s="1122"/>
      <c r="G2126" s="1122"/>
      <c r="H2126" s="1122"/>
      <c r="I2126" s="1122"/>
      <c r="J2126" s="1122"/>
      <c r="K2126" s="1122"/>
      <c r="L2126" s="1122"/>
      <c r="M2126" s="1122"/>
      <c r="N2126" s="1122"/>
      <c r="O2126" s="1123"/>
    </row>
    <row r="2127" spans="2:15" s="97" customFormat="1" ht="18" customHeight="1">
      <c r="B2127" s="1095"/>
      <c r="C2127" s="1096"/>
      <c r="D2127" s="1124"/>
      <c r="E2127" s="1125"/>
      <c r="F2127" s="1125"/>
      <c r="G2127" s="1125"/>
      <c r="H2127" s="1125"/>
      <c r="I2127" s="1125"/>
      <c r="J2127" s="1125"/>
      <c r="K2127" s="1125"/>
      <c r="L2127" s="1125"/>
      <c r="M2127" s="1125"/>
      <c r="N2127" s="1125"/>
      <c r="O2127" s="1126"/>
    </row>
    <row r="2128" spans="2:15" s="97" customFormat="1" ht="30" customHeight="1">
      <c r="B2128" s="1067" t="s">
        <v>110</v>
      </c>
      <c r="C2128" s="1092"/>
      <c r="D2128" s="1102" t="s">
        <v>733</v>
      </c>
      <c r="E2128" s="1090"/>
      <c r="F2128" s="1090"/>
      <c r="G2128" s="1090"/>
      <c r="H2128" s="1090"/>
      <c r="I2128" s="1090"/>
      <c r="J2128" s="1090"/>
      <c r="K2128" s="1090"/>
      <c r="L2128" s="1090"/>
      <c r="M2128" s="1090"/>
      <c r="N2128" s="1090"/>
      <c r="O2128" s="1091"/>
    </row>
    <row r="2129" spans="2:21" s="97" customFormat="1" ht="18" customHeight="1">
      <c r="B2129" s="1093"/>
      <c r="C2129" s="1094"/>
      <c r="D2129" s="1045"/>
      <c r="E2129" s="1108"/>
      <c r="F2129" s="1108"/>
      <c r="G2129" s="1108"/>
      <c r="H2129" s="1108"/>
      <c r="I2129" s="1108"/>
      <c r="J2129" s="1108"/>
      <c r="K2129" s="1108"/>
      <c r="L2129" s="1108"/>
      <c r="M2129" s="1108"/>
      <c r="N2129" s="1108"/>
      <c r="O2129" s="1109"/>
    </row>
    <row r="2130" spans="2:21" s="97" customFormat="1" ht="18" customHeight="1">
      <c r="B2130" s="1093"/>
      <c r="C2130" s="1094"/>
      <c r="D2130" s="1110"/>
      <c r="E2130" s="1111"/>
      <c r="F2130" s="1111"/>
      <c r="G2130" s="1111"/>
      <c r="H2130" s="1111"/>
      <c r="I2130" s="1111"/>
      <c r="J2130" s="1111"/>
      <c r="K2130" s="1111"/>
      <c r="L2130" s="1111"/>
      <c r="M2130" s="1111"/>
      <c r="N2130" s="1111"/>
      <c r="O2130" s="1112"/>
    </row>
    <row r="2131" spans="2:21" s="97" customFormat="1" ht="18" customHeight="1">
      <c r="B2131" s="1093"/>
      <c r="C2131" s="1094"/>
      <c r="D2131" s="1113"/>
      <c r="E2131" s="1114"/>
      <c r="F2131" s="1114"/>
      <c r="G2131" s="1114"/>
      <c r="H2131" s="1114"/>
      <c r="I2131" s="1114"/>
      <c r="J2131" s="1114"/>
      <c r="K2131" s="1114"/>
      <c r="L2131" s="1114"/>
      <c r="M2131" s="1114"/>
      <c r="N2131" s="1114"/>
      <c r="O2131" s="1115"/>
    </row>
    <row r="2132" spans="2:21" s="97" customFormat="1" ht="17.100000000000001" customHeight="1">
      <c r="B2132" s="1093"/>
      <c r="C2132" s="1094"/>
      <c r="D2132" s="1133" t="s">
        <v>278</v>
      </c>
      <c r="E2132" s="1133"/>
      <c r="F2132" s="1133"/>
      <c r="G2132" s="1133"/>
      <c r="H2132" s="1133"/>
      <c r="I2132" s="1133"/>
      <c r="J2132" s="1133"/>
      <c r="K2132" s="1133"/>
      <c r="L2132" s="1133"/>
      <c r="M2132" s="1133"/>
      <c r="N2132" s="1133"/>
      <c r="O2132" s="1134"/>
    </row>
    <row r="2133" spans="2:21" s="97" customFormat="1" ht="17.100000000000001" customHeight="1">
      <c r="B2133" s="1093"/>
      <c r="C2133" s="1094"/>
      <c r="D2133" s="1135"/>
      <c r="E2133" s="1108"/>
      <c r="F2133" s="1108"/>
      <c r="G2133" s="1108"/>
      <c r="H2133" s="1108"/>
      <c r="I2133" s="1108"/>
      <c r="J2133" s="1108"/>
      <c r="K2133" s="1108"/>
      <c r="L2133" s="1108"/>
      <c r="M2133" s="1108"/>
      <c r="N2133" s="1108"/>
      <c r="O2133" s="1109"/>
    </row>
    <row r="2134" spans="2:21" s="97" customFormat="1" ht="17.100000000000001" customHeight="1">
      <c r="B2134" s="1093"/>
      <c r="C2134" s="1094"/>
      <c r="D2134" s="1110"/>
      <c r="E2134" s="1111"/>
      <c r="F2134" s="1111"/>
      <c r="G2134" s="1111"/>
      <c r="H2134" s="1111"/>
      <c r="I2134" s="1111"/>
      <c r="J2134" s="1111"/>
      <c r="K2134" s="1111"/>
      <c r="L2134" s="1111"/>
      <c r="M2134" s="1111"/>
      <c r="N2134" s="1111"/>
      <c r="O2134" s="1112"/>
    </row>
    <row r="2135" spans="2:21" s="97" customFormat="1" ht="17.100000000000001" customHeight="1">
      <c r="B2135" s="1093"/>
      <c r="C2135" s="1094"/>
      <c r="D2135" s="1113"/>
      <c r="E2135" s="1114"/>
      <c r="F2135" s="1114"/>
      <c r="G2135" s="1114"/>
      <c r="H2135" s="1114"/>
      <c r="I2135" s="1114"/>
      <c r="J2135" s="1114"/>
      <c r="K2135" s="1114"/>
      <c r="L2135" s="1114"/>
      <c r="M2135" s="1114"/>
      <c r="N2135" s="1114"/>
      <c r="O2135" s="1115"/>
    </row>
    <row r="2136" spans="2:21" s="97" customFormat="1" ht="17.100000000000001" customHeight="1">
      <c r="B2136" s="1093"/>
      <c r="C2136" s="1094"/>
      <c r="D2136" s="1133" t="s">
        <v>371</v>
      </c>
      <c r="E2136" s="1133"/>
      <c r="F2136" s="1133"/>
      <c r="G2136" s="1133"/>
      <c r="H2136" s="1133"/>
      <c r="I2136" s="1133"/>
      <c r="J2136" s="1133"/>
      <c r="K2136" s="1133"/>
      <c r="L2136" s="1133"/>
      <c r="M2136" s="1133"/>
      <c r="N2136" s="1133"/>
      <c r="O2136" s="1134"/>
    </row>
    <row r="2137" spans="2:21" s="97" customFormat="1" ht="17.100000000000001" customHeight="1">
      <c r="B2137" s="1093"/>
      <c r="C2137" s="1094"/>
      <c r="D2137" s="1135"/>
      <c r="E2137" s="1136"/>
      <c r="F2137" s="1136"/>
      <c r="G2137" s="1136"/>
      <c r="H2137" s="1136"/>
      <c r="I2137" s="1136"/>
      <c r="J2137" s="1136"/>
      <c r="K2137" s="1136"/>
      <c r="L2137" s="1136"/>
      <c r="M2137" s="1136"/>
      <c r="N2137" s="1136"/>
      <c r="O2137" s="1137"/>
    </row>
    <row r="2138" spans="2:21" s="97" customFormat="1" ht="17.100000000000001" customHeight="1">
      <c r="B2138" s="1093"/>
      <c r="C2138" s="1094"/>
      <c r="D2138" s="1138"/>
      <c r="E2138" s="827"/>
      <c r="F2138" s="827"/>
      <c r="G2138" s="827"/>
      <c r="H2138" s="827"/>
      <c r="I2138" s="827"/>
      <c r="J2138" s="827"/>
      <c r="K2138" s="827"/>
      <c r="L2138" s="827"/>
      <c r="M2138" s="827"/>
      <c r="N2138" s="827"/>
      <c r="O2138" s="1139"/>
    </row>
    <row r="2139" spans="2:21" s="97" customFormat="1" ht="17.100000000000001" customHeight="1">
      <c r="B2139" s="1093"/>
      <c r="C2139" s="1094"/>
      <c r="D2139" s="1140"/>
      <c r="E2139" s="1141"/>
      <c r="F2139" s="1141"/>
      <c r="G2139" s="1141"/>
      <c r="H2139" s="1141"/>
      <c r="I2139" s="1141"/>
      <c r="J2139" s="1141"/>
      <c r="K2139" s="1141"/>
      <c r="L2139" s="1141"/>
      <c r="M2139" s="1141"/>
      <c r="N2139" s="1141"/>
      <c r="O2139" s="1142"/>
    </row>
    <row r="2140" spans="2:21" s="97" customFormat="1" ht="45" customHeight="1">
      <c r="B2140" s="1093"/>
      <c r="C2140" s="1094"/>
      <c r="D2140" s="1021" t="s">
        <v>734</v>
      </c>
      <c r="E2140" s="1022"/>
      <c r="F2140" s="1022"/>
      <c r="G2140" s="1022"/>
      <c r="H2140" s="1022"/>
      <c r="I2140" s="1022"/>
      <c r="J2140" s="1022"/>
      <c r="K2140" s="1022"/>
      <c r="L2140" s="1023"/>
      <c r="M2140" s="1024" t="s">
        <v>713</v>
      </c>
      <c r="N2140" s="1025"/>
      <c r="O2140" s="706" t="s">
        <v>714</v>
      </c>
      <c r="Q2140" s="495" t="s">
        <v>721</v>
      </c>
    </row>
    <row r="2141" spans="2:21" s="97" customFormat="1" ht="17.100000000000001" customHeight="1">
      <c r="B2141" s="1093"/>
      <c r="C2141" s="1094"/>
      <c r="D2141" s="1045"/>
      <c r="E2141" s="1103"/>
      <c r="F2141" s="1103"/>
      <c r="G2141" s="1103"/>
      <c r="H2141" s="1103"/>
      <c r="I2141" s="1103"/>
      <c r="J2141" s="1103"/>
      <c r="K2141" s="1103"/>
      <c r="L2141" s="1103"/>
      <c r="M2141" s="1103"/>
      <c r="N2141" s="1103"/>
      <c r="O2141" s="1104"/>
    </row>
    <row r="2142" spans="2:21" ht="18" customHeight="1">
      <c r="B2142" s="1093"/>
      <c r="C2142" s="1094"/>
      <c r="D2142" s="1105"/>
      <c r="E2142" s="1106"/>
      <c r="F2142" s="1106"/>
      <c r="G2142" s="1106"/>
      <c r="H2142" s="1106"/>
      <c r="I2142" s="1106"/>
      <c r="J2142" s="1106"/>
      <c r="K2142" s="1106"/>
      <c r="L2142" s="1106"/>
      <c r="M2142" s="1106"/>
      <c r="N2142" s="1106"/>
      <c r="O2142" s="1107"/>
      <c r="R2142" s="294"/>
      <c r="S2142" s="294"/>
      <c r="T2142" s="294"/>
      <c r="U2142" s="294"/>
    </row>
    <row r="2143" spans="2:21" ht="18" customHeight="1">
      <c r="B2143" s="1093"/>
      <c r="C2143" s="1094"/>
      <c r="D2143" s="1147" t="s">
        <v>279</v>
      </c>
      <c r="E2143" s="1133"/>
      <c r="F2143" s="1133"/>
      <c r="G2143" s="1133"/>
      <c r="H2143" s="1133"/>
      <c r="I2143" s="1133"/>
      <c r="J2143" s="1133"/>
      <c r="K2143" s="1133"/>
      <c r="L2143" s="1133"/>
      <c r="M2143" s="1133"/>
      <c r="N2143" s="1133"/>
      <c r="O2143" s="1134"/>
      <c r="R2143" s="294"/>
      <c r="S2143" s="294"/>
      <c r="T2143" s="294"/>
      <c r="U2143" s="294"/>
    </row>
    <row r="2144" spans="2:21" ht="18" customHeight="1">
      <c r="B2144" s="1093"/>
      <c r="C2144" s="1094"/>
      <c r="D2144" s="1127"/>
      <c r="E2144" s="1128"/>
      <c r="F2144" s="1128"/>
      <c r="G2144" s="1128"/>
      <c r="H2144" s="1128"/>
      <c r="I2144" s="1128"/>
      <c r="J2144" s="1128"/>
      <c r="K2144" s="1128"/>
      <c r="L2144" s="1128"/>
      <c r="M2144" s="1128"/>
      <c r="N2144" s="1128"/>
      <c r="O2144" s="1129"/>
      <c r="R2144" s="294"/>
      <c r="S2144" s="294"/>
      <c r="T2144" s="294"/>
      <c r="U2144" s="294"/>
    </row>
    <row r="2145" spans="1:17" s="308" customFormat="1" ht="18" customHeight="1">
      <c r="B2145" s="1095"/>
      <c r="C2145" s="1096"/>
      <c r="D2145" s="1130"/>
      <c r="E2145" s="1131"/>
      <c r="F2145" s="1131"/>
      <c r="G2145" s="1131"/>
      <c r="H2145" s="1131"/>
      <c r="I2145" s="1131"/>
      <c r="J2145" s="1131"/>
      <c r="K2145" s="1131"/>
      <c r="L2145" s="1131"/>
      <c r="M2145" s="1131"/>
      <c r="N2145" s="1131"/>
      <c r="O2145" s="1132"/>
    </row>
    <row r="2146" spans="1:17" s="122" customFormat="1" ht="4.5" customHeight="1">
      <c r="B2146" s="309"/>
      <c r="C2146" s="309"/>
      <c r="D2146" s="310"/>
      <c r="E2146" s="310"/>
      <c r="F2146" s="310"/>
      <c r="G2146" s="310"/>
      <c r="H2146" s="310"/>
      <c r="I2146" s="310"/>
      <c r="J2146" s="310"/>
      <c r="K2146" s="310"/>
      <c r="L2146" s="310"/>
      <c r="M2146" s="310"/>
      <c r="N2146" s="310"/>
      <c r="O2146" s="310"/>
    </row>
    <row r="2147" spans="1:17" s="122" customFormat="1" ht="18.75" customHeight="1">
      <c r="B2147" s="463" t="s">
        <v>333</v>
      </c>
      <c r="C2147" s="309"/>
      <c r="D2147" s="310"/>
      <c r="E2147" s="310"/>
      <c r="F2147" s="310"/>
      <c r="G2147" s="310"/>
      <c r="H2147" s="310"/>
      <c r="I2147" s="310"/>
      <c r="J2147" s="310"/>
      <c r="K2147" s="310"/>
      <c r="L2147" s="310"/>
      <c r="M2147" s="310"/>
      <c r="N2147" s="310"/>
      <c r="O2147" s="310"/>
    </row>
    <row r="2148" spans="1:17" s="122" customFormat="1" ht="14.25" customHeight="1" thickBot="1">
      <c r="B2148" s="463" t="s">
        <v>331</v>
      </c>
      <c r="C2148" s="309"/>
      <c r="D2148" s="310"/>
      <c r="E2148" s="310"/>
      <c r="F2148" s="310"/>
      <c r="G2148" s="310"/>
      <c r="H2148" s="310"/>
      <c r="I2148" s="310"/>
      <c r="J2148" s="310"/>
      <c r="K2148" s="310"/>
      <c r="L2148" s="310"/>
      <c r="M2148" s="310"/>
      <c r="N2148" s="310"/>
      <c r="O2148" s="310"/>
    </row>
    <row r="2149" spans="1:17" s="122" customFormat="1" ht="18" customHeight="1" thickBot="1">
      <c r="B2149" s="1143" t="s">
        <v>36</v>
      </c>
      <c r="C2149" s="1017"/>
      <c r="D2149" s="1018"/>
      <c r="E2149" s="311" t="s">
        <v>423</v>
      </c>
      <c r="F2149" s="312"/>
      <c r="G2149" s="312"/>
      <c r="H2149" s="312"/>
      <c r="I2149" s="312"/>
      <c r="J2149" s="312"/>
      <c r="K2149" s="312"/>
      <c r="L2149" s="212"/>
      <c r="M2149" s="212"/>
      <c r="N2149" s="212"/>
      <c r="O2149" s="212"/>
    </row>
    <row r="2150" spans="1:17" s="122" customFormat="1" ht="12">
      <c r="A2150" s="313"/>
      <c r="B2150" s="314" t="s">
        <v>50</v>
      </c>
      <c r="C2150" s="314"/>
      <c r="D2150" s="315"/>
      <c r="E2150" s="316"/>
      <c r="F2150" s="316"/>
      <c r="G2150" s="317" t="s">
        <v>51</v>
      </c>
      <c r="H2150" s="315"/>
      <c r="I2150" s="314" t="s">
        <v>52</v>
      </c>
      <c r="J2150" s="314"/>
      <c r="K2150" s="313"/>
      <c r="L2150" s="318"/>
      <c r="M2150" s="319"/>
      <c r="N2150" s="313"/>
      <c r="O2150" s="317" t="s">
        <v>51</v>
      </c>
    </row>
    <row r="2151" spans="1:17" s="122" customFormat="1" ht="12">
      <c r="A2151" s="320"/>
      <c r="B2151" s="321" t="s">
        <v>53</v>
      </c>
      <c r="C2151" s="322"/>
      <c r="D2151" s="322"/>
      <c r="E2151" s="323"/>
      <c r="F2151" s="323" t="s">
        <v>54</v>
      </c>
      <c r="G2151" s="324" t="s">
        <v>55</v>
      </c>
      <c r="H2151" s="325"/>
      <c r="I2151" s="321" t="s">
        <v>53</v>
      </c>
      <c r="J2151" s="322"/>
      <c r="K2151" s="322"/>
      <c r="L2151" s="322"/>
      <c r="M2151" s="323"/>
      <c r="N2151" s="323" t="s">
        <v>54</v>
      </c>
      <c r="O2151" s="324" t="s">
        <v>55</v>
      </c>
    </row>
    <row r="2152" spans="1:17" s="122" customFormat="1" ht="18" customHeight="1">
      <c r="A2152" s="313"/>
      <c r="B2152" s="78" t="s">
        <v>395</v>
      </c>
      <c r="C2152" s="79"/>
      <c r="D2152" s="79"/>
      <c r="E2152" s="80"/>
      <c r="F2152" s="81"/>
      <c r="G2152" s="82"/>
      <c r="H2152" s="83"/>
      <c r="I2152" s="78" t="s">
        <v>397</v>
      </c>
      <c r="J2152" s="79"/>
      <c r="K2152" s="79"/>
      <c r="L2152" s="79"/>
      <c r="M2152" s="80"/>
      <c r="N2152" s="84"/>
      <c r="O2152" s="85"/>
      <c r="Q2152" s="561" t="s">
        <v>700</v>
      </c>
    </row>
    <row r="2153" spans="1:17" s="122" customFormat="1" ht="14.25" customHeight="1">
      <c r="A2153" s="313"/>
      <c r="B2153" s="86"/>
      <c r="C2153" s="87"/>
      <c r="D2153" s="88"/>
      <c r="E2153" s="89"/>
      <c r="F2153" s="90"/>
      <c r="G2153" s="91"/>
      <c r="H2153" s="83"/>
      <c r="I2153" s="92"/>
      <c r="J2153" s="93"/>
      <c r="K2153" s="88"/>
      <c r="L2153" s="88"/>
      <c r="M2153" s="89"/>
      <c r="N2153" s="90"/>
      <c r="O2153" s="94"/>
    </row>
    <row r="2154" spans="1:17" s="122" customFormat="1" ht="14.25" customHeight="1">
      <c r="A2154" s="313"/>
      <c r="B2154" s="95"/>
      <c r="C2154" s="96"/>
      <c r="D2154" s="97"/>
      <c r="E2154" s="98"/>
      <c r="F2154" s="90"/>
      <c r="G2154" s="99">
        <f>ROUNDDOWN(SUM(F2153:F2159)/1000,0)</f>
        <v>0</v>
      </c>
      <c r="H2154" s="100"/>
      <c r="I2154" s="92"/>
      <c r="J2154" s="510"/>
      <c r="K2154" s="510"/>
      <c r="L2154" s="510"/>
      <c r="M2154" s="98"/>
      <c r="N2154" s="90"/>
      <c r="O2154" s="101">
        <f>ROUNDDOWN(SUM(N2153:N2162)/1000,0)</f>
        <v>0</v>
      </c>
    </row>
    <row r="2155" spans="1:17" s="122" customFormat="1" ht="14.1" customHeight="1">
      <c r="A2155" s="313"/>
      <c r="B2155" s="95"/>
      <c r="C2155" s="96"/>
      <c r="D2155" s="97"/>
      <c r="E2155" s="98"/>
      <c r="F2155" s="90"/>
      <c r="G2155" s="99"/>
      <c r="H2155" s="100"/>
      <c r="I2155" s="92"/>
      <c r="J2155" s="510"/>
      <c r="K2155" s="510"/>
      <c r="L2155" s="510"/>
      <c r="M2155" s="98"/>
      <c r="N2155" s="90"/>
      <c r="O2155" s="94"/>
    </row>
    <row r="2156" spans="1:17" s="122" customFormat="1" ht="14.25" customHeight="1">
      <c r="A2156" s="313"/>
      <c r="B2156" s="95"/>
      <c r="C2156" s="96"/>
      <c r="D2156" s="97"/>
      <c r="E2156" s="98"/>
      <c r="F2156" s="90"/>
      <c r="G2156" s="99"/>
      <c r="H2156" s="100"/>
      <c r="I2156" s="92"/>
      <c r="J2156" s="510"/>
      <c r="K2156" s="510"/>
      <c r="L2156" s="510"/>
      <c r="M2156" s="98"/>
      <c r="N2156" s="90"/>
      <c r="O2156" s="94"/>
    </row>
    <row r="2157" spans="1:17" s="122" customFormat="1" ht="14.25" customHeight="1">
      <c r="A2157" s="313"/>
      <c r="B2157" s="95"/>
      <c r="C2157" s="96"/>
      <c r="D2157" s="97"/>
      <c r="E2157" s="98"/>
      <c r="F2157" s="90"/>
      <c r="G2157" s="102"/>
      <c r="H2157" s="103"/>
      <c r="I2157" s="92"/>
      <c r="J2157" s="510"/>
      <c r="K2157" s="510"/>
      <c r="L2157" s="510"/>
      <c r="M2157" s="98"/>
      <c r="N2157" s="90"/>
      <c r="O2157" s="94"/>
    </row>
    <row r="2158" spans="1:17" s="122" customFormat="1" ht="14.25" customHeight="1">
      <c r="A2158" s="313"/>
      <c r="B2158" s="95"/>
      <c r="C2158" s="96"/>
      <c r="D2158" s="97"/>
      <c r="E2158" s="98"/>
      <c r="F2158" s="90"/>
      <c r="G2158" s="102"/>
      <c r="H2158" s="103"/>
      <c r="I2158" s="92"/>
      <c r="J2158" s="510"/>
      <c r="K2158" s="510"/>
      <c r="L2158" s="510"/>
      <c r="M2158" s="98"/>
      <c r="N2158" s="90"/>
      <c r="O2158" s="94"/>
    </row>
    <row r="2159" spans="1:17" s="122" customFormat="1" ht="14.25" customHeight="1">
      <c r="A2159" s="313"/>
      <c r="B2159" s="78" t="s">
        <v>607</v>
      </c>
      <c r="C2159" s="79"/>
      <c r="D2159" s="79"/>
      <c r="E2159" s="80"/>
      <c r="F2159" s="81"/>
      <c r="G2159" s="82"/>
      <c r="H2159" s="105"/>
      <c r="I2159" s="92"/>
      <c r="J2159" s="510"/>
      <c r="K2159" s="510"/>
      <c r="L2159" s="510"/>
      <c r="M2159" s="98"/>
      <c r="N2159" s="90"/>
      <c r="O2159" s="94"/>
    </row>
    <row r="2160" spans="1:17" s="122" customFormat="1" ht="14.25" customHeight="1">
      <c r="A2160" s="313"/>
      <c r="B2160" s="95"/>
      <c r="C2160" s="96"/>
      <c r="D2160" s="97"/>
      <c r="E2160" s="98"/>
      <c r="F2160" s="90"/>
      <c r="G2160" s="91"/>
      <c r="H2160" s="105"/>
      <c r="I2160" s="92"/>
      <c r="J2160" s="510"/>
      <c r="K2160" s="510"/>
      <c r="L2160" s="510"/>
      <c r="M2160" s="98"/>
      <c r="N2160" s="90"/>
      <c r="O2160" s="94"/>
    </row>
    <row r="2161" spans="1:15" s="122" customFormat="1" ht="14.25" customHeight="1">
      <c r="A2161" s="313"/>
      <c r="B2161" s="95"/>
      <c r="C2161" s="96"/>
      <c r="D2161" s="97"/>
      <c r="E2161" s="98"/>
      <c r="F2161" s="90"/>
      <c r="G2161" s="99">
        <f>ROUNDDOWN(SUM(F2160:F2165)/1000,0)</f>
        <v>0</v>
      </c>
      <c r="H2161" s="100"/>
      <c r="I2161" s="107"/>
      <c r="J2161" s="511"/>
      <c r="K2161" s="511"/>
      <c r="L2161" s="511"/>
      <c r="M2161" s="98"/>
      <c r="N2161" s="90"/>
      <c r="O2161" s="106"/>
    </row>
    <row r="2162" spans="1:15" s="122" customFormat="1" ht="14.25" customHeight="1">
      <c r="A2162" s="313"/>
      <c r="B2162" s="95"/>
      <c r="C2162" s="96"/>
      <c r="D2162" s="97"/>
      <c r="E2162" s="98"/>
      <c r="F2162" s="90"/>
      <c r="G2162" s="99"/>
      <c r="H2162" s="100"/>
      <c r="I2162" s="78" t="s">
        <v>398</v>
      </c>
      <c r="J2162" s="79"/>
      <c r="K2162" s="79"/>
      <c r="L2162" s="79"/>
      <c r="M2162" s="80"/>
      <c r="N2162" s="81"/>
      <c r="O2162" s="111"/>
    </row>
    <row r="2163" spans="1:15" s="122" customFormat="1" ht="14.25" customHeight="1">
      <c r="A2163" s="313"/>
      <c r="B2163" s="95"/>
      <c r="C2163" s="96"/>
      <c r="D2163" s="97"/>
      <c r="E2163" s="98"/>
      <c r="F2163" s="90"/>
      <c r="G2163" s="99"/>
      <c r="H2163" s="105"/>
      <c r="I2163" s="92"/>
      <c r="J2163" s="510"/>
      <c r="K2163" s="510"/>
      <c r="L2163" s="510"/>
      <c r="M2163" s="98"/>
      <c r="N2163" s="90"/>
      <c r="O2163" s="94"/>
    </row>
    <row r="2164" spans="1:15" s="122" customFormat="1" ht="14.25" customHeight="1">
      <c r="A2164" s="313"/>
      <c r="B2164" s="95"/>
      <c r="C2164" s="96"/>
      <c r="D2164" s="97"/>
      <c r="E2164" s="98"/>
      <c r="F2164" s="90"/>
      <c r="G2164" s="99"/>
      <c r="H2164" s="100"/>
      <c r="I2164" s="92"/>
      <c r="J2164" s="510"/>
      <c r="K2164" s="510"/>
      <c r="L2164" s="510"/>
      <c r="M2164" s="98"/>
      <c r="N2164" s="90"/>
      <c r="O2164" s="101">
        <f>ROUNDDOWN(SUM(N2163:N2171)/1000,0)</f>
        <v>0</v>
      </c>
    </row>
    <row r="2165" spans="1:15" s="122" customFormat="1" ht="14.25" customHeight="1">
      <c r="A2165" s="313"/>
      <c r="B2165" s="78" t="s">
        <v>614</v>
      </c>
      <c r="C2165" s="79"/>
      <c r="D2165" s="79"/>
      <c r="E2165" s="80"/>
      <c r="F2165" s="81"/>
      <c r="G2165" s="82"/>
      <c r="H2165" s="100"/>
      <c r="I2165" s="92"/>
      <c r="J2165" s="510"/>
      <c r="K2165" s="510"/>
      <c r="L2165" s="510"/>
      <c r="M2165" s="98"/>
      <c r="N2165" s="90"/>
      <c r="O2165" s="94"/>
    </row>
    <row r="2166" spans="1:15" s="122" customFormat="1" ht="14.25" customHeight="1">
      <c r="A2166" s="313"/>
      <c r="B2166" s="95"/>
      <c r="C2166" s="96"/>
      <c r="D2166" s="97"/>
      <c r="E2166" s="98"/>
      <c r="F2166" s="90"/>
      <c r="G2166" s="91"/>
      <c r="H2166" s="105"/>
      <c r="I2166" s="92"/>
      <c r="J2166" s="510"/>
      <c r="K2166" s="510"/>
      <c r="L2166" s="510"/>
      <c r="M2166" s="98"/>
      <c r="N2166" s="90"/>
      <c r="O2166" s="94"/>
    </row>
    <row r="2167" spans="1:15" s="122" customFormat="1" ht="14.25" customHeight="1">
      <c r="A2167" s="313"/>
      <c r="B2167" s="95"/>
      <c r="C2167" s="96"/>
      <c r="D2167" s="97"/>
      <c r="E2167" s="98"/>
      <c r="F2167" s="90"/>
      <c r="G2167" s="99">
        <f>ROUNDDOWN(SUM(F2166:F2169)/1000,0)</f>
        <v>0</v>
      </c>
      <c r="H2167" s="105"/>
      <c r="I2167" s="92"/>
      <c r="J2167" s="510"/>
      <c r="K2167" s="510"/>
      <c r="L2167" s="510"/>
      <c r="M2167" s="98"/>
      <c r="N2167" s="90"/>
      <c r="O2167" s="94"/>
    </row>
    <row r="2168" spans="1:15" s="122" customFormat="1" ht="14.25" customHeight="1">
      <c r="A2168" s="313"/>
      <c r="B2168" s="95"/>
      <c r="C2168" s="96"/>
      <c r="D2168" s="97"/>
      <c r="E2168" s="98"/>
      <c r="F2168" s="90"/>
      <c r="G2168" s="99"/>
      <c r="H2168" s="100"/>
      <c r="I2168" s="92"/>
      <c r="J2168" s="510"/>
      <c r="K2168" s="510"/>
      <c r="L2168" s="510"/>
      <c r="M2168" s="98"/>
      <c r="N2168" s="90"/>
      <c r="O2168" s="94"/>
    </row>
    <row r="2169" spans="1:15" s="122" customFormat="1" ht="14.25" customHeight="1">
      <c r="A2169" s="313"/>
      <c r="B2169" s="78" t="s">
        <v>615</v>
      </c>
      <c r="C2169" s="79"/>
      <c r="D2169" s="79"/>
      <c r="E2169" s="80"/>
      <c r="F2169" s="81"/>
      <c r="G2169" s="82"/>
      <c r="H2169" s="100"/>
      <c r="I2169" s="92"/>
      <c r="J2169" s="510"/>
      <c r="K2169" s="510"/>
      <c r="L2169" s="510"/>
      <c r="M2169" s="98"/>
      <c r="N2169" s="90"/>
      <c r="O2169" s="94"/>
    </row>
    <row r="2170" spans="1:15" s="122" customFormat="1" ht="14.25" customHeight="1">
      <c r="A2170" s="313"/>
      <c r="B2170" s="95"/>
      <c r="C2170" s="96"/>
      <c r="D2170" s="97"/>
      <c r="E2170" s="98"/>
      <c r="F2170" s="90"/>
      <c r="G2170" s="91"/>
      <c r="H2170" s="105"/>
      <c r="I2170" s="92"/>
      <c r="J2170" s="510"/>
      <c r="K2170" s="510"/>
      <c r="L2170" s="510"/>
      <c r="M2170" s="98"/>
      <c r="N2170" s="90"/>
      <c r="O2170" s="106"/>
    </row>
    <row r="2171" spans="1:15" s="122" customFormat="1" ht="14.25" customHeight="1">
      <c r="A2171" s="313"/>
      <c r="B2171" s="95"/>
      <c r="C2171" s="96"/>
      <c r="D2171" s="97"/>
      <c r="E2171" s="98"/>
      <c r="F2171" s="90"/>
      <c r="G2171" s="99">
        <f>ROUNDDOWN(SUM(F2170:F2175)/1000,0)</f>
        <v>0</v>
      </c>
      <c r="H2171" s="105"/>
      <c r="I2171" s="185" t="s">
        <v>399</v>
      </c>
      <c r="J2171" s="167"/>
      <c r="K2171" s="109"/>
      <c r="L2171" s="109"/>
      <c r="M2171" s="110"/>
      <c r="N2171" s="84"/>
      <c r="O2171" s="111"/>
    </row>
    <row r="2172" spans="1:15" s="122" customFormat="1" ht="14.25" customHeight="1">
      <c r="A2172" s="313"/>
      <c r="B2172" s="95"/>
      <c r="C2172" s="96"/>
      <c r="D2172" s="97"/>
      <c r="E2172" s="98"/>
      <c r="F2172" s="90"/>
      <c r="G2172" s="99"/>
      <c r="H2172" s="105"/>
      <c r="I2172" s="92"/>
      <c r="J2172" s="510"/>
      <c r="K2172" s="510"/>
      <c r="L2172" s="510"/>
      <c r="M2172" s="98"/>
      <c r="N2172" s="90"/>
      <c r="O2172" s="94"/>
    </row>
    <row r="2173" spans="1:15" s="122" customFormat="1" ht="14.25" customHeight="1">
      <c r="A2173" s="313"/>
      <c r="B2173" s="95"/>
      <c r="C2173" s="96"/>
      <c r="D2173" s="97"/>
      <c r="E2173" s="98"/>
      <c r="F2173" s="90"/>
      <c r="G2173" s="99"/>
      <c r="H2173" s="100"/>
      <c r="I2173" s="92"/>
      <c r="J2173" s="510"/>
      <c r="K2173" s="510"/>
      <c r="L2173" s="510"/>
      <c r="M2173" s="98"/>
      <c r="N2173" s="90"/>
      <c r="O2173" s="101">
        <f>ROUNDDOWN(SUM(N2172:N2178)/1000,0)</f>
        <v>0</v>
      </c>
    </row>
    <row r="2174" spans="1:15" s="122" customFormat="1" ht="14.25" customHeight="1">
      <c r="A2174" s="313"/>
      <c r="B2174" s="78" t="s">
        <v>396</v>
      </c>
      <c r="C2174" s="79"/>
      <c r="D2174" s="79"/>
      <c r="E2174" s="80"/>
      <c r="F2174" s="81"/>
      <c r="G2174" s="82"/>
      <c r="H2174" s="100"/>
      <c r="I2174" s="92"/>
      <c r="J2174" s="510"/>
      <c r="K2174" s="510"/>
      <c r="L2174" s="510"/>
      <c r="M2174" s="98"/>
      <c r="N2174" s="90"/>
      <c r="O2174" s="94"/>
    </row>
    <row r="2175" spans="1:15" s="122" customFormat="1" ht="14.25" customHeight="1">
      <c r="A2175" s="313"/>
      <c r="B2175" s="95"/>
      <c r="C2175" s="96"/>
      <c r="D2175" s="97"/>
      <c r="E2175" s="98"/>
      <c r="F2175" s="90"/>
      <c r="G2175" s="91"/>
      <c r="H2175" s="100"/>
      <c r="I2175" s="92"/>
      <c r="J2175" s="510"/>
      <c r="K2175" s="510"/>
      <c r="L2175" s="510"/>
      <c r="M2175" s="98"/>
      <c r="N2175" s="90"/>
      <c r="O2175" s="94"/>
    </row>
    <row r="2176" spans="1:15" s="122" customFormat="1" ht="14.25" customHeight="1">
      <c r="A2176" s="313"/>
      <c r="B2176" s="95"/>
      <c r="C2176" s="96"/>
      <c r="D2176" s="97"/>
      <c r="E2176" s="98"/>
      <c r="F2176" s="90"/>
      <c r="G2176" s="91">
        <f>ROUNDDOWN(SUM(F2175:F2182)/1000,0)</f>
        <v>0</v>
      </c>
      <c r="H2176" s="100"/>
      <c r="I2176" s="92"/>
      <c r="J2176" s="510"/>
      <c r="K2176" s="510"/>
      <c r="L2176" s="510"/>
      <c r="M2176" s="98"/>
      <c r="N2176" s="90"/>
      <c r="O2176" s="94"/>
    </row>
    <row r="2177" spans="1:17" s="122" customFormat="1" ht="14.25" customHeight="1">
      <c r="A2177" s="313"/>
      <c r="B2177" s="95"/>
      <c r="C2177" s="96"/>
      <c r="D2177" s="97"/>
      <c r="E2177" s="98"/>
      <c r="F2177" s="90"/>
      <c r="G2177" s="91"/>
      <c r="H2177" s="100"/>
      <c r="I2177" s="92"/>
      <c r="J2177" s="510"/>
      <c r="K2177" s="510"/>
      <c r="L2177" s="510"/>
      <c r="M2177" s="98"/>
      <c r="N2177" s="90"/>
      <c r="O2177" s="94"/>
    </row>
    <row r="2178" spans="1:17" s="122" customFormat="1" ht="14.25" customHeight="1">
      <c r="A2178" s="313"/>
      <c r="B2178" s="95"/>
      <c r="C2178" s="96"/>
      <c r="D2178" s="97"/>
      <c r="E2178" s="98"/>
      <c r="F2178" s="90"/>
      <c r="G2178" s="91"/>
      <c r="H2178" s="105"/>
      <c r="I2178" s="185" t="s">
        <v>400</v>
      </c>
      <c r="J2178" s="108"/>
      <c r="K2178" s="109"/>
      <c r="L2178" s="109"/>
      <c r="M2178" s="110"/>
      <c r="N2178" s="84"/>
      <c r="O2178" s="168"/>
    </row>
    <row r="2179" spans="1:17" s="122" customFormat="1" ht="14.25" customHeight="1">
      <c r="A2179" s="313"/>
      <c r="B2179" s="95"/>
      <c r="C2179" s="96"/>
      <c r="D2179" s="97"/>
      <c r="E2179" s="98"/>
      <c r="F2179" s="90"/>
      <c r="G2179" s="91"/>
      <c r="H2179" s="105"/>
      <c r="I2179" s="92"/>
      <c r="J2179" s="510"/>
      <c r="K2179" s="510"/>
      <c r="L2179" s="510"/>
      <c r="M2179" s="98"/>
      <c r="N2179" s="90"/>
      <c r="O2179" s="169"/>
    </row>
    <row r="2180" spans="1:17" s="122" customFormat="1" ht="14.25" customHeight="1">
      <c r="A2180" s="313"/>
      <c r="B2180" s="95"/>
      <c r="C2180" s="96"/>
      <c r="D2180" s="97"/>
      <c r="E2180" s="98"/>
      <c r="F2180" s="90"/>
      <c r="G2180" s="91"/>
      <c r="H2180" s="105"/>
      <c r="I2180" s="92"/>
      <c r="J2180" s="510"/>
      <c r="K2180" s="510"/>
      <c r="L2180" s="510"/>
      <c r="M2180" s="98"/>
      <c r="N2180" s="90"/>
      <c r="O2180" s="101">
        <f>ROUNDDOWN(SUM(N2179:N2185)/1000,0)</f>
        <v>0</v>
      </c>
    </row>
    <row r="2181" spans="1:17" s="122" customFormat="1" ht="14.25" customHeight="1">
      <c r="A2181" s="313"/>
      <c r="B2181" s="95"/>
      <c r="C2181" s="96"/>
      <c r="D2181" s="97"/>
      <c r="E2181" s="98"/>
      <c r="F2181" s="90"/>
      <c r="G2181" s="91"/>
      <c r="H2181" s="105"/>
      <c r="I2181" s="92"/>
      <c r="J2181" s="510"/>
      <c r="K2181" s="510"/>
      <c r="L2181" s="510"/>
      <c r="M2181" s="98"/>
      <c r="N2181" s="90"/>
      <c r="O2181" s="94"/>
    </row>
    <row r="2182" spans="1:17" s="122" customFormat="1" ht="14.25" customHeight="1">
      <c r="A2182" s="313"/>
      <c r="B2182" s="78" t="s">
        <v>56</v>
      </c>
      <c r="C2182" s="79"/>
      <c r="D2182" s="79"/>
      <c r="E2182" s="80"/>
      <c r="F2182" s="81"/>
      <c r="G2182" s="82"/>
      <c r="H2182" s="105"/>
      <c r="I2182" s="92"/>
      <c r="J2182" s="510"/>
      <c r="K2182" s="510"/>
      <c r="L2182" s="510"/>
      <c r="M2182" s="98"/>
      <c r="N2182" s="90"/>
      <c r="O2182" s="94"/>
    </row>
    <row r="2183" spans="1:17" s="122" customFormat="1" ht="14.25" customHeight="1">
      <c r="A2183" s="313"/>
      <c r="B2183" s="95"/>
      <c r="C2183" s="96"/>
      <c r="D2183" s="97"/>
      <c r="E2183" s="98"/>
      <c r="F2183" s="90"/>
      <c r="G2183" s="91"/>
      <c r="H2183" s="100"/>
      <c r="I2183" s="92"/>
      <c r="J2183" s="510"/>
      <c r="K2183" s="510"/>
      <c r="L2183" s="510"/>
      <c r="M2183" s="98"/>
      <c r="N2183" s="90"/>
      <c r="O2183" s="94"/>
    </row>
    <row r="2184" spans="1:17" s="122" customFormat="1" ht="14.25" customHeight="1">
      <c r="A2184" s="313"/>
      <c r="B2184" s="95"/>
      <c r="C2184" s="96"/>
      <c r="D2184" s="97"/>
      <c r="E2184" s="98"/>
      <c r="F2184" s="90"/>
      <c r="G2184" s="99">
        <f>ROUNDDOWN(SUM(F2183:F2188)/1000,0)</f>
        <v>0</v>
      </c>
      <c r="H2184" s="105"/>
      <c r="I2184" s="92"/>
      <c r="J2184" s="510"/>
      <c r="K2184" s="510"/>
      <c r="L2184" s="510"/>
      <c r="M2184" s="98"/>
      <c r="N2184" s="90"/>
      <c r="O2184" s="106"/>
    </row>
    <row r="2185" spans="1:17" s="122" customFormat="1" ht="14.25" customHeight="1">
      <c r="A2185" s="313"/>
      <c r="B2185" s="95"/>
      <c r="C2185" s="96"/>
      <c r="D2185" s="97"/>
      <c r="E2185" s="98"/>
      <c r="F2185" s="90"/>
      <c r="G2185" s="91"/>
      <c r="H2185" s="105"/>
      <c r="I2185" s="185" t="s">
        <v>401</v>
      </c>
      <c r="J2185" s="108"/>
      <c r="K2185" s="109"/>
      <c r="L2185" s="109"/>
      <c r="M2185" s="110"/>
      <c r="N2185" s="707"/>
      <c r="O2185" s="112"/>
    </row>
    <row r="2186" spans="1:17" s="122" customFormat="1" ht="14.25" customHeight="1">
      <c r="A2186" s="313"/>
      <c r="B2186" s="95"/>
      <c r="C2186" s="96"/>
      <c r="D2186" s="97"/>
      <c r="E2186" s="98"/>
      <c r="F2186" s="90"/>
      <c r="G2186" s="99"/>
      <c r="H2186" s="105"/>
      <c r="I2186" s="92"/>
      <c r="J2186" s="510"/>
      <c r="K2186" s="510"/>
      <c r="L2186" s="510"/>
      <c r="M2186" s="98"/>
      <c r="N2186" s="90"/>
      <c r="O2186" s="94"/>
    </row>
    <row r="2187" spans="1:17" s="122" customFormat="1" ht="14.25" customHeight="1">
      <c r="A2187" s="313"/>
      <c r="B2187" s="95"/>
      <c r="C2187" s="96"/>
      <c r="D2187" s="97"/>
      <c r="E2187" s="98"/>
      <c r="F2187" s="90"/>
      <c r="G2187" s="99"/>
      <c r="H2187" s="100"/>
      <c r="I2187" s="92"/>
      <c r="J2187" s="510"/>
      <c r="K2187" s="510"/>
      <c r="L2187" s="510"/>
      <c r="M2187" s="98"/>
      <c r="N2187" s="90"/>
      <c r="O2187" s="101">
        <f>ROUNDDOWN(SUM(N2186:N2191)/1000,0)</f>
        <v>0</v>
      </c>
    </row>
    <row r="2188" spans="1:17" s="122" customFormat="1" ht="14.1" customHeight="1" thickBot="1">
      <c r="A2188" s="313"/>
      <c r="B2188" s="113" t="s">
        <v>608</v>
      </c>
      <c r="C2188" s="114"/>
      <c r="D2188" s="114"/>
      <c r="E2188" s="115"/>
      <c r="F2188" s="116"/>
      <c r="G2188" s="117">
        <f>G2189-G2154-G2161-G2167-G2171-G2176-G2184</f>
        <v>0</v>
      </c>
      <c r="H2188" s="105"/>
      <c r="I2188" s="92"/>
      <c r="J2188" s="510"/>
      <c r="K2188" s="510"/>
      <c r="L2188" s="510"/>
      <c r="M2188" s="98"/>
      <c r="N2188" s="90"/>
      <c r="O2188" s="94"/>
    </row>
    <row r="2189" spans="1:17" s="122" customFormat="1" ht="14.25" customHeight="1" thickTop="1">
      <c r="A2189" s="313"/>
      <c r="B2189" s="702" t="s">
        <v>57</v>
      </c>
      <c r="C2189" s="703"/>
      <c r="D2189" s="703"/>
      <c r="E2189" s="703"/>
      <c r="F2189" s="704"/>
      <c r="G2189" s="118">
        <f>O2198</f>
        <v>0</v>
      </c>
      <c r="H2189" s="100"/>
      <c r="I2189" s="92"/>
      <c r="J2189" s="510"/>
      <c r="K2189" s="510"/>
      <c r="L2189" s="510"/>
      <c r="M2189" s="98"/>
      <c r="N2189" s="90"/>
      <c r="O2189" s="94"/>
    </row>
    <row r="2190" spans="1:17" s="122" customFormat="1" ht="20.100000000000001" customHeight="1">
      <c r="A2190" s="313"/>
      <c r="B2190" s="119" t="s">
        <v>58</v>
      </c>
      <c r="C2190" s="120"/>
      <c r="D2190" s="120"/>
      <c r="E2190" s="120"/>
      <c r="F2190" s="120"/>
      <c r="G2190" s="121"/>
      <c r="H2190" s="100"/>
      <c r="I2190" s="107"/>
      <c r="J2190" s="511"/>
      <c r="K2190" s="511"/>
      <c r="L2190" s="511"/>
      <c r="M2190" s="104"/>
      <c r="N2190" s="645"/>
      <c r="O2190" s="106"/>
    </row>
    <row r="2191" spans="1:17" s="122" customFormat="1" ht="14.25" customHeight="1">
      <c r="A2191" s="313"/>
      <c r="B2191" s="122" t="s">
        <v>59</v>
      </c>
      <c r="C2191" s="120"/>
      <c r="D2191" s="120"/>
      <c r="E2191" s="120"/>
      <c r="F2191" s="120"/>
      <c r="G2191" s="123" t="s">
        <v>60</v>
      </c>
      <c r="H2191" s="121"/>
      <c r="I2191" s="185" t="s">
        <v>717</v>
      </c>
      <c r="J2191" s="708"/>
      <c r="K2191" s="510"/>
      <c r="L2191" s="510"/>
      <c r="M2191" s="110"/>
      <c r="N2191" s="84"/>
      <c r="O2191" s="111"/>
    </row>
    <row r="2192" spans="1:17" s="122" customFormat="1" ht="14.25" customHeight="1">
      <c r="A2192" s="313"/>
      <c r="B2192" s="987" t="s">
        <v>61</v>
      </c>
      <c r="C2192" s="1019"/>
      <c r="D2192" s="1019"/>
      <c r="E2192" s="1019"/>
      <c r="F2192" s="1020"/>
      <c r="G2192" s="125" t="s">
        <v>62</v>
      </c>
      <c r="H2192" s="124"/>
      <c r="I2192" s="92"/>
      <c r="J2192" s="510"/>
      <c r="K2192" s="709"/>
      <c r="L2192" s="709"/>
      <c r="M2192" s="98"/>
      <c r="N2192" s="90"/>
      <c r="O2192" s="94"/>
      <c r="Q2192" s="648" t="s">
        <v>735</v>
      </c>
    </row>
    <row r="2193" spans="1:21" s="122" customFormat="1" ht="14.25" customHeight="1">
      <c r="A2193" s="313"/>
      <c r="B2193" s="1144" t="s">
        <v>403</v>
      </c>
      <c r="C2193" s="1019"/>
      <c r="D2193" s="1019"/>
      <c r="E2193" s="1019"/>
      <c r="F2193" s="1020"/>
      <c r="G2193" s="126"/>
      <c r="H2193" s="124"/>
      <c r="I2193" s="92"/>
      <c r="J2193" s="510"/>
      <c r="K2193" s="510"/>
      <c r="L2193" s="510"/>
      <c r="M2193" s="98"/>
      <c r="N2193" s="90"/>
      <c r="O2193" s="101">
        <f>ROUNDDOWN(SUM(N2192:N2196)/1000,0)</f>
        <v>0</v>
      </c>
    </row>
    <row r="2194" spans="1:21" s="122" customFormat="1" ht="20.100000000000001" customHeight="1">
      <c r="A2194" s="313"/>
      <c r="B2194" s="1144" t="s">
        <v>404</v>
      </c>
      <c r="C2194" s="1145"/>
      <c r="D2194" s="1145"/>
      <c r="E2194" s="1145"/>
      <c r="F2194" s="1146"/>
      <c r="G2194" s="126"/>
      <c r="H2194" s="127"/>
      <c r="I2194" s="92"/>
      <c r="J2194" s="510"/>
      <c r="K2194" s="510"/>
      <c r="L2194" s="510"/>
      <c r="M2194" s="98"/>
      <c r="N2194" s="90"/>
      <c r="O2194" s="94"/>
    </row>
    <row r="2195" spans="1:21" s="122" customFormat="1" ht="21.95" customHeight="1" thickBot="1">
      <c r="A2195" s="313"/>
      <c r="B2195" s="1144" t="s">
        <v>104</v>
      </c>
      <c r="C2195" s="1145"/>
      <c r="D2195" s="1145"/>
      <c r="E2195" s="1145"/>
      <c r="F2195" s="1146"/>
      <c r="G2195" s="126"/>
      <c r="H2195" s="105"/>
      <c r="I2195" s="92"/>
      <c r="J2195" s="510"/>
      <c r="K2195" s="510"/>
      <c r="L2195" s="510"/>
      <c r="M2195" s="98"/>
      <c r="N2195" s="90"/>
      <c r="O2195" s="128"/>
    </row>
    <row r="2196" spans="1:21" s="122" customFormat="1" ht="35.450000000000003" customHeight="1" thickTop="1">
      <c r="A2196" s="313"/>
      <c r="B2196" s="1144" t="s">
        <v>108</v>
      </c>
      <c r="C2196" s="1145"/>
      <c r="D2196" s="1145"/>
      <c r="E2196" s="1145"/>
      <c r="F2196" s="1146"/>
      <c r="G2196" s="126"/>
      <c r="H2196" s="105"/>
      <c r="I2196" s="1166" t="s">
        <v>402</v>
      </c>
      <c r="J2196" s="1167"/>
      <c r="K2196" s="1167"/>
      <c r="L2196" s="1167"/>
      <c r="M2196" s="1167"/>
      <c r="N2196" s="1168"/>
      <c r="O2196" s="129">
        <f>SUM(O2154,O2164,O2173,O2180,O2187,O2193)</f>
        <v>0</v>
      </c>
    </row>
    <row r="2197" spans="1:21" s="122" customFormat="1" ht="35.450000000000003" customHeight="1">
      <c r="A2197" s="313"/>
      <c r="B2197" s="1144" t="s">
        <v>774</v>
      </c>
      <c r="C2197" s="1145"/>
      <c r="D2197" s="1145"/>
      <c r="E2197" s="1145"/>
      <c r="F2197" s="1146"/>
      <c r="G2197" s="126"/>
      <c r="H2197" s="121"/>
      <c r="I2197" s="1169" t="s">
        <v>276</v>
      </c>
      <c r="J2197" s="1170"/>
      <c r="K2197" s="1170"/>
      <c r="L2197" s="1170"/>
      <c r="M2197" s="1170"/>
      <c r="N2197" s="1171"/>
      <c r="O2197" s="136">
        <f>IF(共通入力シート!$B$18="課税事業者",ROUNDDOWN((O2196-G2199)*10/110,0),0)</f>
        <v>0</v>
      </c>
    </row>
    <row r="2198" spans="1:21" s="122" customFormat="1" ht="26.1" customHeight="1" thickBot="1">
      <c r="A2198" s="313"/>
      <c r="B2198" s="1153" t="s">
        <v>775</v>
      </c>
      <c r="C2198" s="1154"/>
      <c r="D2198" s="1154"/>
      <c r="E2198" s="1154"/>
      <c r="F2198" s="1155"/>
      <c r="G2198" s="126"/>
      <c r="H2198" s="121"/>
      <c r="I2198" s="1159" t="s">
        <v>609</v>
      </c>
      <c r="J2198" s="1160"/>
      <c r="K2198" s="1160"/>
      <c r="L2198" s="1160"/>
      <c r="M2198" s="1160"/>
      <c r="N2198" s="1161"/>
      <c r="O2198" s="131">
        <f>O2196-O2197</f>
        <v>0</v>
      </c>
    </row>
    <row r="2199" spans="1:21" s="122" customFormat="1" ht="25.35" customHeight="1" thickTop="1">
      <c r="A2199" s="313"/>
      <c r="B2199" s="1156" t="s">
        <v>63</v>
      </c>
      <c r="C2199" s="1157"/>
      <c r="D2199" s="1157"/>
      <c r="E2199" s="1157"/>
      <c r="F2199" s="1158"/>
      <c r="G2199" s="130">
        <f>SUM(G2193:G2198)</f>
        <v>0</v>
      </c>
      <c r="H2199" s="326"/>
      <c r="I2199" s="1159" t="s">
        <v>610</v>
      </c>
      <c r="J2199" s="1160"/>
      <c r="K2199" s="1160"/>
      <c r="L2199" s="1160"/>
      <c r="M2199" s="1160"/>
      <c r="N2199" s="1161"/>
      <c r="O2199" s="134"/>
    </row>
    <row r="2200" spans="1:21" s="122" customFormat="1" ht="26.25" customHeight="1">
      <c r="A2200" s="313"/>
      <c r="B2200" s="122" t="s">
        <v>64</v>
      </c>
      <c r="C2200" s="327"/>
      <c r="D2200" s="327"/>
      <c r="E2200" s="327"/>
      <c r="F2200" s="327"/>
      <c r="G2200" s="133"/>
      <c r="H2200" s="326"/>
      <c r="O2200" s="135"/>
    </row>
    <row r="2201" spans="1:21" s="122" customFormat="1" ht="10.5" customHeight="1" thickBot="1">
      <c r="A2201" s="313"/>
      <c r="C2201" s="327"/>
      <c r="D2201" s="327"/>
      <c r="E2201" s="327"/>
      <c r="F2201" s="327"/>
      <c r="G2201" s="133"/>
      <c r="H2201" s="326"/>
      <c r="I2201" s="328"/>
    </row>
    <row r="2202" spans="1:21" s="122" customFormat="1" ht="25.35" customHeight="1" thickBot="1">
      <c r="A2202" s="313"/>
      <c r="B2202" s="1143" t="s">
        <v>65</v>
      </c>
      <c r="C2202" s="1018"/>
      <c r="D2202" s="1162" t="str">
        <f>IF(共通入力シート!$B$2="","",共通入力シート!$B$2)</f>
        <v/>
      </c>
      <c r="E2202" s="1162"/>
      <c r="F2202" s="1162"/>
      <c r="G2202" s="1163"/>
      <c r="H2202" s="1164" t="str">
        <f>IF(共通入力シート!$B$18="※選択してください。","★「共通入力シート」の消費税等仕入控除税額の取扱を選択してください。","")</f>
        <v/>
      </c>
      <c r="I2202" s="1165"/>
      <c r="J2202" s="1165"/>
      <c r="K2202" s="1165"/>
      <c r="L2202" s="1165"/>
      <c r="M2202" s="1165"/>
      <c r="N2202" s="1165"/>
      <c r="O2202" s="1165"/>
    </row>
    <row r="2203" spans="1:21" s="122" customFormat="1" ht="77.099999999999994" customHeight="1" thickBot="1">
      <c r="A2203" s="313"/>
      <c r="B2203" s="1148" t="s">
        <v>776</v>
      </c>
      <c r="C2203" s="1149"/>
      <c r="D2203" s="1150" t="str">
        <f>IF(O2198=0,"",MAX(0,MIN(INT(O2198/2),G2188)))</f>
        <v/>
      </c>
      <c r="E2203" s="1150"/>
      <c r="F2203" s="1150"/>
      <c r="G2203" s="329" t="s">
        <v>27</v>
      </c>
      <c r="H2203" s="1151" t="s">
        <v>736</v>
      </c>
      <c r="I2203" s="1152"/>
      <c r="J2203" s="1152"/>
      <c r="K2203" s="1152"/>
      <c r="L2203" s="1152"/>
      <c r="M2203" s="1152"/>
      <c r="N2203" s="1152"/>
      <c r="O2203" s="1152"/>
    </row>
    <row r="2204" spans="1:21" ht="4.5" customHeight="1"/>
    <row r="2205" spans="1:21" ht="15.6" customHeight="1">
      <c r="B2205" s="122" t="s">
        <v>332</v>
      </c>
      <c r="C2205" s="198"/>
      <c r="D2205" s="294"/>
      <c r="E2205" s="198"/>
      <c r="F2205" s="198"/>
      <c r="G2205" s="198"/>
      <c r="H2205" s="198"/>
      <c r="I2205" s="198"/>
      <c r="J2205" s="198"/>
      <c r="K2205" s="198"/>
      <c r="L2205" s="198"/>
      <c r="M2205" s="198"/>
      <c r="N2205" s="198"/>
      <c r="O2205" s="198"/>
      <c r="R2205" s="294"/>
      <c r="S2205" s="294"/>
      <c r="T2205" s="294"/>
      <c r="U2205" s="294"/>
    </row>
    <row r="2206" spans="1:21" ht="15.6" customHeight="1">
      <c r="B2206" s="198" t="s">
        <v>383</v>
      </c>
      <c r="C2206" s="198"/>
      <c r="D2206" s="198"/>
      <c r="E2206" s="198"/>
      <c r="F2206" s="198"/>
      <c r="G2206" s="198"/>
      <c r="H2206" s="198"/>
      <c r="I2206" s="198"/>
      <c r="J2206" s="198"/>
      <c r="K2206" s="198"/>
      <c r="L2206" s="198"/>
      <c r="M2206" s="198"/>
      <c r="N2206" s="198"/>
      <c r="O2206" s="198"/>
      <c r="R2206" s="294"/>
      <c r="S2206" s="294"/>
      <c r="T2206" s="294"/>
      <c r="U2206" s="294"/>
    </row>
    <row r="2207" spans="1:21" ht="15.6" customHeight="1" thickBot="1">
      <c r="B2207" s="1044" t="s">
        <v>335</v>
      </c>
      <c r="C2207" s="1044"/>
      <c r="D2207" s="1044"/>
      <c r="E2207" s="1044"/>
      <c r="F2207" s="1044"/>
      <c r="G2207" s="1044"/>
      <c r="H2207" s="1044"/>
      <c r="I2207" s="1044"/>
      <c r="J2207" s="1044"/>
      <c r="K2207" s="1044"/>
      <c r="L2207" s="1044"/>
      <c r="M2207" s="1044"/>
      <c r="N2207" s="1044"/>
      <c r="O2207" s="1044"/>
      <c r="R2207" s="294"/>
      <c r="S2207" s="294"/>
      <c r="T2207" s="294"/>
      <c r="U2207" s="294"/>
    </row>
    <row r="2208" spans="1:21" ht="15" customHeight="1">
      <c r="B2208" s="1036" t="s">
        <v>36</v>
      </c>
      <c r="C2208" s="1063"/>
      <c r="D2208" s="1051" t="s">
        <v>424</v>
      </c>
      <c r="E2208" s="1052"/>
      <c r="F2208" s="1036" t="s">
        <v>447</v>
      </c>
      <c r="G2208" s="1037"/>
      <c r="H2208" s="1038"/>
      <c r="I2208" s="1038"/>
      <c r="J2208" s="1038"/>
      <c r="K2208" s="1038"/>
      <c r="L2208" s="1038"/>
      <c r="M2208" s="1038"/>
      <c r="N2208" s="1038"/>
      <c r="O2208" s="1039"/>
      <c r="Q2208" s="520"/>
      <c r="R2208" s="294"/>
      <c r="S2208" s="294"/>
      <c r="T2208" s="294"/>
      <c r="U2208" s="294"/>
    </row>
    <row r="2209" spans="2:21" ht="15" customHeight="1" thickBot="1">
      <c r="B2209" s="1040"/>
      <c r="C2209" s="1064"/>
      <c r="D2209" s="1053"/>
      <c r="E2209" s="1054"/>
      <c r="F2209" s="1040"/>
      <c r="G2209" s="1041"/>
      <c r="H2209" s="1042"/>
      <c r="I2209" s="1042"/>
      <c r="J2209" s="1042"/>
      <c r="K2209" s="1042"/>
      <c r="L2209" s="1042"/>
      <c r="M2209" s="1042"/>
      <c r="N2209" s="1042"/>
      <c r="O2209" s="1043"/>
      <c r="Q2209" s="519"/>
      <c r="R2209" s="294"/>
      <c r="S2209" s="294"/>
      <c r="T2209" s="294"/>
      <c r="U2209" s="294"/>
    </row>
    <row r="2210" spans="2:21" ht="16.5" customHeight="1">
      <c r="B2210" s="295" t="s">
        <v>111</v>
      </c>
      <c r="C2210" s="296"/>
      <c r="D2210" s="296"/>
      <c r="E2210" s="297"/>
      <c r="F2210" s="296"/>
      <c r="G2210" s="296"/>
      <c r="H2210" s="296"/>
      <c r="I2210" s="296"/>
      <c r="J2210" s="296"/>
      <c r="K2210" s="296"/>
      <c r="L2210" s="296"/>
      <c r="M2210" s="296"/>
      <c r="N2210" s="296"/>
      <c r="O2210" s="521"/>
      <c r="R2210" s="294"/>
      <c r="S2210" s="294"/>
      <c r="T2210" s="294"/>
      <c r="U2210" s="294"/>
    </row>
    <row r="2211" spans="2:21" ht="18.75" customHeight="1">
      <c r="B2211" s="1055"/>
      <c r="C2211" s="1056"/>
      <c r="D2211" s="1056"/>
      <c r="E2211" s="1056"/>
      <c r="F2211" s="1056"/>
      <c r="G2211" s="1056"/>
      <c r="H2211" s="1056"/>
      <c r="I2211" s="1056"/>
      <c r="J2211" s="1056"/>
      <c r="K2211" s="1056"/>
      <c r="L2211" s="300" t="s">
        <v>39</v>
      </c>
      <c r="M2211" s="1059"/>
      <c r="N2211" s="1059"/>
      <c r="O2211" s="1060"/>
      <c r="Q2211" s="496" t="str">
        <f>IF(M2211="", "←選択してください。", "")</f>
        <v>←選択してください。</v>
      </c>
      <c r="R2211" s="294"/>
      <c r="S2211" s="294"/>
      <c r="T2211" s="294"/>
      <c r="U2211" s="294"/>
    </row>
    <row r="2212" spans="2:21" ht="17.25" customHeight="1">
      <c r="B2212" s="1057"/>
      <c r="C2212" s="1058"/>
      <c r="D2212" s="1058"/>
      <c r="E2212" s="1058"/>
      <c r="F2212" s="1058"/>
      <c r="G2212" s="1058"/>
      <c r="H2212" s="1058"/>
      <c r="I2212" s="1058"/>
      <c r="J2212" s="1058"/>
      <c r="K2212" s="1058"/>
      <c r="L2212" s="302" t="s">
        <v>40</v>
      </c>
      <c r="M2212" s="1061"/>
      <c r="N2212" s="1061"/>
      <c r="O2212" s="1062"/>
      <c r="Q2212" s="496" t="str">
        <f>IF(M2212="", "←選択してください。", "")</f>
        <v>←選択してください。</v>
      </c>
      <c r="R2212" s="294"/>
      <c r="S2212" s="294"/>
      <c r="T2212" s="294"/>
      <c r="U2212" s="294"/>
    </row>
    <row r="2213" spans="2:21" ht="4.5" customHeight="1">
      <c r="B2213" s="303"/>
      <c r="C2213" s="303"/>
      <c r="D2213" s="303"/>
      <c r="E2213" s="303"/>
      <c r="F2213" s="303"/>
      <c r="G2213" s="303"/>
      <c r="H2213" s="303"/>
      <c r="I2213" s="303"/>
      <c r="J2213" s="303"/>
      <c r="K2213" s="303"/>
      <c r="L2213" s="303"/>
      <c r="M2213" s="303"/>
      <c r="N2213" s="303"/>
      <c r="O2213" s="517"/>
      <c r="R2213" s="294"/>
      <c r="S2213" s="294"/>
      <c r="T2213" s="294"/>
      <c r="U2213" s="294"/>
    </row>
    <row r="2214" spans="2:21" ht="24" customHeight="1">
      <c r="B2214" s="987" t="s">
        <v>112</v>
      </c>
      <c r="C2214" s="1097"/>
      <c r="D2214" s="1098" t="s">
        <v>41</v>
      </c>
      <c r="E2214" s="1099"/>
      <c r="F2214" s="1100"/>
      <c r="G2214" s="1100"/>
      <c r="H2214" s="1101"/>
      <c r="I2214" s="999" t="s">
        <v>42</v>
      </c>
      <c r="J2214" s="1065"/>
      <c r="K2214" s="1066"/>
      <c r="L2214" s="305" t="str">
        <f>IF(OR($H2216=0,$K2216=0),"",$F2214/($H2216*$K2216))</f>
        <v/>
      </c>
      <c r="M2214" s="999" t="s">
        <v>43</v>
      </c>
      <c r="N2214" s="1066"/>
      <c r="O2214" s="492" t="str">
        <f>IF($O2312+$O2315=0,"",($G2305-$G2304)/($O2312+$O2315))</f>
        <v/>
      </c>
      <c r="Q2214" s="301" t="str">
        <f>IF(OR(F2208="人材養成事業",F2208= "普及啓発事業"), "←斜線部は記入する必要はありません。", "")</f>
        <v/>
      </c>
      <c r="R2214" s="294"/>
      <c r="S2214" s="294"/>
      <c r="T2214" s="294"/>
      <c r="U2214" s="294"/>
    </row>
    <row r="2215" spans="2:21" s="122" customFormat="1" ht="21.75" customHeight="1">
      <c r="B2215" s="1067" t="s">
        <v>44</v>
      </c>
      <c r="C2215" s="1068"/>
      <c r="D2215" s="1071" t="s">
        <v>45</v>
      </c>
      <c r="E2215" s="1072"/>
      <c r="F2215" s="1073" t="s">
        <v>46</v>
      </c>
      <c r="G2215" s="1073"/>
      <c r="H2215" s="1074" t="s">
        <v>47</v>
      </c>
      <c r="I2215" s="1074"/>
      <c r="J2215" s="1074"/>
      <c r="K2215" s="306" t="s">
        <v>48</v>
      </c>
      <c r="L2215" s="1080" t="s">
        <v>49</v>
      </c>
      <c r="M2215" s="1080"/>
      <c r="N2215" s="1080"/>
      <c r="O2215" s="1081"/>
    </row>
    <row r="2216" spans="2:21" s="122" customFormat="1" ht="21.75" customHeight="1">
      <c r="B2216" s="1069"/>
      <c r="C2216" s="1070"/>
      <c r="D2216" s="1082"/>
      <c r="E2216" s="1083"/>
      <c r="F2216" s="1084"/>
      <c r="G2216" s="1085"/>
      <c r="H2216" s="1086"/>
      <c r="I2216" s="1086"/>
      <c r="J2216" s="1086"/>
      <c r="K2216" s="73"/>
      <c r="L2216" s="1087"/>
      <c r="M2216" s="1087"/>
      <c r="N2216" s="1087"/>
      <c r="O2216" s="1088"/>
      <c r="Q2216" s="307"/>
    </row>
    <row r="2217" spans="2:21" ht="9.75" customHeight="1">
      <c r="B2217" s="122"/>
      <c r="C2217" s="122"/>
      <c r="D2217" s="303"/>
      <c r="E2217" s="303"/>
      <c r="F2217" s="303"/>
      <c r="G2217" s="303"/>
      <c r="H2217" s="303"/>
      <c r="I2217" s="303"/>
      <c r="J2217" s="303"/>
      <c r="K2217" s="303"/>
      <c r="L2217" s="303"/>
      <c r="M2217" s="303"/>
      <c r="N2217" s="303"/>
      <c r="O2217" s="303"/>
      <c r="Q2217" s="301"/>
      <c r="R2217" s="294"/>
      <c r="S2217" s="294"/>
      <c r="T2217" s="294"/>
      <c r="U2217" s="294"/>
    </row>
    <row r="2218" spans="2:21" s="97" customFormat="1" ht="18" customHeight="1">
      <c r="B2218" s="1067" t="s">
        <v>277</v>
      </c>
      <c r="C2218" s="1075"/>
      <c r="D2218" s="1032" t="s">
        <v>737</v>
      </c>
      <c r="E2218" s="975"/>
      <c r="F2218" s="975"/>
      <c r="G2218" s="975"/>
      <c r="H2218" s="975"/>
      <c r="I2218" s="975"/>
      <c r="J2218" s="975"/>
      <c r="K2218" s="975"/>
      <c r="L2218" s="975"/>
      <c r="M2218" s="975"/>
      <c r="N2218" s="975"/>
      <c r="O2218" s="976"/>
      <c r="Q2218" s="495" t="s">
        <v>109</v>
      </c>
    </row>
    <row r="2219" spans="2:21" s="97" customFormat="1" ht="19.350000000000001" customHeight="1">
      <c r="B2219" s="1076"/>
      <c r="C2219" s="1077"/>
      <c r="D2219" s="1033"/>
      <c r="E2219" s="1034"/>
      <c r="F2219" s="1034"/>
      <c r="G2219" s="1034"/>
      <c r="H2219" s="1034"/>
      <c r="I2219" s="1034"/>
      <c r="J2219" s="1034"/>
      <c r="K2219" s="1034"/>
      <c r="L2219" s="1034"/>
      <c r="M2219" s="1034"/>
      <c r="N2219" s="1034"/>
      <c r="O2219" s="1035"/>
    </row>
    <row r="2220" spans="2:21" s="97" customFormat="1" ht="19.350000000000001" customHeight="1">
      <c r="B2220" s="1076"/>
      <c r="C2220" s="1077"/>
      <c r="D2220" s="1026"/>
      <c r="E2220" s="1027"/>
      <c r="F2220" s="1027"/>
      <c r="G2220" s="1027"/>
      <c r="H2220" s="1027"/>
      <c r="I2220" s="1027"/>
      <c r="J2220" s="1027"/>
      <c r="K2220" s="1027"/>
      <c r="L2220" s="1027"/>
      <c r="M2220" s="1027"/>
      <c r="N2220" s="1027"/>
      <c r="O2220" s="1028"/>
    </row>
    <row r="2221" spans="2:21" s="97" customFormat="1" ht="19.350000000000001" customHeight="1">
      <c r="B2221" s="1076"/>
      <c r="C2221" s="1077"/>
      <c r="D2221" s="1026"/>
      <c r="E2221" s="1027"/>
      <c r="F2221" s="1027"/>
      <c r="G2221" s="1027"/>
      <c r="H2221" s="1027"/>
      <c r="I2221" s="1027"/>
      <c r="J2221" s="1027"/>
      <c r="K2221" s="1027"/>
      <c r="L2221" s="1027"/>
      <c r="M2221" s="1027"/>
      <c r="N2221" s="1027"/>
      <c r="O2221" s="1028"/>
    </row>
    <row r="2222" spans="2:21" s="97" customFormat="1" ht="19.350000000000001" customHeight="1">
      <c r="B2222" s="1076"/>
      <c r="C2222" s="1077"/>
      <c r="D2222" s="1026"/>
      <c r="E2222" s="1027"/>
      <c r="F2222" s="1027"/>
      <c r="G2222" s="1027"/>
      <c r="H2222" s="1027"/>
      <c r="I2222" s="1027"/>
      <c r="J2222" s="1027"/>
      <c r="K2222" s="1027"/>
      <c r="L2222" s="1027"/>
      <c r="M2222" s="1027"/>
      <c r="N2222" s="1027"/>
      <c r="O2222" s="1028"/>
    </row>
    <row r="2223" spans="2:21" s="97" customFormat="1" ht="19.350000000000001" customHeight="1">
      <c r="B2223" s="1076"/>
      <c r="C2223" s="1077"/>
      <c r="D2223" s="1026"/>
      <c r="E2223" s="1027"/>
      <c r="F2223" s="1027"/>
      <c r="G2223" s="1027"/>
      <c r="H2223" s="1027"/>
      <c r="I2223" s="1027"/>
      <c r="J2223" s="1027"/>
      <c r="K2223" s="1027"/>
      <c r="L2223" s="1027"/>
      <c r="M2223" s="1027"/>
      <c r="N2223" s="1027"/>
      <c r="O2223" s="1028"/>
    </row>
    <row r="2224" spans="2:21" s="97" customFormat="1" ht="19.350000000000001" customHeight="1">
      <c r="B2224" s="1076"/>
      <c r="C2224" s="1077"/>
      <c r="D2224" s="1026"/>
      <c r="E2224" s="1027"/>
      <c r="F2224" s="1027"/>
      <c r="G2224" s="1027"/>
      <c r="H2224" s="1027"/>
      <c r="I2224" s="1027"/>
      <c r="J2224" s="1027"/>
      <c r="K2224" s="1027"/>
      <c r="L2224" s="1027"/>
      <c r="M2224" s="1027"/>
      <c r="N2224" s="1027"/>
      <c r="O2224" s="1028"/>
    </row>
    <row r="2225" spans="2:15" s="97" customFormat="1" ht="19.350000000000001" customHeight="1">
      <c r="B2225" s="1076"/>
      <c r="C2225" s="1077"/>
      <c r="D2225" s="1026"/>
      <c r="E2225" s="1027"/>
      <c r="F2225" s="1027"/>
      <c r="G2225" s="1027"/>
      <c r="H2225" s="1027"/>
      <c r="I2225" s="1027"/>
      <c r="J2225" s="1027"/>
      <c r="K2225" s="1027"/>
      <c r="L2225" s="1027"/>
      <c r="M2225" s="1027"/>
      <c r="N2225" s="1027"/>
      <c r="O2225" s="1028"/>
    </row>
    <row r="2226" spans="2:15" s="97" customFormat="1" ht="19.350000000000001" customHeight="1">
      <c r="B2226" s="1076"/>
      <c r="C2226" s="1077"/>
      <c r="D2226" s="1026"/>
      <c r="E2226" s="1027"/>
      <c r="F2226" s="1027"/>
      <c r="G2226" s="1027"/>
      <c r="H2226" s="1027"/>
      <c r="I2226" s="1027"/>
      <c r="J2226" s="1027"/>
      <c r="K2226" s="1027"/>
      <c r="L2226" s="1027"/>
      <c r="M2226" s="1027"/>
      <c r="N2226" s="1027"/>
      <c r="O2226" s="1028"/>
    </row>
    <row r="2227" spans="2:15" s="97" customFormat="1" ht="19.350000000000001" customHeight="1">
      <c r="B2227" s="1076"/>
      <c r="C2227" s="1077"/>
      <c r="D2227" s="1026"/>
      <c r="E2227" s="1027"/>
      <c r="F2227" s="1027"/>
      <c r="G2227" s="1027"/>
      <c r="H2227" s="1027"/>
      <c r="I2227" s="1027"/>
      <c r="J2227" s="1027"/>
      <c r="K2227" s="1027"/>
      <c r="L2227" s="1027"/>
      <c r="M2227" s="1027"/>
      <c r="N2227" s="1027"/>
      <c r="O2227" s="1028"/>
    </row>
    <row r="2228" spans="2:15" s="97" customFormat="1" ht="19.350000000000001" customHeight="1">
      <c r="B2228" s="1078"/>
      <c r="C2228" s="1079"/>
      <c r="D2228" s="1029"/>
      <c r="E2228" s="1030"/>
      <c r="F2228" s="1030"/>
      <c r="G2228" s="1030"/>
      <c r="H2228" s="1030"/>
      <c r="I2228" s="1030"/>
      <c r="J2228" s="1030"/>
      <c r="K2228" s="1030"/>
      <c r="L2228" s="1030"/>
      <c r="M2228" s="1030"/>
      <c r="N2228" s="1030"/>
      <c r="O2228" s="1031"/>
    </row>
    <row r="2229" spans="2:15" s="97" customFormat="1" ht="18" customHeight="1">
      <c r="B2229" s="1067" t="s">
        <v>114</v>
      </c>
      <c r="C2229" s="1092"/>
      <c r="D2229" s="1089" t="s">
        <v>523</v>
      </c>
      <c r="E2229" s="1090"/>
      <c r="F2229" s="1090"/>
      <c r="G2229" s="1090"/>
      <c r="H2229" s="1090"/>
      <c r="I2229" s="1090"/>
      <c r="J2229" s="1090"/>
      <c r="K2229" s="1090"/>
      <c r="L2229" s="1090"/>
      <c r="M2229" s="1090"/>
      <c r="N2229" s="1090"/>
      <c r="O2229" s="1091"/>
    </row>
    <row r="2230" spans="2:15" s="97" customFormat="1" ht="18" customHeight="1">
      <c r="B2230" s="1093"/>
      <c r="C2230" s="1094"/>
      <c r="D2230" s="1045"/>
      <c r="E2230" s="1046"/>
      <c r="F2230" s="1046"/>
      <c r="G2230" s="1046"/>
      <c r="H2230" s="1046"/>
      <c r="I2230" s="1046"/>
      <c r="J2230" s="1046"/>
      <c r="K2230" s="1046"/>
      <c r="L2230" s="1046"/>
      <c r="M2230" s="1046"/>
      <c r="N2230" s="1046"/>
      <c r="O2230" s="1047"/>
    </row>
    <row r="2231" spans="2:15" s="97" customFormat="1" ht="18" customHeight="1">
      <c r="B2231" s="1093"/>
      <c r="C2231" s="1094"/>
      <c r="D2231" s="1026"/>
      <c r="E2231" s="1027"/>
      <c r="F2231" s="1027"/>
      <c r="G2231" s="1027"/>
      <c r="H2231" s="1027"/>
      <c r="I2231" s="1027"/>
      <c r="J2231" s="1027"/>
      <c r="K2231" s="1027"/>
      <c r="L2231" s="1027"/>
      <c r="M2231" s="1027"/>
      <c r="N2231" s="1027"/>
      <c r="O2231" s="1028"/>
    </row>
    <row r="2232" spans="2:15" s="97" customFormat="1" ht="18" customHeight="1">
      <c r="B2232" s="1093"/>
      <c r="C2232" s="1094"/>
      <c r="D2232" s="1026"/>
      <c r="E2232" s="1027"/>
      <c r="F2232" s="1027"/>
      <c r="G2232" s="1027"/>
      <c r="H2232" s="1027"/>
      <c r="I2232" s="1027"/>
      <c r="J2232" s="1027"/>
      <c r="K2232" s="1027"/>
      <c r="L2232" s="1027"/>
      <c r="M2232" s="1027"/>
      <c r="N2232" s="1027"/>
      <c r="O2232" s="1028"/>
    </row>
    <row r="2233" spans="2:15" s="97" customFormat="1" ht="18" customHeight="1">
      <c r="B2233" s="1093"/>
      <c r="C2233" s="1094"/>
      <c r="D2233" s="1026"/>
      <c r="E2233" s="1027"/>
      <c r="F2233" s="1027"/>
      <c r="G2233" s="1027"/>
      <c r="H2233" s="1027"/>
      <c r="I2233" s="1027"/>
      <c r="J2233" s="1027"/>
      <c r="K2233" s="1027"/>
      <c r="L2233" s="1027"/>
      <c r="M2233" s="1027"/>
      <c r="N2233" s="1027"/>
      <c r="O2233" s="1028"/>
    </row>
    <row r="2234" spans="2:15" s="97" customFormat="1" ht="18" customHeight="1">
      <c r="B2234" s="1093"/>
      <c r="C2234" s="1094"/>
      <c r="D2234" s="1026"/>
      <c r="E2234" s="1027"/>
      <c r="F2234" s="1027"/>
      <c r="G2234" s="1027"/>
      <c r="H2234" s="1027"/>
      <c r="I2234" s="1027"/>
      <c r="J2234" s="1027"/>
      <c r="K2234" s="1027"/>
      <c r="L2234" s="1027"/>
      <c r="M2234" s="1027"/>
      <c r="N2234" s="1027"/>
      <c r="O2234" s="1028"/>
    </row>
    <row r="2235" spans="2:15" s="97" customFormat="1" ht="18" customHeight="1">
      <c r="B2235" s="1093"/>
      <c r="C2235" s="1094"/>
      <c r="D2235" s="1048"/>
      <c r="E2235" s="1049"/>
      <c r="F2235" s="1049"/>
      <c r="G2235" s="1049"/>
      <c r="H2235" s="1049"/>
      <c r="I2235" s="1049"/>
      <c r="J2235" s="1049"/>
      <c r="K2235" s="1049"/>
      <c r="L2235" s="1049"/>
      <c r="M2235" s="1049"/>
      <c r="N2235" s="1049"/>
      <c r="O2235" s="1050"/>
    </row>
    <row r="2236" spans="2:15" s="97" customFormat="1" ht="18" customHeight="1">
      <c r="B2236" s="1093"/>
      <c r="C2236" s="1094"/>
      <c r="D2236" s="1116" t="s">
        <v>334</v>
      </c>
      <c r="E2236" s="1117"/>
      <c r="F2236" s="1117"/>
      <c r="G2236" s="1117"/>
      <c r="H2236" s="1117"/>
      <c r="I2236" s="1117"/>
      <c r="J2236" s="1117"/>
      <c r="K2236" s="1117"/>
      <c r="L2236" s="1117"/>
      <c r="M2236" s="1117"/>
      <c r="N2236" s="1117"/>
      <c r="O2236" s="1118"/>
    </row>
    <row r="2237" spans="2:15" s="97" customFormat="1" ht="18" customHeight="1">
      <c r="B2237" s="1093"/>
      <c r="C2237" s="1094"/>
      <c r="D2237" s="1045"/>
      <c r="E2237" s="1119"/>
      <c r="F2237" s="1119"/>
      <c r="G2237" s="1119"/>
      <c r="H2237" s="1119"/>
      <c r="I2237" s="1119"/>
      <c r="J2237" s="1119"/>
      <c r="K2237" s="1119"/>
      <c r="L2237" s="1119"/>
      <c r="M2237" s="1119"/>
      <c r="N2237" s="1119"/>
      <c r="O2237" s="1120"/>
    </row>
    <row r="2238" spans="2:15" s="97" customFormat="1" ht="18" customHeight="1">
      <c r="B2238" s="1093"/>
      <c r="C2238" s="1094"/>
      <c r="D2238" s="1121"/>
      <c r="E2238" s="1122"/>
      <c r="F2238" s="1122"/>
      <c r="G2238" s="1122"/>
      <c r="H2238" s="1122"/>
      <c r="I2238" s="1122"/>
      <c r="J2238" s="1122"/>
      <c r="K2238" s="1122"/>
      <c r="L2238" s="1122"/>
      <c r="M2238" s="1122"/>
      <c r="N2238" s="1122"/>
      <c r="O2238" s="1123"/>
    </row>
    <row r="2239" spans="2:15" s="97" customFormat="1" ht="18" customHeight="1">
      <c r="B2239" s="1093"/>
      <c r="C2239" s="1094"/>
      <c r="D2239" s="1121"/>
      <c r="E2239" s="1122"/>
      <c r="F2239" s="1122"/>
      <c r="G2239" s="1122"/>
      <c r="H2239" s="1122"/>
      <c r="I2239" s="1122"/>
      <c r="J2239" s="1122"/>
      <c r="K2239" s="1122"/>
      <c r="L2239" s="1122"/>
      <c r="M2239" s="1122"/>
      <c r="N2239" s="1122"/>
      <c r="O2239" s="1123"/>
    </row>
    <row r="2240" spans="2:15" s="97" customFormat="1" ht="18" customHeight="1">
      <c r="B2240" s="1093"/>
      <c r="C2240" s="1094"/>
      <c r="D2240" s="1121"/>
      <c r="E2240" s="1122"/>
      <c r="F2240" s="1122"/>
      <c r="G2240" s="1122"/>
      <c r="H2240" s="1122"/>
      <c r="I2240" s="1122"/>
      <c r="J2240" s="1122"/>
      <c r="K2240" s="1122"/>
      <c r="L2240" s="1122"/>
      <c r="M2240" s="1122"/>
      <c r="N2240" s="1122"/>
      <c r="O2240" s="1123"/>
    </row>
    <row r="2241" spans="2:17" s="97" customFormat="1" ht="18" customHeight="1">
      <c r="B2241" s="1093"/>
      <c r="C2241" s="1094"/>
      <c r="D2241" s="1121"/>
      <c r="E2241" s="1122"/>
      <c r="F2241" s="1122"/>
      <c r="G2241" s="1122"/>
      <c r="H2241" s="1122"/>
      <c r="I2241" s="1122"/>
      <c r="J2241" s="1122"/>
      <c r="K2241" s="1122"/>
      <c r="L2241" s="1122"/>
      <c r="M2241" s="1122"/>
      <c r="N2241" s="1122"/>
      <c r="O2241" s="1123"/>
    </row>
    <row r="2242" spans="2:17" s="97" customFormat="1" ht="18" customHeight="1">
      <c r="B2242" s="1093"/>
      <c r="C2242" s="1094"/>
      <c r="D2242" s="1121"/>
      <c r="E2242" s="1122"/>
      <c r="F2242" s="1122"/>
      <c r="G2242" s="1122"/>
      <c r="H2242" s="1122"/>
      <c r="I2242" s="1122"/>
      <c r="J2242" s="1122"/>
      <c r="K2242" s="1122"/>
      <c r="L2242" s="1122"/>
      <c r="M2242" s="1122"/>
      <c r="N2242" s="1122"/>
      <c r="O2242" s="1123"/>
    </row>
    <row r="2243" spans="2:17" s="97" customFormat="1" ht="18" customHeight="1">
      <c r="B2243" s="1095"/>
      <c r="C2243" s="1096"/>
      <c r="D2243" s="1124"/>
      <c r="E2243" s="1125"/>
      <c r="F2243" s="1125"/>
      <c r="G2243" s="1125"/>
      <c r="H2243" s="1125"/>
      <c r="I2243" s="1125"/>
      <c r="J2243" s="1125"/>
      <c r="K2243" s="1125"/>
      <c r="L2243" s="1125"/>
      <c r="M2243" s="1125"/>
      <c r="N2243" s="1125"/>
      <c r="O2243" s="1126"/>
    </row>
    <row r="2244" spans="2:17" s="97" customFormat="1" ht="30" customHeight="1">
      <c r="B2244" s="1067" t="s">
        <v>110</v>
      </c>
      <c r="C2244" s="1092"/>
      <c r="D2244" s="1102" t="s">
        <v>733</v>
      </c>
      <c r="E2244" s="1090"/>
      <c r="F2244" s="1090"/>
      <c r="G2244" s="1090"/>
      <c r="H2244" s="1090"/>
      <c r="I2244" s="1090"/>
      <c r="J2244" s="1090"/>
      <c r="K2244" s="1090"/>
      <c r="L2244" s="1090"/>
      <c r="M2244" s="1090"/>
      <c r="N2244" s="1090"/>
      <c r="O2244" s="1091"/>
    </row>
    <row r="2245" spans="2:17" s="97" customFormat="1" ht="18" customHeight="1">
      <c r="B2245" s="1093"/>
      <c r="C2245" s="1094"/>
      <c r="D2245" s="1045"/>
      <c r="E2245" s="1108"/>
      <c r="F2245" s="1108"/>
      <c r="G2245" s="1108"/>
      <c r="H2245" s="1108"/>
      <c r="I2245" s="1108"/>
      <c r="J2245" s="1108"/>
      <c r="K2245" s="1108"/>
      <c r="L2245" s="1108"/>
      <c r="M2245" s="1108"/>
      <c r="N2245" s="1108"/>
      <c r="O2245" s="1109"/>
    </row>
    <row r="2246" spans="2:17" s="97" customFormat="1" ht="18" customHeight="1">
      <c r="B2246" s="1093"/>
      <c r="C2246" s="1094"/>
      <c r="D2246" s="1110"/>
      <c r="E2246" s="1111"/>
      <c r="F2246" s="1111"/>
      <c r="G2246" s="1111"/>
      <c r="H2246" s="1111"/>
      <c r="I2246" s="1111"/>
      <c r="J2246" s="1111"/>
      <c r="K2246" s="1111"/>
      <c r="L2246" s="1111"/>
      <c r="M2246" s="1111"/>
      <c r="N2246" s="1111"/>
      <c r="O2246" s="1112"/>
    </row>
    <row r="2247" spans="2:17" s="97" customFormat="1" ht="18" customHeight="1">
      <c r="B2247" s="1093"/>
      <c r="C2247" s="1094"/>
      <c r="D2247" s="1113"/>
      <c r="E2247" s="1114"/>
      <c r="F2247" s="1114"/>
      <c r="G2247" s="1114"/>
      <c r="H2247" s="1114"/>
      <c r="I2247" s="1114"/>
      <c r="J2247" s="1114"/>
      <c r="K2247" s="1114"/>
      <c r="L2247" s="1114"/>
      <c r="M2247" s="1114"/>
      <c r="N2247" s="1114"/>
      <c r="O2247" s="1115"/>
    </row>
    <row r="2248" spans="2:17" s="97" customFormat="1" ht="17.100000000000001" customHeight="1">
      <c r="B2248" s="1093"/>
      <c r="C2248" s="1094"/>
      <c r="D2248" s="1133" t="s">
        <v>278</v>
      </c>
      <c r="E2248" s="1133"/>
      <c r="F2248" s="1133"/>
      <c r="G2248" s="1133"/>
      <c r="H2248" s="1133"/>
      <c r="I2248" s="1133"/>
      <c r="J2248" s="1133"/>
      <c r="K2248" s="1133"/>
      <c r="L2248" s="1133"/>
      <c r="M2248" s="1133"/>
      <c r="N2248" s="1133"/>
      <c r="O2248" s="1134"/>
    </row>
    <row r="2249" spans="2:17" s="97" customFormat="1" ht="17.100000000000001" customHeight="1">
      <c r="B2249" s="1093"/>
      <c r="C2249" s="1094"/>
      <c r="D2249" s="1135"/>
      <c r="E2249" s="1108"/>
      <c r="F2249" s="1108"/>
      <c r="G2249" s="1108"/>
      <c r="H2249" s="1108"/>
      <c r="I2249" s="1108"/>
      <c r="J2249" s="1108"/>
      <c r="K2249" s="1108"/>
      <c r="L2249" s="1108"/>
      <c r="M2249" s="1108"/>
      <c r="N2249" s="1108"/>
      <c r="O2249" s="1109"/>
    </row>
    <row r="2250" spans="2:17" s="97" customFormat="1" ht="17.100000000000001" customHeight="1">
      <c r="B2250" s="1093"/>
      <c r="C2250" s="1094"/>
      <c r="D2250" s="1110"/>
      <c r="E2250" s="1111"/>
      <c r="F2250" s="1111"/>
      <c r="G2250" s="1111"/>
      <c r="H2250" s="1111"/>
      <c r="I2250" s="1111"/>
      <c r="J2250" s="1111"/>
      <c r="K2250" s="1111"/>
      <c r="L2250" s="1111"/>
      <c r="M2250" s="1111"/>
      <c r="N2250" s="1111"/>
      <c r="O2250" s="1112"/>
    </row>
    <row r="2251" spans="2:17" s="97" customFormat="1" ht="17.100000000000001" customHeight="1">
      <c r="B2251" s="1093"/>
      <c r="C2251" s="1094"/>
      <c r="D2251" s="1113"/>
      <c r="E2251" s="1114"/>
      <c r="F2251" s="1114"/>
      <c r="G2251" s="1114"/>
      <c r="H2251" s="1114"/>
      <c r="I2251" s="1114"/>
      <c r="J2251" s="1114"/>
      <c r="K2251" s="1114"/>
      <c r="L2251" s="1114"/>
      <c r="M2251" s="1114"/>
      <c r="N2251" s="1114"/>
      <c r="O2251" s="1115"/>
    </row>
    <row r="2252" spans="2:17" s="97" customFormat="1" ht="17.100000000000001" customHeight="1">
      <c r="B2252" s="1093"/>
      <c r="C2252" s="1094"/>
      <c r="D2252" s="1133" t="s">
        <v>371</v>
      </c>
      <c r="E2252" s="1133"/>
      <c r="F2252" s="1133"/>
      <c r="G2252" s="1133"/>
      <c r="H2252" s="1133"/>
      <c r="I2252" s="1133"/>
      <c r="J2252" s="1133"/>
      <c r="K2252" s="1133"/>
      <c r="L2252" s="1133"/>
      <c r="M2252" s="1133"/>
      <c r="N2252" s="1133"/>
      <c r="O2252" s="1134"/>
    </row>
    <row r="2253" spans="2:17" s="97" customFormat="1" ht="17.100000000000001" customHeight="1">
      <c r="B2253" s="1093"/>
      <c r="C2253" s="1094"/>
      <c r="D2253" s="1135"/>
      <c r="E2253" s="1136"/>
      <c r="F2253" s="1136"/>
      <c r="G2253" s="1136"/>
      <c r="H2253" s="1136"/>
      <c r="I2253" s="1136"/>
      <c r="J2253" s="1136"/>
      <c r="K2253" s="1136"/>
      <c r="L2253" s="1136"/>
      <c r="M2253" s="1136"/>
      <c r="N2253" s="1136"/>
      <c r="O2253" s="1137"/>
    </row>
    <row r="2254" spans="2:17" s="97" customFormat="1" ht="17.100000000000001" customHeight="1">
      <c r="B2254" s="1093"/>
      <c r="C2254" s="1094"/>
      <c r="D2254" s="1138"/>
      <c r="E2254" s="827"/>
      <c r="F2254" s="827"/>
      <c r="G2254" s="827"/>
      <c r="H2254" s="827"/>
      <c r="I2254" s="827"/>
      <c r="J2254" s="827"/>
      <c r="K2254" s="827"/>
      <c r="L2254" s="827"/>
      <c r="M2254" s="827"/>
      <c r="N2254" s="827"/>
      <c r="O2254" s="1139"/>
    </row>
    <row r="2255" spans="2:17" s="97" customFormat="1" ht="17.100000000000001" customHeight="1">
      <c r="B2255" s="1093"/>
      <c r="C2255" s="1094"/>
      <c r="D2255" s="1140"/>
      <c r="E2255" s="1141"/>
      <c r="F2255" s="1141"/>
      <c r="G2255" s="1141"/>
      <c r="H2255" s="1141"/>
      <c r="I2255" s="1141"/>
      <c r="J2255" s="1141"/>
      <c r="K2255" s="1141"/>
      <c r="L2255" s="1141"/>
      <c r="M2255" s="1141"/>
      <c r="N2255" s="1141"/>
      <c r="O2255" s="1142"/>
    </row>
    <row r="2256" spans="2:17" s="97" customFormat="1" ht="45" customHeight="1">
      <c r="B2256" s="1093"/>
      <c r="C2256" s="1094"/>
      <c r="D2256" s="1021" t="s">
        <v>734</v>
      </c>
      <c r="E2256" s="1022"/>
      <c r="F2256" s="1022"/>
      <c r="G2256" s="1022"/>
      <c r="H2256" s="1022"/>
      <c r="I2256" s="1022"/>
      <c r="J2256" s="1022"/>
      <c r="K2256" s="1022"/>
      <c r="L2256" s="1023"/>
      <c r="M2256" s="1024" t="s">
        <v>713</v>
      </c>
      <c r="N2256" s="1025"/>
      <c r="O2256" s="706" t="s">
        <v>714</v>
      </c>
      <c r="Q2256" s="495" t="s">
        <v>721</v>
      </c>
    </row>
    <row r="2257" spans="1:21" s="97" customFormat="1" ht="17.100000000000001" customHeight="1">
      <c r="B2257" s="1093"/>
      <c r="C2257" s="1094"/>
      <c r="D2257" s="1045"/>
      <c r="E2257" s="1103"/>
      <c r="F2257" s="1103"/>
      <c r="G2257" s="1103"/>
      <c r="H2257" s="1103"/>
      <c r="I2257" s="1103"/>
      <c r="J2257" s="1103"/>
      <c r="K2257" s="1103"/>
      <c r="L2257" s="1103"/>
      <c r="M2257" s="1103"/>
      <c r="N2257" s="1103"/>
      <c r="O2257" s="1104"/>
    </row>
    <row r="2258" spans="1:21" ht="18" customHeight="1">
      <c r="B2258" s="1093"/>
      <c r="C2258" s="1094"/>
      <c r="D2258" s="1105"/>
      <c r="E2258" s="1106"/>
      <c r="F2258" s="1106"/>
      <c r="G2258" s="1106"/>
      <c r="H2258" s="1106"/>
      <c r="I2258" s="1106"/>
      <c r="J2258" s="1106"/>
      <c r="K2258" s="1106"/>
      <c r="L2258" s="1106"/>
      <c r="M2258" s="1106"/>
      <c r="N2258" s="1106"/>
      <c r="O2258" s="1107"/>
      <c r="R2258" s="294"/>
      <c r="S2258" s="294"/>
      <c r="T2258" s="294"/>
      <c r="U2258" s="294"/>
    </row>
    <row r="2259" spans="1:21" ht="18" customHeight="1">
      <c r="B2259" s="1093"/>
      <c r="C2259" s="1094"/>
      <c r="D2259" s="1147" t="s">
        <v>279</v>
      </c>
      <c r="E2259" s="1133"/>
      <c r="F2259" s="1133"/>
      <c r="G2259" s="1133"/>
      <c r="H2259" s="1133"/>
      <c r="I2259" s="1133"/>
      <c r="J2259" s="1133"/>
      <c r="K2259" s="1133"/>
      <c r="L2259" s="1133"/>
      <c r="M2259" s="1133"/>
      <c r="N2259" s="1133"/>
      <c r="O2259" s="1134"/>
      <c r="R2259" s="294"/>
      <c r="S2259" s="294"/>
      <c r="T2259" s="294"/>
      <c r="U2259" s="294"/>
    </row>
    <row r="2260" spans="1:21" ht="18" customHeight="1">
      <c r="B2260" s="1093"/>
      <c r="C2260" s="1094"/>
      <c r="D2260" s="1127"/>
      <c r="E2260" s="1128"/>
      <c r="F2260" s="1128"/>
      <c r="G2260" s="1128"/>
      <c r="H2260" s="1128"/>
      <c r="I2260" s="1128"/>
      <c r="J2260" s="1128"/>
      <c r="K2260" s="1128"/>
      <c r="L2260" s="1128"/>
      <c r="M2260" s="1128"/>
      <c r="N2260" s="1128"/>
      <c r="O2260" s="1129"/>
      <c r="R2260" s="294"/>
      <c r="S2260" s="294"/>
      <c r="T2260" s="294"/>
      <c r="U2260" s="294"/>
    </row>
    <row r="2261" spans="1:21" s="308" customFormat="1" ht="18" customHeight="1">
      <c r="B2261" s="1095"/>
      <c r="C2261" s="1096"/>
      <c r="D2261" s="1130"/>
      <c r="E2261" s="1131"/>
      <c r="F2261" s="1131"/>
      <c r="G2261" s="1131"/>
      <c r="H2261" s="1131"/>
      <c r="I2261" s="1131"/>
      <c r="J2261" s="1131"/>
      <c r="K2261" s="1131"/>
      <c r="L2261" s="1131"/>
      <c r="M2261" s="1131"/>
      <c r="N2261" s="1131"/>
      <c r="O2261" s="1132"/>
    </row>
    <row r="2262" spans="1:21" s="122" customFormat="1" ht="4.5" customHeight="1">
      <c r="B2262" s="309"/>
      <c r="C2262" s="309"/>
      <c r="D2262" s="310"/>
      <c r="E2262" s="310"/>
      <c r="F2262" s="310"/>
      <c r="G2262" s="310"/>
      <c r="H2262" s="310"/>
      <c r="I2262" s="310"/>
      <c r="J2262" s="310"/>
      <c r="K2262" s="310"/>
      <c r="L2262" s="310"/>
      <c r="M2262" s="310"/>
      <c r="N2262" s="310"/>
      <c r="O2262" s="310"/>
    </row>
    <row r="2263" spans="1:21" s="122" customFormat="1" ht="18.75" customHeight="1">
      <c r="B2263" s="463" t="s">
        <v>333</v>
      </c>
      <c r="C2263" s="309"/>
      <c r="D2263" s="310"/>
      <c r="E2263" s="310"/>
      <c r="F2263" s="310"/>
      <c r="G2263" s="310"/>
      <c r="H2263" s="310"/>
      <c r="I2263" s="310"/>
      <c r="J2263" s="310"/>
      <c r="K2263" s="310"/>
      <c r="L2263" s="310"/>
      <c r="M2263" s="310"/>
      <c r="N2263" s="310"/>
      <c r="O2263" s="310"/>
    </row>
    <row r="2264" spans="1:21" s="122" customFormat="1" ht="14.25" customHeight="1" thickBot="1">
      <c r="B2264" s="463" t="s">
        <v>331</v>
      </c>
      <c r="C2264" s="309"/>
      <c r="D2264" s="310"/>
      <c r="E2264" s="310"/>
      <c r="F2264" s="310"/>
      <c r="G2264" s="310"/>
      <c r="H2264" s="310"/>
      <c r="I2264" s="310"/>
      <c r="J2264" s="310"/>
      <c r="K2264" s="310"/>
      <c r="L2264" s="310"/>
      <c r="M2264" s="310"/>
      <c r="N2264" s="310"/>
      <c r="O2264" s="310"/>
    </row>
    <row r="2265" spans="1:21" s="122" customFormat="1" ht="18" customHeight="1" thickBot="1">
      <c r="B2265" s="1143" t="s">
        <v>36</v>
      </c>
      <c r="C2265" s="1017"/>
      <c r="D2265" s="1018"/>
      <c r="E2265" s="311" t="s">
        <v>424</v>
      </c>
      <c r="F2265" s="312"/>
      <c r="G2265" s="312"/>
      <c r="H2265" s="312"/>
      <c r="I2265" s="312"/>
      <c r="J2265" s="312"/>
      <c r="K2265" s="312"/>
      <c r="L2265" s="212"/>
      <c r="M2265" s="212"/>
      <c r="N2265" s="212"/>
      <c r="O2265" s="212"/>
    </row>
    <row r="2266" spans="1:21" s="122" customFormat="1" ht="12">
      <c r="A2266" s="313"/>
      <c r="B2266" s="314" t="s">
        <v>50</v>
      </c>
      <c r="C2266" s="314"/>
      <c r="D2266" s="315"/>
      <c r="E2266" s="316"/>
      <c r="F2266" s="316"/>
      <c r="G2266" s="317" t="s">
        <v>51</v>
      </c>
      <c r="H2266" s="315"/>
      <c r="I2266" s="314" t="s">
        <v>52</v>
      </c>
      <c r="J2266" s="314"/>
      <c r="K2266" s="313"/>
      <c r="L2266" s="318"/>
      <c r="M2266" s="319"/>
      <c r="N2266" s="313"/>
      <c r="O2266" s="317" t="s">
        <v>51</v>
      </c>
    </row>
    <row r="2267" spans="1:21" s="122" customFormat="1" ht="12">
      <c r="A2267" s="320"/>
      <c r="B2267" s="321" t="s">
        <v>53</v>
      </c>
      <c r="C2267" s="322"/>
      <c r="D2267" s="322"/>
      <c r="E2267" s="323"/>
      <c r="F2267" s="323" t="s">
        <v>54</v>
      </c>
      <c r="G2267" s="324" t="s">
        <v>55</v>
      </c>
      <c r="H2267" s="325"/>
      <c r="I2267" s="321" t="s">
        <v>53</v>
      </c>
      <c r="J2267" s="322"/>
      <c r="K2267" s="322"/>
      <c r="L2267" s="322"/>
      <c r="M2267" s="323"/>
      <c r="N2267" s="323" t="s">
        <v>54</v>
      </c>
      <c r="O2267" s="324" t="s">
        <v>55</v>
      </c>
    </row>
    <row r="2268" spans="1:21" s="122" customFormat="1" ht="18" customHeight="1">
      <c r="A2268" s="313"/>
      <c r="B2268" s="78" t="s">
        <v>395</v>
      </c>
      <c r="C2268" s="79"/>
      <c r="D2268" s="79"/>
      <c r="E2268" s="80"/>
      <c r="F2268" s="81"/>
      <c r="G2268" s="82"/>
      <c r="H2268" s="83"/>
      <c r="I2268" s="78" t="s">
        <v>397</v>
      </c>
      <c r="J2268" s="79"/>
      <c r="K2268" s="79"/>
      <c r="L2268" s="79"/>
      <c r="M2268" s="80"/>
      <c r="N2268" s="84"/>
      <c r="O2268" s="85"/>
      <c r="Q2268" s="561" t="s">
        <v>700</v>
      </c>
    </row>
    <row r="2269" spans="1:21" s="122" customFormat="1" ht="14.25" customHeight="1">
      <c r="A2269" s="313"/>
      <c r="B2269" s="86"/>
      <c r="C2269" s="87"/>
      <c r="D2269" s="88"/>
      <c r="E2269" s="89"/>
      <c r="F2269" s="90"/>
      <c r="G2269" s="91"/>
      <c r="H2269" s="83"/>
      <c r="I2269" s="92"/>
      <c r="J2269" s="93"/>
      <c r="K2269" s="88"/>
      <c r="L2269" s="88"/>
      <c r="M2269" s="89"/>
      <c r="N2269" s="90"/>
      <c r="O2269" s="94"/>
    </row>
    <row r="2270" spans="1:21" s="122" customFormat="1" ht="14.25" customHeight="1">
      <c r="A2270" s="313"/>
      <c r="B2270" s="95"/>
      <c r="C2270" s="96"/>
      <c r="D2270" s="97"/>
      <c r="E2270" s="98"/>
      <c r="F2270" s="90"/>
      <c r="G2270" s="99">
        <f>ROUNDDOWN(SUM(F2269:F2275)/1000,0)</f>
        <v>0</v>
      </c>
      <c r="H2270" s="100"/>
      <c r="I2270" s="92"/>
      <c r="J2270" s="510"/>
      <c r="K2270" s="510"/>
      <c r="L2270" s="510"/>
      <c r="M2270" s="98"/>
      <c r="N2270" s="90"/>
      <c r="O2270" s="101">
        <f>ROUNDDOWN(SUM(N2269:N2278)/1000,0)</f>
        <v>0</v>
      </c>
    </row>
    <row r="2271" spans="1:21" s="122" customFormat="1" ht="14.1" customHeight="1">
      <c r="A2271" s="313"/>
      <c r="B2271" s="95"/>
      <c r="C2271" s="96"/>
      <c r="D2271" s="97"/>
      <c r="E2271" s="98"/>
      <c r="F2271" s="90"/>
      <c r="G2271" s="99"/>
      <c r="H2271" s="100"/>
      <c r="I2271" s="92"/>
      <c r="J2271" s="510"/>
      <c r="K2271" s="510"/>
      <c r="L2271" s="510"/>
      <c r="M2271" s="98"/>
      <c r="N2271" s="90"/>
      <c r="O2271" s="94"/>
    </row>
    <row r="2272" spans="1:21" s="122" customFormat="1" ht="14.25" customHeight="1">
      <c r="A2272" s="313"/>
      <c r="B2272" s="95"/>
      <c r="C2272" s="96"/>
      <c r="D2272" s="97"/>
      <c r="E2272" s="98"/>
      <c r="F2272" s="90"/>
      <c r="G2272" s="99"/>
      <c r="H2272" s="100"/>
      <c r="I2272" s="92"/>
      <c r="J2272" s="510"/>
      <c r="K2272" s="510"/>
      <c r="L2272" s="510"/>
      <c r="M2272" s="98"/>
      <c r="N2272" s="90"/>
      <c r="O2272" s="94"/>
    </row>
    <row r="2273" spans="1:15" s="122" customFormat="1" ht="14.25" customHeight="1">
      <c r="A2273" s="313"/>
      <c r="B2273" s="95"/>
      <c r="C2273" s="96"/>
      <c r="D2273" s="97"/>
      <c r="E2273" s="98"/>
      <c r="F2273" s="90"/>
      <c r="G2273" s="102"/>
      <c r="H2273" s="103"/>
      <c r="I2273" s="92"/>
      <c r="J2273" s="510"/>
      <c r="K2273" s="510"/>
      <c r="L2273" s="510"/>
      <c r="M2273" s="98"/>
      <c r="N2273" s="90"/>
      <c r="O2273" s="94"/>
    </row>
    <row r="2274" spans="1:15" s="122" customFormat="1" ht="14.25" customHeight="1">
      <c r="A2274" s="313"/>
      <c r="B2274" s="95"/>
      <c r="C2274" s="96"/>
      <c r="D2274" s="97"/>
      <c r="E2274" s="98"/>
      <c r="F2274" s="90"/>
      <c r="G2274" s="102"/>
      <c r="H2274" s="103"/>
      <c r="I2274" s="92"/>
      <c r="J2274" s="510"/>
      <c r="K2274" s="510"/>
      <c r="L2274" s="510"/>
      <c r="M2274" s="98"/>
      <c r="N2274" s="90"/>
      <c r="O2274" s="94"/>
    </row>
    <row r="2275" spans="1:15" s="122" customFormat="1" ht="14.25" customHeight="1">
      <c r="A2275" s="313"/>
      <c r="B2275" s="78" t="s">
        <v>607</v>
      </c>
      <c r="C2275" s="79"/>
      <c r="D2275" s="79"/>
      <c r="E2275" s="80"/>
      <c r="F2275" s="81"/>
      <c r="G2275" s="82"/>
      <c r="H2275" s="105"/>
      <c r="I2275" s="92"/>
      <c r="J2275" s="510"/>
      <c r="K2275" s="510"/>
      <c r="L2275" s="510"/>
      <c r="M2275" s="98"/>
      <c r="N2275" s="90"/>
      <c r="O2275" s="94"/>
    </row>
    <row r="2276" spans="1:15" s="122" customFormat="1" ht="14.25" customHeight="1">
      <c r="A2276" s="313"/>
      <c r="B2276" s="95"/>
      <c r="C2276" s="96"/>
      <c r="D2276" s="97"/>
      <c r="E2276" s="98"/>
      <c r="F2276" s="90"/>
      <c r="G2276" s="91"/>
      <c r="H2276" s="105"/>
      <c r="I2276" s="92"/>
      <c r="J2276" s="510"/>
      <c r="K2276" s="510"/>
      <c r="L2276" s="510"/>
      <c r="M2276" s="98"/>
      <c r="N2276" s="90"/>
      <c r="O2276" s="94"/>
    </row>
    <row r="2277" spans="1:15" s="122" customFormat="1" ht="14.25" customHeight="1">
      <c r="A2277" s="313"/>
      <c r="B2277" s="95"/>
      <c r="C2277" s="96"/>
      <c r="D2277" s="97"/>
      <c r="E2277" s="98"/>
      <c r="F2277" s="90"/>
      <c r="G2277" s="99">
        <f>ROUNDDOWN(SUM(F2276:F2281)/1000,0)</f>
        <v>0</v>
      </c>
      <c r="H2277" s="100"/>
      <c r="I2277" s="107"/>
      <c r="J2277" s="511"/>
      <c r="K2277" s="511"/>
      <c r="L2277" s="511"/>
      <c r="M2277" s="98"/>
      <c r="N2277" s="90"/>
      <c r="O2277" s="106"/>
    </row>
    <row r="2278" spans="1:15" s="122" customFormat="1" ht="14.25" customHeight="1">
      <c r="A2278" s="313"/>
      <c r="B2278" s="95"/>
      <c r="C2278" s="96"/>
      <c r="D2278" s="97"/>
      <c r="E2278" s="98"/>
      <c r="F2278" s="90"/>
      <c r="G2278" s="99"/>
      <c r="H2278" s="100"/>
      <c r="I2278" s="78" t="s">
        <v>398</v>
      </c>
      <c r="J2278" s="79"/>
      <c r="K2278" s="79"/>
      <c r="L2278" s="79"/>
      <c r="M2278" s="80"/>
      <c r="N2278" s="81"/>
      <c r="O2278" s="111"/>
    </row>
    <row r="2279" spans="1:15" s="122" customFormat="1" ht="14.25" customHeight="1">
      <c r="A2279" s="313"/>
      <c r="B2279" s="95"/>
      <c r="C2279" s="96"/>
      <c r="D2279" s="97"/>
      <c r="E2279" s="98"/>
      <c r="F2279" s="90"/>
      <c r="G2279" s="99"/>
      <c r="H2279" s="105"/>
      <c r="I2279" s="92"/>
      <c r="J2279" s="510"/>
      <c r="K2279" s="510"/>
      <c r="L2279" s="510"/>
      <c r="M2279" s="98"/>
      <c r="N2279" s="90"/>
      <c r="O2279" s="94"/>
    </row>
    <row r="2280" spans="1:15" s="122" customFormat="1" ht="14.25" customHeight="1">
      <c r="A2280" s="313"/>
      <c r="B2280" s="95"/>
      <c r="C2280" s="96"/>
      <c r="D2280" s="97"/>
      <c r="E2280" s="98"/>
      <c r="F2280" s="90"/>
      <c r="G2280" s="99"/>
      <c r="H2280" s="100"/>
      <c r="I2280" s="92"/>
      <c r="J2280" s="510"/>
      <c r="K2280" s="510"/>
      <c r="L2280" s="510"/>
      <c r="M2280" s="98"/>
      <c r="N2280" s="90"/>
      <c r="O2280" s="101">
        <f>ROUNDDOWN(SUM(N2279:N2287)/1000,0)</f>
        <v>0</v>
      </c>
    </row>
    <row r="2281" spans="1:15" s="122" customFormat="1" ht="14.25" customHeight="1">
      <c r="A2281" s="313"/>
      <c r="B2281" s="78" t="s">
        <v>614</v>
      </c>
      <c r="C2281" s="79"/>
      <c r="D2281" s="79"/>
      <c r="E2281" s="80"/>
      <c r="F2281" s="81"/>
      <c r="G2281" s="82"/>
      <c r="H2281" s="100"/>
      <c r="I2281" s="92"/>
      <c r="J2281" s="510"/>
      <c r="K2281" s="510"/>
      <c r="L2281" s="510"/>
      <c r="M2281" s="98"/>
      <c r="N2281" s="90"/>
      <c r="O2281" s="94"/>
    </row>
    <row r="2282" spans="1:15" s="122" customFormat="1" ht="14.25" customHeight="1">
      <c r="A2282" s="313"/>
      <c r="B2282" s="95"/>
      <c r="C2282" s="96"/>
      <c r="D2282" s="97"/>
      <c r="E2282" s="98"/>
      <c r="F2282" s="90"/>
      <c r="G2282" s="91"/>
      <c r="H2282" s="105"/>
      <c r="I2282" s="92"/>
      <c r="J2282" s="510"/>
      <c r="K2282" s="510"/>
      <c r="L2282" s="510"/>
      <c r="M2282" s="98"/>
      <c r="N2282" s="90"/>
      <c r="O2282" s="94"/>
    </row>
    <row r="2283" spans="1:15" s="122" customFormat="1" ht="14.25" customHeight="1">
      <c r="A2283" s="313"/>
      <c r="B2283" s="95"/>
      <c r="C2283" s="96"/>
      <c r="D2283" s="97"/>
      <c r="E2283" s="98"/>
      <c r="F2283" s="90"/>
      <c r="G2283" s="99">
        <f>ROUNDDOWN(SUM(F2282:F2285)/1000,0)</f>
        <v>0</v>
      </c>
      <c r="H2283" s="105"/>
      <c r="I2283" s="92"/>
      <c r="J2283" s="510"/>
      <c r="K2283" s="510"/>
      <c r="L2283" s="510"/>
      <c r="M2283" s="98"/>
      <c r="N2283" s="90"/>
      <c r="O2283" s="94"/>
    </row>
    <row r="2284" spans="1:15" s="122" customFormat="1" ht="14.25" customHeight="1">
      <c r="A2284" s="313"/>
      <c r="B2284" s="95"/>
      <c r="C2284" s="96"/>
      <c r="D2284" s="97"/>
      <c r="E2284" s="98"/>
      <c r="F2284" s="90"/>
      <c r="G2284" s="99"/>
      <c r="H2284" s="100"/>
      <c r="I2284" s="92"/>
      <c r="J2284" s="510"/>
      <c r="K2284" s="510"/>
      <c r="L2284" s="510"/>
      <c r="M2284" s="98"/>
      <c r="N2284" s="90"/>
      <c r="O2284" s="94"/>
    </row>
    <row r="2285" spans="1:15" s="122" customFormat="1" ht="14.25" customHeight="1">
      <c r="A2285" s="313"/>
      <c r="B2285" s="78" t="s">
        <v>615</v>
      </c>
      <c r="C2285" s="79"/>
      <c r="D2285" s="79"/>
      <c r="E2285" s="80"/>
      <c r="F2285" s="81"/>
      <c r="G2285" s="82"/>
      <c r="H2285" s="100"/>
      <c r="I2285" s="92"/>
      <c r="J2285" s="510"/>
      <c r="K2285" s="510"/>
      <c r="L2285" s="510"/>
      <c r="M2285" s="98"/>
      <c r="N2285" s="90"/>
      <c r="O2285" s="94"/>
    </row>
    <row r="2286" spans="1:15" s="122" customFormat="1" ht="14.25" customHeight="1">
      <c r="A2286" s="313"/>
      <c r="B2286" s="95"/>
      <c r="C2286" s="96"/>
      <c r="D2286" s="97"/>
      <c r="E2286" s="98"/>
      <c r="F2286" s="90"/>
      <c r="G2286" s="91"/>
      <c r="H2286" s="105"/>
      <c r="I2286" s="92"/>
      <c r="J2286" s="510"/>
      <c r="K2286" s="510"/>
      <c r="L2286" s="510"/>
      <c r="M2286" s="98"/>
      <c r="N2286" s="90"/>
      <c r="O2286" s="106"/>
    </row>
    <row r="2287" spans="1:15" s="122" customFormat="1" ht="14.25" customHeight="1">
      <c r="A2287" s="313"/>
      <c r="B2287" s="95"/>
      <c r="C2287" s="96"/>
      <c r="D2287" s="97"/>
      <c r="E2287" s="98"/>
      <c r="F2287" s="90"/>
      <c r="G2287" s="99">
        <f>ROUNDDOWN(SUM(F2286:F2291)/1000,0)</f>
        <v>0</v>
      </c>
      <c r="H2287" s="105"/>
      <c r="I2287" s="185" t="s">
        <v>399</v>
      </c>
      <c r="J2287" s="167"/>
      <c r="K2287" s="109"/>
      <c r="L2287" s="109"/>
      <c r="M2287" s="110"/>
      <c r="N2287" s="84"/>
      <c r="O2287" s="111"/>
    </row>
    <row r="2288" spans="1:15" s="122" customFormat="1" ht="14.25" customHeight="1">
      <c r="A2288" s="313"/>
      <c r="B2288" s="95"/>
      <c r="C2288" s="96"/>
      <c r="D2288" s="97"/>
      <c r="E2288" s="98"/>
      <c r="F2288" s="90"/>
      <c r="G2288" s="99"/>
      <c r="H2288" s="105"/>
      <c r="I2288" s="92"/>
      <c r="J2288" s="510"/>
      <c r="K2288" s="510"/>
      <c r="L2288" s="510"/>
      <c r="M2288" s="98"/>
      <c r="N2288" s="90"/>
      <c r="O2288" s="94"/>
    </row>
    <row r="2289" spans="1:15" s="122" customFormat="1" ht="14.25" customHeight="1">
      <c r="A2289" s="313"/>
      <c r="B2289" s="95"/>
      <c r="C2289" s="96"/>
      <c r="D2289" s="97"/>
      <c r="E2289" s="98"/>
      <c r="F2289" s="90"/>
      <c r="G2289" s="99"/>
      <c r="H2289" s="100"/>
      <c r="I2289" s="92"/>
      <c r="J2289" s="510"/>
      <c r="K2289" s="510"/>
      <c r="L2289" s="510"/>
      <c r="M2289" s="98"/>
      <c r="N2289" s="90"/>
      <c r="O2289" s="101">
        <f>ROUNDDOWN(SUM(N2288:N2294)/1000,0)</f>
        <v>0</v>
      </c>
    </row>
    <row r="2290" spans="1:15" s="122" customFormat="1" ht="14.25" customHeight="1">
      <c r="A2290" s="313"/>
      <c r="B2290" s="78" t="s">
        <v>396</v>
      </c>
      <c r="C2290" s="79"/>
      <c r="D2290" s="79"/>
      <c r="E2290" s="80"/>
      <c r="F2290" s="81"/>
      <c r="G2290" s="82"/>
      <c r="H2290" s="100"/>
      <c r="I2290" s="92"/>
      <c r="J2290" s="510"/>
      <c r="K2290" s="510"/>
      <c r="L2290" s="510"/>
      <c r="M2290" s="98"/>
      <c r="N2290" s="90"/>
      <c r="O2290" s="94"/>
    </row>
    <row r="2291" spans="1:15" s="122" customFormat="1" ht="14.25" customHeight="1">
      <c r="A2291" s="313"/>
      <c r="B2291" s="95"/>
      <c r="C2291" s="96"/>
      <c r="D2291" s="97"/>
      <c r="E2291" s="98"/>
      <c r="F2291" s="90"/>
      <c r="G2291" s="91"/>
      <c r="H2291" s="100"/>
      <c r="I2291" s="92"/>
      <c r="J2291" s="510"/>
      <c r="K2291" s="510"/>
      <c r="L2291" s="510"/>
      <c r="M2291" s="98"/>
      <c r="N2291" s="90"/>
      <c r="O2291" s="94"/>
    </row>
    <row r="2292" spans="1:15" s="122" customFormat="1" ht="14.25" customHeight="1">
      <c r="A2292" s="313"/>
      <c r="B2292" s="95"/>
      <c r="C2292" s="96"/>
      <c r="D2292" s="97"/>
      <c r="E2292" s="98"/>
      <c r="F2292" s="90"/>
      <c r="G2292" s="91">
        <f>ROUNDDOWN(SUM(F2291:F2298)/1000,0)</f>
        <v>0</v>
      </c>
      <c r="H2292" s="100"/>
      <c r="I2292" s="92"/>
      <c r="J2292" s="510"/>
      <c r="K2292" s="510"/>
      <c r="L2292" s="510"/>
      <c r="M2292" s="98"/>
      <c r="N2292" s="90"/>
      <c r="O2292" s="94"/>
    </row>
    <row r="2293" spans="1:15" s="122" customFormat="1" ht="14.25" customHeight="1">
      <c r="A2293" s="313"/>
      <c r="B2293" s="95"/>
      <c r="C2293" s="96"/>
      <c r="D2293" s="97"/>
      <c r="E2293" s="98"/>
      <c r="F2293" s="90"/>
      <c r="G2293" s="91"/>
      <c r="H2293" s="100"/>
      <c r="I2293" s="92"/>
      <c r="J2293" s="510"/>
      <c r="K2293" s="510"/>
      <c r="L2293" s="510"/>
      <c r="M2293" s="98"/>
      <c r="N2293" s="90"/>
      <c r="O2293" s="94"/>
    </row>
    <row r="2294" spans="1:15" s="122" customFormat="1" ht="14.25" customHeight="1">
      <c r="A2294" s="313"/>
      <c r="B2294" s="95"/>
      <c r="C2294" s="96"/>
      <c r="D2294" s="97"/>
      <c r="E2294" s="98"/>
      <c r="F2294" s="90"/>
      <c r="G2294" s="91"/>
      <c r="H2294" s="105"/>
      <c r="I2294" s="185" t="s">
        <v>400</v>
      </c>
      <c r="J2294" s="108"/>
      <c r="K2294" s="109"/>
      <c r="L2294" s="109"/>
      <c r="M2294" s="110"/>
      <c r="N2294" s="84"/>
      <c r="O2294" s="168"/>
    </row>
    <row r="2295" spans="1:15" s="122" customFormat="1" ht="14.25" customHeight="1">
      <c r="A2295" s="313"/>
      <c r="B2295" s="95"/>
      <c r="C2295" s="96"/>
      <c r="D2295" s="97"/>
      <c r="E2295" s="98"/>
      <c r="F2295" s="90"/>
      <c r="G2295" s="91"/>
      <c r="H2295" s="105"/>
      <c r="I2295" s="92"/>
      <c r="J2295" s="510"/>
      <c r="K2295" s="510"/>
      <c r="L2295" s="510"/>
      <c r="M2295" s="98"/>
      <c r="N2295" s="90"/>
      <c r="O2295" s="169"/>
    </row>
    <row r="2296" spans="1:15" s="122" customFormat="1" ht="14.25" customHeight="1">
      <c r="A2296" s="313"/>
      <c r="B2296" s="95"/>
      <c r="C2296" s="96"/>
      <c r="D2296" s="97"/>
      <c r="E2296" s="98"/>
      <c r="F2296" s="90"/>
      <c r="G2296" s="91"/>
      <c r="H2296" s="105"/>
      <c r="I2296" s="92"/>
      <c r="J2296" s="510"/>
      <c r="K2296" s="510"/>
      <c r="L2296" s="510"/>
      <c r="M2296" s="98"/>
      <c r="N2296" s="90"/>
      <c r="O2296" s="101">
        <f>ROUNDDOWN(SUM(N2295:N2301)/1000,0)</f>
        <v>0</v>
      </c>
    </row>
    <row r="2297" spans="1:15" s="122" customFormat="1" ht="14.25" customHeight="1">
      <c r="A2297" s="313"/>
      <c r="B2297" s="95"/>
      <c r="C2297" s="96"/>
      <c r="D2297" s="97"/>
      <c r="E2297" s="98"/>
      <c r="F2297" s="90"/>
      <c r="G2297" s="91"/>
      <c r="H2297" s="105"/>
      <c r="I2297" s="92"/>
      <c r="J2297" s="510"/>
      <c r="K2297" s="510"/>
      <c r="L2297" s="510"/>
      <c r="M2297" s="98"/>
      <c r="N2297" s="90"/>
      <c r="O2297" s="94"/>
    </row>
    <row r="2298" spans="1:15" s="122" customFormat="1" ht="14.25" customHeight="1">
      <c r="A2298" s="313"/>
      <c r="B2298" s="78" t="s">
        <v>56</v>
      </c>
      <c r="C2298" s="79"/>
      <c r="D2298" s="79"/>
      <c r="E2298" s="80"/>
      <c r="F2298" s="81"/>
      <c r="G2298" s="82"/>
      <c r="H2298" s="105"/>
      <c r="I2298" s="92"/>
      <c r="J2298" s="510"/>
      <c r="K2298" s="510"/>
      <c r="L2298" s="510"/>
      <c r="M2298" s="98"/>
      <c r="N2298" s="90"/>
      <c r="O2298" s="94"/>
    </row>
    <row r="2299" spans="1:15" s="122" customFormat="1" ht="14.25" customHeight="1">
      <c r="A2299" s="313"/>
      <c r="B2299" s="95"/>
      <c r="C2299" s="96"/>
      <c r="D2299" s="97"/>
      <c r="E2299" s="98"/>
      <c r="F2299" s="90"/>
      <c r="G2299" s="91"/>
      <c r="H2299" s="100"/>
      <c r="I2299" s="92"/>
      <c r="J2299" s="510"/>
      <c r="K2299" s="510"/>
      <c r="L2299" s="510"/>
      <c r="M2299" s="98"/>
      <c r="N2299" s="90"/>
      <c r="O2299" s="94"/>
    </row>
    <row r="2300" spans="1:15" s="122" customFormat="1" ht="14.25" customHeight="1">
      <c r="A2300" s="313"/>
      <c r="B2300" s="95"/>
      <c r="C2300" s="96"/>
      <c r="D2300" s="97"/>
      <c r="E2300" s="98"/>
      <c r="F2300" s="90"/>
      <c r="G2300" s="99">
        <f>ROUNDDOWN(SUM(F2299:F2304)/1000,0)</f>
        <v>0</v>
      </c>
      <c r="H2300" s="105"/>
      <c r="I2300" s="92"/>
      <c r="J2300" s="510"/>
      <c r="K2300" s="510"/>
      <c r="L2300" s="510"/>
      <c r="M2300" s="98"/>
      <c r="N2300" s="90"/>
      <c r="O2300" s="106"/>
    </row>
    <row r="2301" spans="1:15" s="122" customFormat="1" ht="14.25" customHeight="1">
      <c r="A2301" s="313"/>
      <c r="B2301" s="95"/>
      <c r="C2301" s="96"/>
      <c r="D2301" s="97"/>
      <c r="E2301" s="98"/>
      <c r="F2301" s="90"/>
      <c r="G2301" s="91"/>
      <c r="H2301" s="105"/>
      <c r="I2301" s="185" t="s">
        <v>401</v>
      </c>
      <c r="J2301" s="108"/>
      <c r="K2301" s="109"/>
      <c r="L2301" s="109"/>
      <c r="M2301" s="110"/>
      <c r="N2301" s="707"/>
      <c r="O2301" s="112"/>
    </row>
    <row r="2302" spans="1:15" s="122" customFormat="1" ht="14.25" customHeight="1">
      <c r="A2302" s="313"/>
      <c r="B2302" s="95"/>
      <c r="C2302" s="96"/>
      <c r="D2302" s="97"/>
      <c r="E2302" s="98"/>
      <c r="F2302" s="90"/>
      <c r="G2302" s="99"/>
      <c r="H2302" s="105"/>
      <c r="I2302" s="92"/>
      <c r="J2302" s="510"/>
      <c r="K2302" s="510"/>
      <c r="L2302" s="510"/>
      <c r="M2302" s="98"/>
      <c r="N2302" s="90"/>
      <c r="O2302" s="94"/>
    </row>
    <row r="2303" spans="1:15" s="122" customFormat="1" ht="14.25" customHeight="1">
      <c r="A2303" s="313"/>
      <c r="B2303" s="95"/>
      <c r="C2303" s="96"/>
      <c r="D2303" s="97"/>
      <c r="E2303" s="98"/>
      <c r="F2303" s="90"/>
      <c r="G2303" s="99"/>
      <c r="H2303" s="100"/>
      <c r="I2303" s="92"/>
      <c r="J2303" s="510"/>
      <c r="K2303" s="510"/>
      <c r="L2303" s="510"/>
      <c r="M2303" s="98"/>
      <c r="N2303" s="90"/>
      <c r="O2303" s="101">
        <f>ROUNDDOWN(SUM(N2302:N2307)/1000,0)</f>
        <v>0</v>
      </c>
    </row>
    <row r="2304" spans="1:15" s="122" customFormat="1" ht="14.1" customHeight="1" thickBot="1">
      <c r="A2304" s="313"/>
      <c r="B2304" s="113" t="s">
        <v>608</v>
      </c>
      <c r="C2304" s="114"/>
      <c r="D2304" s="114"/>
      <c r="E2304" s="115"/>
      <c r="F2304" s="116"/>
      <c r="G2304" s="117">
        <f>G2305-G2270-G2277-G2283-G2287-G2292-G2300</f>
        <v>0</v>
      </c>
      <c r="H2304" s="105"/>
      <c r="I2304" s="92"/>
      <c r="J2304" s="510"/>
      <c r="K2304" s="510"/>
      <c r="L2304" s="510"/>
      <c r="M2304" s="98"/>
      <c r="N2304" s="90"/>
      <c r="O2304" s="94"/>
    </row>
    <row r="2305" spans="1:17" s="122" customFormat="1" ht="14.25" customHeight="1" thickTop="1">
      <c r="A2305" s="313"/>
      <c r="B2305" s="702" t="s">
        <v>57</v>
      </c>
      <c r="C2305" s="703"/>
      <c r="D2305" s="703"/>
      <c r="E2305" s="703"/>
      <c r="F2305" s="704"/>
      <c r="G2305" s="118">
        <f>O2314</f>
        <v>0</v>
      </c>
      <c r="H2305" s="100"/>
      <c r="I2305" s="92"/>
      <c r="J2305" s="510"/>
      <c r="K2305" s="510"/>
      <c r="L2305" s="510"/>
      <c r="M2305" s="98"/>
      <c r="N2305" s="90"/>
      <c r="O2305" s="94"/>
    </row>
    <row r="2306" spans="1:17" s="122" customFormat="1" ht="20.100000000000001" customHeight="1">
      <c r="A2306" s="313"/>
      <c r="B2306" s="119" t="s">
        <v>58</v>
      </c>
      <c r="C2306" s="120"/>
      <c r="D2306" s="120"/>
      <c r="E2306" s="120"/>
      <c r="F2306" s="120"/>
      <c r="G2306" s="121"/>
      <c r="H2306" s="100"/>
      <c r="I2306" s="107"/>
      <c r="J2306" s="511"/>
      <c r="K2306" s="511"/>
      <c r="L2306" s="511"/>
      <c r="M2306" s="104"/>
      <c r="N2306" s="645"/>
      <c r="O2306" s="106"/>
    </row>
    <row r="2307" spans="1:17" s="122" customFormat="1" ht="14.25" customHeight="1">
      <c r="A2307" s="313"/>
      <c r="B2307" s="122" t="s">
        <v>59</v>
      </c>
      <c r="C2307" s="120"/>
      <c r="D2307" s="120"/>
      <c r="E2307" s="120"/>
      <c r="F2307" s="120"/>
      <c r="G2307" s="123" t="s">
        <v>60</v>
      </c>
      <c r="H2307" s="121"/>
      <c r="I2307" s="185" t="s">
        <v>717</v>
      </c>
      <c r="J2307" s="708"/>
      <c r="K2307" s="510"/>
      <c r="L2307" s="510"/>
      <c r="M2307" s="110"/>
      <c r="N2307" s="84"/>
      <c r="O2307" s="111"/>
    </row>
    <row r="2308" spans="1:17" s="122" customFormat="1" ht="14.25" customHeight="1">
      <c r="A2308" s="313"/>
      <c r="B2308" s="987" t="s">
        <v>61</v>
      </c>
      <c r="C2308" s="1019"/>
      <c r="D2308" s="1019"/>
      <c r="E2308" s="1019"/>
      <c r="F2308" s="1020"/>
      <c r="G2308" s="125" t="s">
        <v>62</v>
      </c>
      <c r="H2308" s="124"/>
      <c r="I2308" s="92"/>
      <c r="J2308" s="510"/>
      <c r="K2308" s="709"/>
      <c r="L2308" s="709"/>
      <c r="M2308" s="98"/>
      <c r="N2308" s="90"/>
      <c r="O2308" s="94"/>
      <c r="Q2308" s="648" t="s">
        <v>735</v>
      </c>
    </row>
    <row r="2309" spans="1:17" s="122" customFormat="1" ht="14.25" customHeight="1">
      <c r="A2309" s="313"/>
      <c r="B2309" s="1144" t="s">
        <v>403</v>
      </c>
      <c r="C2309" s="1019"/>
      <c r="D2309" s="1019"/>
      <c r="E2309" s="1019"/>
      <c r="F2309" s="1020"/>
      <c r="G2309" s="126"/>
      <c r="H2309" s="124"/>
      <c r="I2309" s="92"/>
      <c r="J2309" s="510"/>
      <c r="K2309" s="510"/>
      <c r="L2309" s="510"/>
      <c r="M2309" s="98"/>
      <c r="N2309" s="90"/>
      <c r="O2309" s="101">
        <f>ROUNDDOWN(SUM(N2308:N2312)/1000,0)</f>
        <v>0</v>
      </c>
    </row>
    <row r="2310" spans="1:17" s="122" customFormat="1" ht="20.100000000000001" customHeight="1">
      <c r="A2310" s="313"/>
      <c r="B2310" s="1144" t="s">
        <v>404</v>
      </c>
      <c r="C2310" s="1145"/>
      <c r="D2310" s="1145"/>
      <c r="E2310" s="1145"/>
      <c r="F2310" s="1146"/>
      <c r="G2310" s="126"/>
      <c r="H2310" s="127"/>
      <c r="I2310" s="92"/>
      <c r="J2310" s="510"/>
      <c r="K2310" s="510"/>
      <c r="L2310" s="510"/>
      <c r="M2310" s="98"/>
      <c r="N2310" s="90"/>
      <c r="O2310" s="94"/>
    </row>
    <row r="2311" spans="1:17" s="122" customFormat="1" ht="21.95" customHeight="1" thickBot="1">
      <c r="A2311" s="313"/>
      <c r="B2311" s="1144" t="s">
        <v>104</v>
      </c>
      <c r="C2311" s="1145"/>
      <c r="D2311" s="1145"/>
      <c r="E2311" s="1145"/>
      <c r="F2311" s="1146"/>
      <c r="G2311" s="126"/>
      <c r="H2311" s="105"/>
      <c r="I2311" s="92"/>
      <c r="J2311" s="510"/>
      <c r="K2311" s="510"/>
      <c r="L2311" s="510"/>
      <c r="M2311" s="98"/>
      <c r="N2311" s="90"/>
      <c r="O2311" s="128"/>
    </row>
    <row r="2312" spans="1:17" s="122" customFormat="1" ht="35.450000000000003" customHeight="1" thickTop="1">
      <c r="A2312" s="313"/>
      <c r="B2312" s="1144" t="s">
        <v>108</v>
      </c>
      <c r="C2312" s="1145"/>
      <c r="D2312" s="1145"/>
      <c r="E2312" s="1145"/>
      <c r="F2312" s="1146"/>
      <c r="G2312" s="126"/>
      <c r="H2312" s="105"/>
      <c r="I2312" s="1166" t="s">
        <v>402</v>
      </c>
      <c r="J2312" s="1167"/>
      <c r="K2312" s="1167"/>
      <c r="L2312" s="1167"/>
      <c r="M2312" s="1167"/>
      <c r="N2312" s="1168"/>
      <c r="O2312" s="129">
        <f>SUM(O2270,O2280,O2289,O2296,O2303,O2309)</f>
        <v>0</v>
      </c>
    </row>
    <row r="2313" spans="1:17" s="122" customFormat="1" ht="35.450000000000003" customHeight="1">
      <c r="A2313" s="313"/>
      <c r="B2313" s="1144" t="s">
        <v>774</v>
      </c>
      <c r="C2313" s="1145"/>
      <c r="D2313" s="1145"/>
      <c r="E2313" s="1145"/>
      <c r="F2313" s="1146"/>
      <c r="G2313" s="126"/>
      <c r="H2313" s="121"/>
      <c r="I2313" s="1169" t="s">
        <v>276</v>
      </c>
      <c r="J2313" s="1170"/>
      <c r="K2313" s="1170"/>
      <c r="L2313" s="1170"/>
      <c r="M2313" s="1170"/>
      <c r="N2313" s="1171"/>
      <c r="O2313" s="136">
        <f>IF(共通入力シート!$B$18="課税事業者",ROUNDDOWN((O2312-G2315)*10/110,0),0)</f>
        <v>0</v>
      </c>
    </row>
    <row r="2314" spans="1:17" s="122" customFormat="1" ht="26.1" customHeight="1" thickBot="1">
      <c r="A2314" s="313"/>
      <c r="B2314" s="1153" t="s">
        <v>775</v>
      </c>
      <c r="C2314" s="1154"/>
      <c r="D2314" s="1154"/>
      <c r="E2314" s="1154"/>
      <c r="F2314" s="1155"/>
      <c r="G2314" s="126"/>
      <c r="H2314" s="121"/>
      <c r="I2314" s="1159" t="s">
        <v>609</v>
      </c>
      <c r="J2314" s="1160"/>
      <c r="K2314" s="1160"/>
      <c r="L2314" s="1160"/>
      <c r="M2314" s="1160"/>
      <c r="N2314" s="1161"/>
      <c r="O2314" s="131">
        <f>O2312-O2313</f>
        <v>0</v>
      </c>
    </row>
    <row r="2315" spans="1:17" s="122" customFormat="1" ht="25.35" customHeight="1" thickTop="1">
      <c r="A2315" s="313"/>
      <c r="B2315" s="1156" t="s">
        <v>63</v>
      </c>
      <c r="C2315" s="1157"/>
      <c r="D2315" s="1157"/>
      <c r="E2315" s="1157"/>
      <c r="F2315" s="1158"/>
      <c r="G2315" s="130">
        <f>SUM(G2309:G2314)</f>
        <v>0</v>
      </c>
      <c r="H2315" s="326"/>
      <c r="I2315" s="1159" t="s">
        <v>610</v>
      </c>
      <c r="J2315" s="1160"/>
      <c r="K2315" s="1160"/>
      <c r="L2315" s="1160"/>
      <c r="M2315" s="1160"/>
      <c r="N2315" s="1161"/>
      <c r="O2315" s="134"/>
    </row>
    <row r="2316" spans="1:17" s="122" customFormat="1" ht="26.25" customHeight="1">
      <c r="A2316" s="313"/>
      <c r="B2316" s="122" t="s">
        <v>64</v>
      </c>
      <c r="C2316" s="327"/>
      <c r="D2316" s="327"/>
      <c r="E2316" s="327"/>
      <c r="F2316" s="327"/>
      <c r="G2316" s="133"/>
      <c r="H2316" s="326"/>
      <c r="O2316" s="135"/>
    </row>
    <row r="2317" spans="1:17" s="122" customFormat="1" ht="10.5" customHeight="1" thickBot="1">
      <c r="A2317" s="313"/>
      <c r="C2317" s="327"/>
      <c r="D2317" s="327"/>
      <c r="E2317" s="327"/>
      <c r="F2317" s="327"/>
      <c r="G2317" s="133"/>
      <c r="H2317" s="326"/>
      <c r="I2317" s="328"/>
    </row>
    <row r="2318" spans="1:17" s="122" customFormat="1" ht="25.35" customHeight="1" thickBot="1">
      <c r="A2318" s="313"/>
      <c r="B2318" s="1143" t="s">
        <v>65</v>
      </c>
      <c r="C2318" s="1018"/>
      <c r="D2318" s="1162" t="str">
        <f>IF(共通入力シート!$B$2="","",共通入力シート!$B$2)</f>
        <v/>
      </c>
      <c r="E2318" s="1162"/>
      <c r="F2318" s="1162"/>
      <c r="G2318" s="1163"/>
      <c r="H2318" s="1164" t="str">
        <f>IF(共通入力シート!$B$18="※選択してください。","★「共通入力シート」の消費税等仕入控除税額の取扱を選択してください。","")</f>
        <v/>
      </c>
      <c r="I2318" s="1165"/>
      <c r="J2318" s="1165"/>
      <c r="K2318" s="1165"/>
      <c r="L2318" s="1165"/>
      <c r="M2318" s="1165"/>
      <c r="N2318" s="1165"/>
      <c r="O2318" s="1165"/>
    </row>
    <row r="2319" spans="1:17" s="122" customFormat="1" ht="77.099999999999994" customHeight="1" thickBot="1">
      <c r="A2319" s="313"/>
      <c r="B2319" s="1148" t="s">
        <v>776</v>
      </c>
      <c r="C2319" s="1149"/>
      <c r="D2319" s="1150" t="str">
        <f>IF(O2314=0,"",MAX(0,MIN(INT(O2314/2),G2304)))</f>
        <v/>
      </c>
      <c r="E2319" s="1150"/>
      <c r="F2319" s="1150"/>
      <c r="G2319" s="329" t="s">
        <v>27</v>
      </c>
      <c r="H2319" s="1151" t="s">
        <v>736</v>
      </c>
      <c r="I2319" s="1152"/>
      <c r="J2319" s="1152"/>
      <c r="K2319" s="1152"/>
      <c r="L2319" s="1152"/>
      <c r="M2319" s="1152"/>
      <c r="N2319" s="1152"/>
      <c r="O2319" s="1152"/>
    </row>
    <row r="2320" spans="1:17" ht="4.5" customHeight="1"/>
  </sheetData>
  <sheetProtection algorithmName="SHA-512" hashValue="0vQAdsAoUpDQ8rNG1Hj1Y6crx8uooUOq7cxcll9lP53Fq09lvWiw+S/ms41P+DKhiC0HC0Kr7qSJBcos0ZmGTA==" saltValue="HAxQEwB1YwkTerwBnQxKOg==" spinCount="100000" sheet="1" objects="1" scenarios="1" formatCells="0" formatRows="0" insertRows="0"/>
  <mergeCells count="1200">
    <mergeCell ref="B2319:C2319"/>
    <mergeCell ref="D2319:F2319"/>
    <mergeCell ref="H2319:O2319"/>
    <mergeCell ref="B2315:F2315"/>
    <mergeCell ref="I2315:N2315"/>
    <mergeCell ref="B2318:C2318"/>
    <mergeCell ref="D2318:G2318"/>
    <mergeCell ref="H2318:O2318"/>
    <mergeCell ref="B2312:F2312"/>
    <mergeCell ref="I2312:N2312"/>
    <mergeCell ref="B2313:F2313"/>
    <mergeCell ref="I2313:N2313"/>
    <mergeCell ref="B2314:F2314"/>
    <mergeCell ref="I2314:N2314"/>
    <mergeCell ref="B2265:D2265"/>
    <mergeCell ref="B2309:F2309"/>
    <mergeCell ref="B2310:F2310"/>
    <mergeCell ref="B2311:F2311"/>
    <mergeCell ref="B2308:F2308"/>
    <mergeCell ref="B2244:C2261"/>
    <mergeCell ref="D2244:O2244"/>
    <mergeCell ref="D2245:O2247"/>
    <mergeCell ref="D2248:O2248"/>
    <mergeCell ref="D2249:O2251"/>
    <mergeCell ref="D2252:O2252"/>
    <mergeCell ref="D2253:O2255"/>
    <mergeCell ref="D2257:O2258"/>
    <mergeCell ref="D2259:O2259"/>
    <mergeCell ref="D2260:O2261"/>
    <mergeCell ref="B2218:C2228"/>
    <mergeCell ref="B2229:C2243"/>
    <mergeCell ref="D2229:O2229"/>
    <mergeCell ref="D2230:O2235"/>
    <mergeCell ref="D2236:O2236"/>
    <mergeCell ref="D2237:O2243"/>
    <mergeCell ref="D2218:O2219"/>
    <mergeCell ref="D2220:O2228"/>
    <mergeCell ref="D2256:L2256"/>
    <mergeCell ref="M2256:N2256"/>
    <mergeCell ref="B2215:C2216"/>
    <mergeCell ref="D2215:E2215"/>
    <mergeCell ref="F2215:G2215"/>
    <mergeCell ref="H2215:J2215"/>
    <mergeCell ref="L2215:O2215"/>
    <mergeCell ref="D2216:E2216"/>
    <mergeCell ref="F2216:G2216"/>
    <mergeCell ref="H2216:J2216"/>
    <mergeCell ref="L2216:O2216"/>
    <mergeCell ref="B2211:K2212"/>
    <mergeCell ref="M2211:O2211"/>
    <mergeCell ref="M2212:O2212"/>
    <mergeCell ref="I2214:K2214"/>
    <mergeCell ref="M2214:N2214"/>
    <mergeCell ref="B2203:C2203"/>
    <mergeCell ref="D2203:F2203"/>
    <mergeCell ref="H2203:O2203"/>
    <mergeCell ref="B2207:O2207"/>
    <mergeCell ref="B2208:C2209"/>
    <mergeCell ref="D2208:E2209"/>
    <mergeCell ref="F2208:O2209"/>
    <mergeCell ref="B2214:C2214"/>
    <mergeCell ref="D2214:E2214"/>
    <mergeCell ref="F2214:H2214"/>
    <mergeCell ref="B2199:F2199"/>
    <mergeCell ref="I2199:N2199"/>
    <mergeCell ref="B2202:C2202"/>
    <mergeCell ref="D2202:G2202"/>
    <mergeCell ref="H2202:O2202"/>
    <mergeCell ref="B2196:F2196"/>
    <mergeCell ref="I2196:N2196"/>
    <mergeCell ref="B2197:F2197"/>
    <mergeCell ref="I2197:N2197"/>
    <mergeCell ref="B2198:F2198"/>
    <mergeCell ref="I2198:N2198"/>
    <mergeCell ref="B2149:D2149"/>
    <mergeCell ref="B2193:F2193"/>
    <mergeCell ref="B2194:F2194"/>
    <mergeCell ref="B2195:F2195"/>
    <mergeCell ref="B2128:C2145"/>
    <mergeCell ref="D2128:O2128"/>
    <mergeCell ref="D2129:O2131"/>
    <mergeCell ref="D2132:O2132"/>
    <mergeCell ref="D2133:O2135"/>
    <mergeCell ref="D2136:O2136"/>
    <mergeCell ref="D2137:O2139"/>
    <mergeCell ref="D2141:O2142"/>
    <mergeCell ref="D2143:O2143"/>
    <mergeCell ref="D2144:O2145"/>
    <mergeCell ref="D2140:L2140"/>
    <mergeCell ref="M2140:N2140"/>
    <mergeCell ref="B2192:F2192"/>
    <mergeCell ref="B2102:C2112"/>
    <mergeCell ref="B2113:C2127"/>
    <mergeCell ref="D2113:O2113"/>
    <mergeCell ref="D2114:O2119"/>
    <mergeCell ref="D2120:O2120"/>
    <mergeCell ref="D2121:O2127"/>
    <mergeCell ref="B2099:C2100"/>
    <mergeCell ref="D2099:E2099"/>
    <mergeCell ref="F2099:G2099"/>
    <mergeCell ref="H2099:J2099"/>
    <mergeCell ref="L2099:O2099"/>
    <mergeCell ref="D2100:E2100"/>
    <mergeCell ref="F2100:G2100"/>
    <mergeCell ref="H2100:J2100"/>
    <mergeCell ref="L2100:O2100"/>
    <mergeCell ref="D2102:O2103"/>
    <mergeCell ref="D2104:O2112"/>
    <mergeCell ref="B2095:K2096"/>
    <mergeCell ref="M2095:O2095"/>
    <mergeCell ref="M2096:O2096"/>
    <mergeCell ref="I2098:K2098"/>
    <mergeCell ref="M2098:N2098"/>
    <mergeCell ref="B2087:C2087"/>
    <mergeCell ref="D2087:F2087"/>
    <mergeCell ref="H2087:O2087"/>
    <mergeCell ref="B2091:O2091"/>
    <mergeCell ref="B2092:C2093"/>
    <mergeCell ref="D2092:E2093"/>
    <mergeCell ref="F2092:O2093"/>
    <mergeCell ref="B2083:F2083"/>
    <mergeCell ref="I2083:N2083"/>
    <mergeCell ref="B2086:C2086"/>
    <mergeCell ref="D2086:G2086"/>
    <mergeCell ref="H2086:O2086"/>
    <mergeCell ref="B2098:C2098"/>
    <mergeCell ref="D2098:E2098"/>
    <mergeCell ref="F2098:H2098"/>
    <mergeCell ref="B2080:F2080"/>
    <mergeCell ref="I2080:N2080"/>
    <mergeCell ref="B2081:F2081"/>
    <mergeCell ref="I2081:N2081"/>
    <mergeCell ref="B2082:F2082"/>
    <mergeCell ref="I2082:N2082"/>
    <mergeCell ref="B2033:D2033"/>
    <mergeCell ref="B2077:F2077"/>
    <mergeCell ref="B2078:F2078"/>
    <mergeCell ref="B2079:F2079"/>
    <mergeCell ref="B2012:C2029"/>
    <mergeCell ref="D2012:O2012"/>
    <mergeCell ref="D2013:O2015"/>
    <mergeCell ref="D2016:O2016"/>
    <mergeCell ref="D2017:O2019"/>
    <mergeCell ref="D2020:O2020"/>
    <mergeCell ref="D2021:O2023"/>
    <mergeCell ref="D2025:O2026"/>
    <mergeCell ref="D2027:O2027"/>
    <mergeCell ref="D2028:O2029"/>
    <mergeCell ref="D2024:L2024"/>
    <mergeCell ref="M2024:N2024"/>
    <mergeCell ref="B2076:F2076"/>
    <mergeCell ref="B1986:C1996"/>
    <mergeCell ref="B1997:C2011"/>
    <mergeCell ref="D1997:O1997"/>
    <mergeCell ref="D1998:O2003"/>
    <mergeCell ref="D2004:O2004"/>
    <mergeCell ref="D2005:O2011"/>
    <mergeCell ref="B1983:C1984"/>
    <mergeCell ref="D1983:E1983"/>
    <mergeCell ref="F1983:G1983"/>
    <mergeCell ref="H1983:J1983"/>
    <mergeCell ref="L1983:O1983"/>
    <mergeCell ref="D1984:E1984"/>
    <mergeCell ref="F1984:G1984"/>
    <mergeCell ref="H1984:J1984"/>
    <mergeCell ref="L1984:O1984"/>
    <mergeCell ref="D1986:O1987"/>
    <mergeCell ref="D1988:O1996"/>
    <mergeCell ref="B1979:K1980"/>
    <mergeCell ref="M1979:O1979"/>
    <mergeCell ref="M1980:O1980"/>
    <mergeCell ref="I1982:K1982"/>
    <mergeCell ref="M1982:N1982"/>
    <mergeCell ref="B1971:C1971"/>
    <mergeCell ref="D1971:F1971"/>
    <mergeCell ref="H1971:O1971"/>
    <mergeCell ref="B1975:O1975"/>
    <mergeCell ref="B1976:C1977"/>
    <mergeCell ref="D1976:E1977"/>
    <mergeCell ref="F1976:O1977"/>
    <mergeCell ref="B1967:F1967"/>
    <mergeCell ref="I1967:N1967"/>
    <mergeCell ref="B1970:C1970"/>
    <mergeCell ref="D1970:G1970"/>
    <mergeCell ref="H1970:O1970"/>
    <mergeCell ref="B1982:C1982"/>
    <mergeCell ref="D1982:E1982"/>
    <mergeCell ref="F1982:H1982"/>
    <mergeCell ref="B1964:F1964"/>
    <mergeCell ref="I1964:N1964"/>
    <mergeCell ref="B1965:F1965"/>
    <mergeCell ref="I1965:N1965"/>
    <mergeCell ref="B1966:F1966"/>
    <mergeCell ref="I1966:N1966"/>
    <mergeCell ref="B1917:D1917"/>
    <mergeCell ref="B1961:F1961"/>
    <mergeCell ref="B1962:F1962"/>
    <mergeCell ref="B1963:F1963"/>
    <mergeCell ref="B1896:C1913"/>
    <mergeCell ref="D1896:O1896"/>
    <mergeCell ref="D1897:O1899"/>
    <mergeCell ref="D1900:O1900"/>
    <mergeCell ref="D1901:O1903"/>
    <mergeCell ref="D1904:O1904"/>
    <mergeCell ref="D1905:O1907"/>
    <mergeCell ref="D1909:O1910"/>
    <mergeCell ref="D1911:O1911"/>
    <mergeCell ref="D1912:O1913"/>
    <mergeCell ref="D1908:L1908"/>
    <mergeCell ref="M1908:N1908"/>
    <mergeCell ref="B1960:F1960"/>
    <mergeCell ref="B1870:C1880"/>
    <mergeCell ref="B1881:C1895"/>
    <mergeCell ref="D1881:O1881"/>
    <mergeCell ref="D1882:O1887"/>
    <mergeCell ref="D1888:O1888"/>
    <mergeCell ref="D1889:O1895"/>
    <mergeCell ref="B1867:C1868"/>
    <mergeCell ref="D1867:E1867"/>
    <mergeCell ref="F1867:G1867"/>
    <mergeCell ref="H1867:J1867"/>
    <mergeCell ref="L1867:O1867"/>
    <mergeCell ref="D1868:E1868"/>
    <mergeCell ref="F1868:G1868"/>
    <mergeCell ref="H1868:J1868"/>
    <mergeCell ref="L1868:O1868"/>
    <mergeCell ref="D1870:O1871"/>
    <mergeCell ref="D1872:O1880"/>
    <mergeCell ref="B1863:K1864"/>
    <mergeCell ref="M1863:O1863"/>
    <mergeCell ref="M1864:O1864"/>
    <mergeCell ref="I1866:K1866"/>
    <mergeCell ref="M1866:N1866"/>
    <mergeCell ref="B1855:C1855"/>
    <mergeCell ref="D1855:F1855"/>
    <mergeCell ref="H1855:O1855"/>
    <mergeCell ref="B1859:O1859"/>
    <mergeCell ref="B1860:C1861"/>
    <mergeCell ref="D1860:E1861"/>
    <mergeCell ref="F1860:O1861"/>
    <mergeCell ref="B1851:F1851"/>
    <mergeCell ref="I1851:N1851"/>
    <mergeCell ref="B1854:C1854"/>
    <mergeCell ref="D1854:G1854"/>
    <mergeCell ref="H1854:O1854"/>
    <mergeCell ref="B1866:C1866"/>
    <mergeCell ref="D1866:E1866"/>
    <mergeCell ref="F1866:H1866"/>
    <mergeCell ref="B1848:F1848"/>
    <mergeCell ref="I1848:N1848"/>
    <mergeCell ref="B1849:F1849"/>
    <mergeCell ref="I1849:N1849"/>
    <mergeCell ref="B1850:F1850"/>
    <mergeCell ref="I1850:N1850"/>
    <mergeCell ref="B1801:D1801"/>
    <mergeCell ref="B1845:F1845"/>
    <mergeCell ref="B1846:F1846"/>
    <mergeCell ref="B1847:F1847"/>
    <mergeCell ref="B1780:C1797"/>
    <mergeCell ref="D1780:O1780"/>
    <mergeCell ref="D1781:O1783"/>
    <mergeCell ref="D1784:O1784"/>
    <mergeCell ref="D1785:O1787"/>
    <mergeCell ref="D1788:O1788"/>
    <mergeCell ref="D1789:O1791"/>
    <mergeCell ref="D1793:O1794"/>
    <mergeCell ref="D1795:O1795"/>
    <mergeCell ref="D1796:O1797"/>
    <mergeCell ref="D1792:L1792"/>
    <mergeCell ref="M1792:N1792"/>
    <mergeCell ref="B1844:F1844"/>
    <mergeCell ref="B1754:C1764"/>
    <mergeCell ref="B1765:C1779"/>
    <mergeCell ref="D1765:O1765"/>
    <mergeCell ref="D1766:O1771"/>
    <mergeCell ref="D1772:O1772"/>
    <mergeCell ref="D1773:O1779"/>
    <mergeCell ref="B1751:C1752"/>
    <mergeCell ref="D1751:E1751"/>
    <mergeCell ref="F1751:G1751"/>
    <mergeCell ref="H1751:J1751"/>
    <mergeCell ref="L1751:O1751"/>
    <mergeCell ref="D1752:E1752"/>
    <mergeCell ref="F1752:G1752"/>
    <mergeCell ref="H1752:J1752"/>
    <mergeCell ref="L1752:O1752"/>
    <mergeCell ref="D1754:O1755"/>
    <mergeCell ref="D1756:O1764"/>
    <mergeCell ref="B1747:K1748"/>
    <mergeCell ref="M1747:O1747"/>
    <mergeCell ref="M1748:O1748"/>
    <mergeCell ref="I1750:K1750"/>
    <mergeCell ref="M1750:N1750"/>
    <mergeCell ref="B1739:C1739"/>
    <mergeCell ref="D1739:F1739"/>
    <mergeCell ref="H1739:O1739"/>
    <mergeCell ref="B1743:O1743"/>
    <mergeCell ref="B1744:C1745"/>
    <mergeCell ref="D1744:E1745"/>
    <mergeCell ref="F1744:O1745"/>
    <mergeCell ref="B1735:F1735"/>
    <mergeCell ref="I1735:N1735"/>
    <mergeCell ref="B1738:C1738"/>
    <mergeCell ref="D1738:G1738"/>
    <mergeCell ref="H1738:O1738"/>
    <mergeCell ref="B1750:C1750"/>
    <mergeCell ref="D1750:E1750"/>
    <mergeCell ref="F1750:H1750"/>
    <mergeCell ref="B1732:F1732"/>
    <mergeCell ref="I1732:N1732"/>
    <mergeCell ref="B1733:F1733"/>
    <mergeCell ref="I1733:N1733"/>
    <mergeCell ref="B1734:F1734"/>
    <mergeCell ref="I1734:N1734"/>
    <mergeCell ref="B1685:D1685"/>
    <mergeCell ref="B1729:F1729"/>
    <mergeCell ref="B1730:F1730"/>
    <mergeCell ref="B1731:F1731"/>
    <mergeCell ref="B1664:C1681"/>
    <mergeCell ref="D1664:O1664"/>
    <mergeCell ref="D1665:O1667"/>
    <mergeCell ref="D1668:O1668"/>
    <mergeCell ref="D1669:O1671"/>
    <mergeCell ref="D1672:O1672"/>
    <mergeCell ref="D1673:O1675"/>
    <mergeCell ref="D1677:O1678"/>
    <mergeCell ref="D1679:O1679"/>
    <mergeCell ref="D1680:O1681"/>
    <mergeCell ref="D1676:L1676"/>
    <mergeCell ref="M1676:N1676"/>
    <mergeCell ref="B1728:F1728"/>
    <mergeCell ref="B1638:C1648"/>
    <mergeCell ref="B1649:C1663"/>
    <mergeCell ref="D1649:O1649"/>
    <mergeCell ref="D1650:O1655"/>
    <mergeCell ref="D1656:O1656"/>
    <mergeCell ref="D1657:O1663"/>
    <mergeCell ref="B1635:C1636"/>
    <mergeCell ref="D1635:E1635"/>
    <mergeCell ref="F1635:G1635"/>
    <mergeCell ref="H1635:J1635"/>
    <mergeCell ref="L1635:O1635"/>
    <mergeCell ref="D1636:E1636"/>
    <mergeCell ref="F1636:G1636"/>
    <mergeCell ref="H1636:J1636"/>
    <mergeCell ref="L1636:O1636"/>
    <mergeCell ref="D1638:O1639"/>
    <mergeCell ref="D1640:O1648"/>
    <mergeCell ref="B1631:K1632"/>
    <mergeCell ref="M1631:O1631"/>
    <mergeCell ref="M1632:O1632"/>
    <mergeCell ref="I1634:K1634"/>
    <mergeCell ref="M1634:N1634"/>
    <mergeCell ref="B1623:C1623"/>
    <mergeCell ref="D1623:F1623"/>
    <mergeCell ref="H1623:O1623"/>
    <mergeCell ref="B1627:O1627"/>
    <mergeCell ref="B1628:C1629"/>
    <mergeCell ref="D1628:E1629"/>
    <mergeCell ref="F1628:O1629"/>
    <mergeCell ref="B1619:F1619"/>
    <mergeCell ref="I1619:N1619"/>
    <mergeCell ref="B1622:C1622"/>
    <mergeCell ref="D1622:G1622"/>
    <mergeCell ref="H1622:O1622"/>
    <mergeCell ref="B1634:C1634"/>
    <mergeCell ref="D1634:E1634"/>
    <mergeCell ref="F1634:H1634"/>
    <mergeCell ref="B1616:F1616"/>
    <mergeCell ref="I1616:N1616"/>
    <mergeCell ref="B1617:F1617"/>
    <mergeCell ref="I1617:N1617"/>
    <mergeCell ref="B1618:F1618"/>
    <mergeCell ref="I1618:N1618"/>
    <mergeCell ref="B1569:D1569"/>
    <mergeCell ref="B1613:F1613"/>
    <mergeCell ref="B1614:F1614"/>
    <mergeCell ref="B1615:F1615"/>
    <mergeCell ref="B1548:C1565"/>
    <mergeCell ref="D1548:O1548"/>
    <mergeCell ref="D1549:O1551"/>
    <mergeCell ref="D1552:O1552"/>
    <mergeCell ref="D1553:O1555"/>
    <mergeCell ref="D1556:O1556"/>
    <mergeCell ref="D1557:O1559"/>
    <mergeCell ref="D1561:O1562"/>
    <mergeCell ref="D1563:O1563"/>
    <mergeCell ref="D1564:O1565"/>
    <mergeCell ref="D1560:L1560"/>
    <mergeCell ref="M1560:N1560"/>
    <mergeCell ref="B1612:F1612"/>
    <mergeCell ref="B1522:C1532"/>
    <mergeCell ref="B1533:C1547"/>
    <mergeCell ref="D1533:O1533"/>
    <mergeCell ref="D1534:O1539"/>
    <mergeCell ref="D1540:O1540"/>
    <mergeCell ref="D1541:O1547"/>
    <mergeCell ref="B1519:C1520"/>
    <mergeCell ref="D1519:E1519"/>
    <mergeCell ref="F1519:G1519"/>
    <mergeCell ref="H1519:J1519"/>
    <mergeCell ref="L1519:O1519"/>
    <mergeCell ref="D1520:E1520"/>
    <mergeCell ref="F1520:G1520"/>
    <mergeCell ref="H1520:J1520"/>
    <mergeCell ref="L1520:O1520"/>
    <mergeCell ref="D1522:O1523"/>
    <mergeCell ref="D1524:O1532"/>
    <mergeCell ref="B1515:K1516"/>
    <mergeCell ref="M1515:O1515"/>
    <mergeCell ref="M1516:O1516"/>
    <mergeCell ref="I1518:K1518"/>
    <mergeCell ref="M1518:N1518"/>
    <mergeCell ref="B1507:C1507"/>
    <mergeCell ref="D1507:F1507"/>
    <mergeCell ref="H1507:O1507"/>
    <mergeCell ref="B1511:O1511"/>
    <mergeCell ref="B1512:C1513"/>
    <mergeCell ref="D1512:E1513"/>
    <mergeCell ref="F1512:O1513"/>
    <mergeCell ref="B1503:F1503"/>
    <mergeCell ref="I1503:N1503"/>
    <mergeCell ref="B1506:C1506"/>
    <mergeCell ref="D1506:G1506"/>
    <mergeCell ref="H1506:O1506"/>
    <mergeCell ref="B1518:C1518"/>
    <mergeCell ref="D1518:E1518"/>
    <mergeCell ref="F1518:H1518"/>
    <mergeCell ref="B1500:F1500"/>
    <mergeCell ref="I1500:N1500"/>
    <mergeCell ref="B1501:F1501"/>
    <mergeCell ref="I1501:N1501"/>
    <mergeCell ref="B1502:F1502"/>
    <mergeCell ref="I1502:N1502"/>
    <mergeCell ref="B1453:D1453"/>
    <mergeCell ref="B1497:F1497"/>
    <mergeCell ref="B1498:F1498"/>
    <mergeCell ref="B1499:F1499"/>
    <mergeCell ref="B1432:C1449"/>
    <mergeCell ref="D1432:O1432"/>
    <mergeCell ref="D1433:O1435"/>
    <mergeCell ref="D1436:O1436"/>
    <mergeCell ref="D1437:O1439"/>
    <mergeCell ref="D1440:O1440"/>
    <mergeCell ref="D1441:O1443"/>
    <mergeCell ref="D1445:O1446"/>
    <mergeCell ref="D1447:O1447"/>
    <mergeCell ref="D1448:O1449"/>
    <mergeCell ref="D1444:L1444"/>
    <mergeCell ref="M1444:N1444"/>
    <mergeCell ref="B1496:F1496"/>
    <mergeCell ref="B1406:C1416"/>
    <mergeCell ref="B1417:C1431"/>
    <mergeCell ref="D1417:O1417"/>
    <mergeCell ref="D1418:O1423"/>
    <mergeCell ref="D1424:O1424"/>
    <mergeCell ref="D1425:O1431"/>
    <mergeCell ref="B1403:C1404"/>
    <mergeCell ref="D1403:E1403"/>
    <mergeCell ref="F1403:G1403"/>
    <mergeCell ref="H1403:J1403"/>
    <mergeCell ref="L1403:O1403"/>
    <mergeCell ref="D1404:E1404"/>
    <mergeCell ref="F1404:G1404"/>
    <mergeCell ref="H1404:J1404"/>
    <mergeCell ref="L1404:O1404"/>
    <mergeCell ref="D1406:O1407"/>
    <mergeCell ref="D1408:O1416"/>
    <mergeCell ref="B1399:K1400"/>
    <mergeCell ref="M1399:O1399"/>
    <mergeCell ref="M1400:O1400"/>
    <mergeCell ref="I1402:K1402"/>
    <mergeCell ref="M1402:N1402"/>
    <mergeCell ref="B1391:C1391"/>
    <mergeCell ref="D1391:F1391"/>
    <mergeCell ref="H1391:O1391"/>
    <mergeCell ref="B1395:O1395"/>
    <mergeCell ref="B1396:C1397"/>
    <mergeCell ref="D1396:E1397"/>
    <mergeCell ref="F1396:O1397"/>
    <mergeCell ref="B1387:F1387"/>
    <mergeCell ref="I1387:N1387"/>
    <mergeCell ref="B1390:C1390"/>
    <mergeCell ref="D1390:G1390"/>
    <mergeCell ref="H1390:O1390"/>
    <mergeCell ref="B1402:C1402"/>
    <mergeCell ref="D1402:E1402"/>
    <mergeCell ref="F1402:H1402"/>
    <mergeCell ref="B1384:F1384"/>
    <mergeCell ref="I1384:N1384"/>
    <mergeCell ref="B1385:F1385"/>
    <mergeCell ref="I1385:N1385"/>
    <mergeCell ref="B1386:F1386"/>
    <mergeCell ref="I1386:N1386"/>
    <mergeCell ref="B1337:D1337"/>
    <mergeCell ref="B1381:F1381"/>
    <mergeCell ref="B1382:F1382"/>
    <mergeCell ref="B1383:F1383"/>
    <mergeCell ref="B1316:C1333"/>
    <mergeCell ref="D1316:O1316"/>
    <mergeCell ref="D1317:O1319"/>
    <mergeCell ref="D1320:O1320"/>
    <mergeCell ref="D1321:O1323"/>
    <mergeCell ref="D1324:O1324"/>
    <mergeCell ref="D1325:O1327"/>
    <mergeCell ref="D1329:O1330"/>
    <mergeCell ref="D1331:O1331"/>
    <mergeCell ref="D1332:O1333"/>
    <mergeCell ref="D1328:L1328"/>
    <mergeCell ref="M1328:N1328"/>
    <mergeCell ref="B1380:F1380"/>
    <mergeCell ref="B1290:C1300"/>
    <mergeCell ref="B1301:C1315"/>
    <mergeCell ref="D1301:O1301"/>
    <mergeCell ref="D1302:O1307"/>
    <mergeCell ref="D1308:O1308"/>
    <mergeCell ref="D1309:O1315"/>
    <mergeCell ref="B1287:C1288"/>
    <mergeCell ref="D1287:E1287"/>
    <mergeCell ref="F1287:G1287"/>
    <mergeCell ref="H1287:J1287"/>
    <mergeCell ref="L1287:O1287"/>
    <mergeCell ref="D1288:E1288"/>
    <mergeCell ref="F1288:G1288"/>
    <mergeCell ref="H1288:J1288"/>
    <mergeCell ref="L1288:O1288"/>
    <mergeCell ref="D1290:O1291"/>
    <mergeCell ref="D1292:O1300"/>
    <mergeCell ref="B1283:K1284"/>
    <mergeCell ref="M1283:O1283"/>
    <mergeCell ref="M1284:O1284"/>
    <mergeCell ref="I1286:K1286"/>
    <mergeCell ref="M1286:N1286"/>
    <mergeCell ref="B1275:C1275"/>
    <mergeCell ref="D1275:F1275"/>
    <mergeCell ref="H1275:O1275"/>
    <mergeCell ref="B1279:O1279"/>
    <mergeCell ref="B1280:C1281"/>
    <mergeCell ref="D1280:E1281"/>
    <mergeCell ref="F1280:O1281"/>
    <mergeCell ref="B1271:F1271"/>
    <mergeCell ref="I1271:N1271"/>
    <mergeCell ref="B1274:C1274"/>
    <mergeCell ref="D1274:G1274"/>
    <mergeCell ref="H1274:O1274"/>
    <mergeCell ref="B1286:C1286"/>
    <mergeCell ref="D1286:E1286"/>
    <mergeCell ref="F1286:H1286"/>
    <mergeCell ref="B1268:F1268"/>
    <mergeCell ref="I1268:N1268"/>
    <mergeCell ref="B1269:F1269"/>
    <mergeCell ref="I1269:N1269"/>
    <mergeCell ref="B1270:F1270"/>
    <mergeCell ref="I1270:N1270"/>
    <mergeCell ref="B1221:D1221"/>
    <mergeCell ref="B1265:F1265"/>
    <mergeCell ref="B1266:F1266"/>
    <mergeCell ref="B1267:F1267"/>
    <mergeCell ref="B1200:C1217"/>
    <mergeCell ref="D1200:O1200"/>
    <mergeCell ref="D1201:O1203"/>
    <mergeCell ref="D1204:O1204"/>
    <mergeCell ref="D1205:O1207"/>
    <mergeCell ref="D1208:O1208"/>
    <mergeCell ref="D1209:O1211"/>
    <mergeCell ref="D1213:O1214"/>
    <mergeCell ref="D1215:O1215"/>
    <mergeCell ref="D1216:O1217"/>
    <mergeCell ref="D1212:L1212"/>
    <mergeCell ref="M1212:N1212"/>
    <mergeCell ref="B1264:F1264"/>
    <mergeCell ref="B1174:C1184"/>
    <mergeCell ref="B1185:C1199"/>
    <mergeCell ref="D1185:O1185"/>
    <mergeCell ref="D1186:O1191"/>
    <mergeCell ref="D1192:O1192"/>
    <mergeCell ref="D1193:O1199"/>
    <mergeCell ref="B1171:C1172"/>
    <mergeCell ref="D1171:E1171"/>
    <mergeCell ref="F1171:G1171"/>
    <mergeCell ref="H1171:J1171"/>
    <mergeCell ref="L1171:O1171"/>
    <mergeCell ref="D1172:E1172"/>
    <mergeCell ref="F1172:G1172"/>
    <mergeCell ref="H1172:J1172"/>
    <mergeCell ref="L1172:O1172"/>
    <mergeCell ref="D1174:O1175"/>
    <mergeCell ref="D1176:O1184"/>
    <mergeCell ref="B1167:K1168"/>
    <mergeCell ref="M1167:O1167"/>
    <mergeCell ref="M1168:O1168"/>
    <mergeCell ref="I1170:K1170"/>
    <mergeCell ref="M1170:N1170"/>
    <mergeCell ref="B1159:C1159"/>
    <mergeCell ref="D1159:F1159"/>
    <mergeCell ref="H1159:O1159"/>
    <mergeCell ref="B1163:O1163"/>
    <mergeCell ref="B1164:C1165"/>
    <mergeCell ref="D1164:E1165"/>
    <mergeCell ref="F1164:O1165"/>
    <mergeCell ref="B1155:F1155"/>
    <mergeCell ref="I1155:N1155"/>
    <mergeCell ref="B1158:C1158"/>
    <mergeCell ref="D1158:G1158"/>
    <mergeCell ref="H1158:O1158"/>
    <mergeCell ref="B1170:C1170"/>
    <mergeCell ref="D1170:E1170"/>
    <mergeCell ref="F1170:H1170"/>
    <mergeCell ref="B1152:F1152"/>
    <mergeCell ref="I1152:N1152"/>
    <mergeCell ref="B1153:F1153"/>
    <mergeCell ref="I1153:N1153"/>
    <mergeCell ref="B1154:F1154"/>
    <mergeCell ref="I1154:N1154"/>
    <mergeCell ref="B1105:D1105"/>
    <mergeCell ref="B1149:F1149"/>
    <mergeCell ref="B1150:F1150"/>
    <mergeCell ref="B1151:F1151"/>
    <mergeCell ref="B1084:C1101"/>
    <mergeCell ref="D1084:O1084"/>
    <mergeCell ref="D1085:O1087"/>
    <mergeCell ref="D1088:O1088"/>
    <mergeCell ref="D1089:O1091"/>
    <mergeCell ref="D1092:O1092"/>
    <mergeCell ref="D1093:O1095"/>
    <mergeCell ref="D1097:O1098"/>
    <mergeCell ref="D1099:O1099"/>
    <mergeCell ref="D1100:O1101"/>
    <mergeCell ref="D1096:L1096"/>
    <mergeCell ref="M1096:N1096"/>
    <mergeCell ref="B1148:F1148"/>
    <mergeCell ref="B1058:C1068"/>
    <mergeCell ref="B1069:C1083"/>
    <mergeCell ref="D1069:O1069"/>
    <mergeCell ref="D1070:O1075"/>
    <mergeCell ref="D1076:O1076"/>
    <mergeCell ref="D1077:O1083"/>
    <mergeCell ref="B1055:C1056"/>
    <mergeCell ref="D1055:E1055"/>
    <mergeCell ref="F1055:G1055"/>
    <mergeCell ref="H1055:J1055"/>
    <mergeCell ref="L1055:O1055"/>
    <mergeCell ref="D1056:E1056"/>
    <mergeCell ref="F1056:G1056"/>
    <mergeCell ref="H1056:J1056"/>
    <mergeCell ref="L1056:O1056"/>
    <mergeCell ref="D1058:O1059"/>
    <mergeCell ref="D1060:O1068"/>
    <mergeCell ref="B1051:K1052"/>
    <mergeCell ref="M1051:O1051"/>
    <mergeCell ref="M1052:O1052"/>
    <mergeCell ref="I1054:K1054"/>
    <mergeCell ref="M1054:N1054"/>
    <mergeCell ref="B1043:C1043"/>
    <mergeCell ref="D1043:F1043"/>
    <mergeCell ref="H1043:O1043"/>
    <mergeCell ref="B1047:O1047"/>
    <mergeCell ref="B1048:C1049"/>
    <mergeCell ref="D1048:E1049"/>
    <mergeCell ref="F1048:O1049"/>
    <mergeCell ref="B1039:F1039"/>
    <mergeCell ref="I1039:N1039"/>
    <mergeCell ref="B1042:C1042"/>
    <mergeCell ref="D1042:G1042"/>
    <mergeCell ref="H1042:O1042"/>
    <mergeCell ref="B1054:C1054"/>
    <mergeCell ref="D1054:E1054"/>
    <mergeCell ref="F1054:H1054"/>
    <mergeCell ref="B1036:F1036"/>
    <mergeCell ref="I1036:N1036"/>
    <mergeCell ref="B1037:F1037"/>
    <mergeCell ref="I1037:N1037"/>
    <mergeCell ref="B1038:F1038"/>
    <mergeCell ref="I1038:N1038"/>
    <mergeCell ref="B989:D989"/>
    <mergeCell ref="B1033:F1033"/>
    <mergeCell ref="B1034:F1034"/>
    <mergeCell ref="B1035:F1035"/>
    <mergeCell ref="B968:C985"/>
    <mergeCell ref="D968:O968"/>
    <mergeCell ref="D969:O971"/>
    <mergeCell ref="D972:O972"/>
    <mergeCell ref="D973:O975"/>
    <mergeCell ref="D976:O976"/>
    <mergeCell ref="D977:O979"/>
    <mergeCell ref="D981:O982"/>
    <mergeCell ref="D983:O983"/>
    <mergeCell ref="D984:O985"/>
    <mergeCell ref="D980:L980"/>
    <mergeCell ref="M980:N980"/>
    <mergeCell ref="B1032:F1032"/>
    <mergeCell ref="B942:C952"/>
    <mergeCell ref="B953:C967"/>
    <mergeCell ref="D953:O953"/>
    <mergeCell ref="D954:O959"/>
    <mergeCell ref="D960:O960"/>
    <mergeCell ref="D961:O967"/>
    <mergeCell ref="B939:C940"/>
    <mergeCell ref="D939:E939"/>
    <mergeCell ref="F939:G939"/>
    <mergeCell ref="H939:J939"/>
    <mergeCell ref="L939:O939"/>
    <mergeCell ref="D940:E940"/>
    <mergeCell ref="F940:G940"/>
    <mergeCell ref="H940:J940"/>
    <mergeCell ref="L940:O940"/>
    <mergeCell ref="D942:O943"/>
    <mergeCell ref="D944:O952"/>
    <mergeCell ref="B935:K936"/>
    <mergeCell ref="M935:O935"/>
    <mergeCell ref="M936:O936"/>
    <mergeCell ref="I938:K938"/>
    <mergeCell ref="M938:N938"/>
    <mergeCell ref="B927:C927"/>
    <mergeCell ref="D927:F927"/>
    <mergeCell ref="H927:O927"/>
    <mergeCell ref="B931:O931"/>
    <mergeCell ref="B932:C933"/>
    <mergeCell ref="D932:E933"/>
    <mergeCell ref="F932:O933"/>
    <mergeCell ref="B923:F923"/>
    <mergeCell ref="I923:N923"/>
    <mergeCell ref="B926:C926"/>
    <mergeCell ref="D926:G926"/>
    <mergeCell ref="H926:O926"/>
    <mergeCell ref="B938:C938"/>
    <mergeCell ref="D938:E938"/>
    <mergeCell ref="F938:H938"/>
    <mergeCell ref="B920:F920"/>
    <mergeCell ref="I920:N920"/>
    <mergeCell ref="B921:F921"/>
    <mergeCell ref="I921:N921"/>
    <mergeCell ref="B922:F922"/>
    <mergeCell ref="I922:N922"/>
    <mergeCell ref="B873:D873"/>
    <mergeCell ref="B917:F917"/>
    <mergeCell ref="B918:F918"/>
    <mergeCell ref="B919:F919"/>
    <mergeCell ref="B852:C869"/>
    <mergeCell ref="D852:O852"/>
    <mergeCell ref="D853:O855"/>
    <mergeCell ref="D856:O856"/>
    <mergeCell ref="D857:O859"/>
    <mergeCell ref="D860:O860"/>
    <mergeCell ref="D861:O863"/>
    <mergeCell ref="D865:O866"/>
    <mergeCell ref="D867:O867"/>
    <mergeCell ref="D868:O869"/>
    <mergeCell ref="D864:L864"/>
    <mergeCell ref="M864:N864"/>
    <mergeCell ref="B916:F916"/>
    <mergeCell ref="B826:C836"/>
    <mergeCell ref="B837:C851"/>
    <mergeCell ref="D837:O837"/>
    <mergeCell ref="D838:O843"/>
    <mergeCell ref="D844:O844"/>
    <mergeCell ref="D845:O851"/>
    <mergeCell ref="B823:C824"/>
    <mergeCell ref="D823:E823"/>
    <mergeCell ref="F823:G823"/>
    <mergeCell ref="H823:J823"/>
    <mergeCell ref="L823:O823"/>
    <mergeCell ref="D824:E824"/>
    <mergeCell ref="F824:G824"/>
    <mergeCell ref="H824:J824"/>
    <mergeCell ref="L824:O824"/>
    <mergeCell ref="D826:O827"/>
    <mergeCell ref="D828:O836"/>
    <mergeCell ref="B819:K820"/>
    <mergeCell ref="M819:O819"/>
    <mergeCell ref="M820:O820"/>
    <mergeCell ref="I822:K822"/>
    <mergeCell ref="M822:N822"/>
    <mergeCell ref="B811:C811"/>
    <mergeCell ref="D811:F811"/>
    <mergeCell ref="H811:O811"/>
    <mergeCell ref="B815:O815"/>
    <mergeCell ref="B816:C817"/>
    <mergeCell ref="D816:E817"/>
    <mergeCell ref="F816:O817"/>
    <mergeCell ref="B807:F807"/>
    <mergeCell ref="I807:N807"/>
    <mergeCell ref="B810:C810"/>
    <mergeCell ref="D810:G810"/>
    <mergeCell ref="H810:O810"/>
    <mergeCell ref="B822:C822"/>
    <mergeCell ref="D822:E822"/>
    <mergeCell ref="F822:H822"/>
    <mergeCell ref="B804:F804"/>
    <mergeCell ref="I804:N804"/>
    <mergeCell ref="B805:F805"/>
    <mergeCell ref="I805:N805"/>
    <mergeCell ref="B806:F806"/>
    <mergeCell ref="I806:N806"/>
    <mergeCell ref="B757:D757"/>
    <mergeCell ref="B801:F801"/>
    <mergeCell ref="B802:F802"/>
    <mergeCell ref="B803:F803"/>
    <mergeCell ref="B736:C753"/>
    <mergeCell ref="D736:O736"/>
    <mergeCell ref="D737:O739"/>
    <mergeCell ref="D740:O740"/>
    <mergeCell ref="D741:O743"/>
    <mergeCell ref="D744:O744"/>
    <mergeCell ref="D745:O747"/>
    <mergeCell ref="D749:O750"/>
    <mergeCell ref="D751:O751"/>
    <mergeCell ref="D752:O753"/>
    <mergeCell ref="D748:L748"/>
    <mergeCell ref="M748:N748"/>
    <mergeCell ref="B800:F800"/>
    <mergeCell ref="B710:C720"/>
    <mergeCell ref="B721:C735"/>
    <mergeCell ref="D721:O721"/>
    <mergeCell ref="D722:O727"/>
    <mergeCell ref="D728:O728"/>
    <mergeCell ref="D729:O735"/>
    <mergeCell ref="B707:C708"/>
    <mergeCell ref="D707:E707"/>
    <mergeCell ref="F707:G707"/>
    <mergeCell ref="H707:J707"/>
    <mergeCell ref="L707:O707"/>
    <mergeCell ref="D708:E708"/>
    <mergeCell ref="F708:G708"/>
    <mergeCell ref="H708:J708"/>
    <mergeCell ref="L708:O708"/>
    <mergeCell ref="D710:O711"/>
    <mergeCell ref="D712:O720"/>
    <mergeCell ref="B703:K704"/>
    <mergeCell ref="M703:O703"/>
    <mergeCell ref="M704:O704"/>
    <mergeCell ref="I706:K706"/>
    <mergeCell ref="M706:N706"/>
    <mergeCell ref="B695:C695"/>
    <mergeCell ref="D695:F695"/>
    <mergeCell ref="H695:O695"/>
    <mergeCell ref="B699:O699"/>
    <mergeCell ref="B700:C701"/>
    <mergeCell ref="D700:E701"/>
    <mergeCell ref="F700:O701"/>
    <mergeCell ref="B691:F691"/>
    <mergeCell ref="I691:N691"/>
    <mergeCell ref="B694:C694"/>
    <mergeCell ref="D694:G694"/>
    <mergeCell ref="H694:O694"/>
    <mergeCell ref="B706:C706"/>
    <mergeCell ref="D706:E706"/>
    <mergeCell ref="F706:H706"/>
    <mergeCell ref="B688:F688"/>
    <mergeCell ref="I688:N688"/>
    <mergeCell ref="B689:F689"/>
    <mergeCell ref="I689:N689"/>
    <mergeCell ref="B690:F690"/>
    <mergeCell ref="I690:N690"/>
    <mergeCell ref="B641:D641"/>
    <mergeCell ref="B685:F685"/>
    <mergeCell ref="B686:F686"/>
    <mergeCell ref="B687:F687"/>
    <mergeCell ref="B620:C637"/>
    <mergeCell ref="D620:O620"/>
    <mergeCell ref="D621:O623"/>
    <mergeCell ref="D624:O624"/>
    <mergeCell ref="D625:O627"/>
    <mergeCell ref="D628:O628"/>
    <mergeCell ref="D629:O631"/>
    <mergeCell ref="D633:O634"/>
    <mergeCell ref="D635:O635"/>
    <mergeCell ref="D636:O637"/>
    <mergeCell ref="D632:L632"/>
    <mergeCell ref="M632:N632"/>
    <mergeCell ref="B684:F684"/>
    <mergeCell ref="B594:C604"/>
    <mergeCell ref="B605:C619"/>
    <mergeCell ref="D605:O605"/>
    <mergeCell ref="D606:O611"/>
    <mergeCell ref="D612:O612"/>
    <mergeCell ref="D613:O619"/>
    <mergeCell ref="B591:C592"/>
    <mergeCell ref="D591:E591"/>
    <mergeCell ref="F591:G591"/>
    <mergeCell ref="H591:J591"/>
    <mergeCell ref="L591:O591"/>
    <mergeCell ref="D592:E592"/>
    <mergeCell ref="F592:G592"/>
    <mergeCell ref="H592:J592"/>
    <mergeCell ref="L592:O592"/>
    <mergeCell ref="D594:O595"/>
    <mergeCell ref="D596:O604"/>
    <mergeCell ref="B587:K588"/>
    <mergeCell ref="M587:O587"/>
    <mergeCell ref="M588:O588"/>
    <mergeCell ref="I590:K590"/>
    <mergeCell ref="M590:N590"/>
    <mergeCell ref="B579:C579"/>
    <mergeCell ref="D579:F579"/>
    <mergeCell ref="H579:O579"/>
    <mergeCell ref="B583:O583"/>
    <mergeCell ref="B584:C585"/>
    <mergeCell ref="D584:E585"/>
    <mergeCell ref="F584:O585"/>
    <mergeCell ref="B575:F575"/>
    <mergeCell ref="I575:N575"/>
    <mergeCell ref="B578:C578"/>
    <mergeCell ref="D578:G578"/>
    <mergeCell ref="H578:O578"/>
    <mergeCell ref="B590:C590"/>
    <mergeCell ref="D590:E590"/>
    <mergeCell ref="F590:H590"/>
    <mergeCell ref="B572:F572"/>
    <mergeCell ref="I572:N572"/>
    <mergeCell ref="B573:F573"/>
    <mergeCell ref="I573:N573"/>
    <mergeCell ref="B574:F574"/>
    <mergeCell ref="I574:N574"/>
    <mergeCell ref="B525:D525"/>
    <mergeCell ref="B569:F569"/>
    <mergeCell ref="B570:F570"/>
    <mergeCell ref="B571:F571"/>
    <mergeCell ref="B504:C521"/>
    <mergeCell ref="D504:O504"/>
    <mergeCell ref="D505:O507"/>
    <mergeCell ref="D508:O508"/>
    <mergeCell ref="D509:O511"/>
    <mergeCell ref="D512:O512"/>
    <mergeCell ref="D513:O515"/>
    <mergeCell ref="D517:O518"/>
    <mergeCell ref="D519:O519"/>
    <mergeCell ref="D520:O521"/>
    <mergeCell ref="D516:L516"/>
    <mergeCell ref="M516:N516"/>
    <mergeCell ref="B568:F568"/>
    <mergeCell ref="B478:C488"/>
    <mergeCell ref="B489:C503"/>
    <mergeCell ref="D489:O489"/>
    <mergeCell ref="D490:O495"/>
    <mergeCell ref="D496:O496"/>
    <mergeCell ref="D497:O503"/>
    <mergeCell ref="B475:C476"/>
    <mergeCell ref="D475:E475"/>
    <mergeCell ref="F475:G475"/>
    <mergeCell ref="H475:J475"/>
    <mergeCell ref="L475:O475"/>
    <mergeCell ref="D476:E476"/>
    <mergeCell ref="F476:G476"/>
    <mergeCell ref="H476:J476"/>
    <mergeCell ref="L476:O476"/>
    <mergeCell ref="D478:O479"/>
    <mergeCell ref="D480:O488"/>
    <mergeCell ref="B471:K472"/>
    <mergeCell ref="M471:O471"/>
    <mergeCell ref="M472:O472"/>
    <mergeCell ref="I474:K474"/>
    <mergeCell ref="M474:N474"/>
    <mergeCell ref="B463:C463"/>
    <mergeCell ref="D463:F463"/>
    <mergeCell ref="H463:O463"/>
    <mergeCell ref="B467:O467"/>
    <mergeCell ref="B468:C469"/>
    <mergeCell ref="D468:E469"/>
    <mergeCell ref="F468:O469"/>
    <mergeCell ref="B459:F459"/>
    <mergeCell ref="I459:N459"/>
    <mergeCell ref="B462:C462"/>
    <mergeCell ref="D462:G462"/>
    <mergeCell ref="H462:O462"/>
    <mergeCell ref="B474:C474"/>
    <mergeCell ref="D474:E474"/>
    <mergeCell ref="F474:H474"/>
    <mergeCell ref="B456:F456"/>
    <mergeCell ref="I456:N456"/>
    <mergeCell ref="B457:F457"/>
    <mergeCell ref="I457:N457"/>
    <mergeCell ref="B458:F458"/>
    <mergeCell ref="I458:N458"/>
    <mergeCell ref="B409:D409"/>
    <mergeCell ref="B453:F453"/>
    <mergeCell ref="B454:F454"/>
    <mergeCell ref="B455:F455"/>
    <mergeCell ref="B388:C405"/>
    <mergeCell ref="D388:O388"/>
    <mergeCell ref="D389:O391"/>
    <mergeCell ref="D392:O392"/>
    <mergeCell ref="D393:O395"/>
    <mergeCell ref="D396:O396"/>
    <mergeCell ref="D397:O399"/>
    <mergeCell ref="D401:O402"/>
    <mergeCell ref="D403:O403"/>
    <mergeCell ref="D404:O405"/>
    <mergeCell ref="D400:L400"/>
    <mergeCell ref="M400:N400"/>
    <mergeCell ref="B452:F452"/>
    <mergeCell ref="B362:C372"/>
    <mergeCell ref="B373:C387"/>
    <mergeCell ref="D373:O373"/>
    <mergeCell ref="D374:O379"/>
    <mergeCell ref="D380:O380"/>
    <mergeCell ref="D381:O387"/>
    <mergeCell ref="B359:C360"/>
    <mergeCell ref="D359:E359"/>
    <mergeCell ref="F359:G359"/>
    <mergeCell ref="H359:J359"/>
    <mergeCell ref="L359:O359"/>
    <mergeCell ref="D360:E360"/>
    <mergeCell ref="F360:G360"/>
    <mergeCell ref="H360:J360"/>
    <mergeCell ref="L360:O360"/>
    <mergeCell ref="D362:O363"/>
    <mergeCell ref="D364:O372"/>
    <mergeCell ref="B355:K356"/>
    <mergeCell ref="M355:O355"/>
    <mergeCell ref="M356:O356"/>
    <mergeCell ref="I358:K358"/>
    <mergeCell ref="M358:N358"/>
    <mergeCell ref="B347:C347"/>
    <mergeCell ref="D347:F347"/>
    <mergeCell ref="H347:O347"/>
    <mergeCell ref="B351:O351"/>
    <mergeCell ref="B352:C353"/>
    <mergeCell ref="D352:E353"/>
    <mergeCell ref="F352:O353"/>
    <mergeCell ref="B343:F343"/>
    <mergeCell ref="I343:N343"/>
    <mergeCell ref="B346:C346"/>
    <mergeCell ref="D346:G346"/>
    <mergeCell ref="H346:O346"/>
    <mergeCell ref="B358:C358"/>
    <mergeCell ref="D358:E358"/>
    <mergeCell ref="F358:H358"/>
    <mergeCell ref="B340:F340"/>
    <mergeCell ref="I340:N340"/>
    <mergeCell ref="B341:F341"/>
    <mergeCell ref="I341:N341"/>
    <mergeCell ref="B342:F342"/>
    <mergeCell ref="I342:N342"/>
    <mergeCell ref="B293:D293"/>
    <mergeCell ref="B337:F337"/>
    <mergeCell ref="B338:F338"/>
    <mergeCell ref="B339:F339"/>
    <mergeCell ref="B272:C289"/>
    <mergeCell ref="D272:O272"/>
    <mergeCell ref="D273:O275"/>
    <mergeCell ref="D276:O276"/>
    <mergeCell ref="D277:O279"/>
    <mergeCell ref="D280:O280"/>
    <mergeCell ref="D281:O283"/>
    <mergeCell ref="D285:O286"/>
    <mergeCell ref="D287:O287"/>
    <mergeCell ref="D288:O289"/>
    <mergeCell ref="D284:L284"/>
    <mergeCell ref="M284:N284"/>
    <mergeCell ref="B336:F336"/>
    <mergeCell ref="B246:C256"/>
    <mergeCell ref="B257:C271"/>
    <mergeCell ref="D257:O257"/>
    <mergeCell ref="D258:O263"/>
    <mergeCell ref="D264:O264"/>
    <mergeCell ref="D265:O271"/>
    <mergeCell ref="B243:C244"/>
    <mergeCell ref="D243:E243"/>
    <mergeCell ref="F243:G243"/>
    <mergeCell ref="H243:J243"/>
    <mergeCell ref="L243:O243"/>
    <mergeCell ref="D244:E244"/>
    <mergeCell ref="F244:G244"/>
    <mergeCell ref="H244:J244"/>
    <mergeCell ref="L244:O244"/>
    <mergeCell ref="D246:O247"/>
    <mergeCell ref="D248:O256"/>
    <mergeCell ref="B239:K240"/>
    <mergeCell ref="M239:O239"/>
    <mergeCell ref="M240:O240"/>
    <mergeCell ref="I242:K242"/>
    <mergeCell ref="M242:N242"/>
    <mergeCell ref="B231:C231"/>
    <mergeCell ref="D231:F231"/>
    <mergeCell ref="H231:O231"/>
    <mergeCell ref="B235:O235"/>
    <mergeCell ref="B236:C237"/>
    <mergeCell ref="D236:E237"/>
    <mergeCell ref="F236:O237"/>
    <mergeCell ref="B227:F227"/>
    <mergeCell ref="I227:N227"/>
    <mergeCell ref="B230:C230"/>
    <mergeCell ref="D230:G230"/>
    <mergeCell ref="H230:O230"/>
    <mergeCell ref="B242:C242"/>
    <mergeCell ref="D242:E242"/>
    <mergeCell ref="F242:H242"/>
    <mergeCell ref="B224:F224"/>
    <mergeCell ref="I224:N224"/>
    <mergeCell ref="B225:F225"/>
    <mergeCell ref="I225:N225"/>
    <mergeCell ref="B226:F226"/>
    <mergeCell ref="I226:N226"/>
    <mergeCell ref="B177:D177"/>
    <mergeCell ref="B221:F221"/>
    <mergeCell ref="B222:F222"/>
    <mergeCell ref="B223:F223"/>
    <mergeCell ref="B156:C173"/>
    <mergeCell ref="D156:O156"/>
    <mergeCell ref="D157:O159"/>
    <mergeCell ref="D160:O160"/>
    <mergeCell ref="D161:O163"/>
    <mergeCell ref="D164:O164"/>
    <mergeCell ref="D165:O167"/>
    <mergeCell ref="D169:O170"/>
    <mergeCell ref="D171:O171"/>
    <mergeCell ref="D172:O173"/>
    <mergeCell ref="D168:L168"/>
    <mergeCell ref="M168:N168"/>
    <mergeCell ref="B220:F220"/>
    <mergeCell ref="B107:F107"/>
    <mergeCell ref="I108:N108"/>
    <mergeCell ref="B130:C140"/>
    <mergeCell ref="B141:C155"/>
    <mergeCell ref="D141:O141"/>
    <mergeCell ref="D142:O147"/>
    <mergeCell ref="D148:O148"/>
    <mergeCell ref="D149:O155"/>
    <mergeCell ref="I126:K126"/>
    <mergeCell ref="M126:N126"/>
    <mergeCell ref="B127:C128"/>
    <mergeCell ref="D127:E127"/>
    <mergeCell ref="F127:G127"/>
    <mergeCell ref="H127:J127"/>
    <mergeCell ref="L127:O127"/>
    <mergeCell ref="D128:E128"/>
    <mergeCell ref="F128:G128"/>
    <mergeCell ref="H128:J128"/>
    <mergeCell ref="L128:O128"/>
    <mergeCell ref="I109:N109"/>
    <mergeCell ref="B126:C126"/>
    <mergeCell ref="D126:E126"/>
    <mergeCell ref="F126:H126"/>
    <mergeCell ref="D130:O131"/>
    <mergeCell ref="D132:O140"/>
    <mergeCell ref="D41:O43"/>
    <mergeCell ref="B40:C57"/>
    <mergeCell ref="D32:O32"/>
    <mergeCell ref="D33:O39"/>
    <mergeCell ref="D56:O57"/>
    <mergeCell ref="D44:O44"/>
    <mergeCell ref="D48:O48"/>
    <mergeCell ref="D49:O51"/>
    <mergeCell ref="D45:O47"/>
    <mergeCell ref="B120:C121"/>
    <mergeCell ref="D120:E121"/>
    <mergeCell ref="F120:O121"/>
    <mergeCell ref="B123:K124"/>
    <mergeCell ref="M123:O123"/>
    <mergeCell ref="M124:O124"/>
    <mergeCell ref="B61:D61"/>
    <mergeCell ref="B105:F105"/>
    <mergeCell ref="B106:F106"/>
    <mergeCell ref="B119:O119"/>
    <mergeCell ref="D55:O55"/>
    <mergeCell ref="B115:C115"/>
    <mergeCell ref="D115:F115"/>
    <mergeCell ref="H115:O115"/>
    <mergeCell ref="B108:F108"/>
    <mergeCell ref="B110:F110"/>
    <mergeCell ref="B111:F111"/>
    <mergeCell ref="I110:N110"/>
    <mergeCell ref="I111:N111"/>
    <mergeCell ref="B114:C114"/>
    <mergeCell ref="D114:G114"/>
    <mergeCell ref="H114:O114"/>
    <mergeCell ref="B109:F109"/>
    <mergeCell ref="B104:F104"/>
    <mergeCell ref="D52:L52"/>
    <mergeCell ref="M52:N52"/>
    <mergeCell ref="D16:O24"/>
    <mergeCell ref="D14:O15"/>
    <mergeCell ref="F4:O5"/>
    <mergeCell ref="B3:O3"/>
    <mergeCell ref="D26:O31"/>
    <mergeCell ref="D4:E5"/>
    <mergeCell ref="B7:K8"/>
    <mergeCell ref="M7:O7"/>
    <mergeCell ref="M8:O8"/>
    <mergeCell ref="B4:C5"/>
    <mergeCell ref="I10:K10"/>
    <mergeCell ref="M10:N10"/>
    <mergeCell ref="B11:C12"/>
    <mergeCell ref="D11:E11"/>
    <mergeCell ref="F11:G11"/>
    <mergeCell ref="H11:J11"/>
    <mergeCell ref="B14:C24"/>
    <mergeCell ref="L11:O11"/>
    <mergeCell ref="D12:E12"/>
    <mergeCell ref="F12:G12"/>
    <mergeCell ref="H12:J12"/>
    <mergeCell ref="L12:O12"/>
    <mergeCell ref="D25:O25"/>
    <mergeCell ref="B25:C39"/>
    <mergeCell ref="B10:C10"/>
    <mergeCell ref="D10:E10"/>
    <mergeCell ref="F10:H10"/>
    <mergeCell ref="D40:O40"/>
    <mergeCell ref="D53:O54"/>
  </mergeCells>
  <phoneticPr fontId="1"/>
  <conditionalFormatting sqref="D12:E12">
    <cfRule type="expression" dxfId="807" priority="2838">
      <formula>F4="普及啓発事業"</formula>
    </cfRule>
  </conditionalFormatting>
  <conditionalFormatting sqref="D128:E128">
    <cfRule type="expression" dxfId="806" priority="298">
      <formula>F120="普及啓発事業"</formula>
    </cfRule>
  </conditionalFormatting>
  <conditionalFormatting sqref="D244:E244">
    <cfRule type="expression" dxfId="805" priority="282">
      <formula>F236="普及啓発事業"</formula>
    </cfRule>
  </conditionalFormatting>
  <conditionalFormatting sqref="D360:E360">
    <cfRule type="expression" dxfId="804" priority="266">
      <formula>F352="普及啓発事業"</formula>
    </cfRule>
  </conditionalFormatting>
  <conditionalFormatting sqref="D476:E476">
    <cfRule type="expression" dxfId="803" priority="250">
      <formula>F468="普及啓発事業"</formula>
    </cfRule>
  </conditionalFormatting>
  <conditionalFormatting sqref="D592:E592">
    <cfRule type="expression" dxfId="802" priority="234">
      <formula>F584="普及啓発事業"</formula>
    </cfRule>
  </conditionalFormatting>
  <conditionalFormatting sqref="D708:E708">
    <cfRule type="expression" dxfId="801" priority="218">
      <formula>F700="普及啓発事業"</formula>
    </cfRule>
  </conditionalFormatting>
  <conditionalFormatting sqref="D824:E824">
    <cfRule type="expression" dxfId="800" priority="202">
      <formula>F816="普及啓発事業"</formula>
    </cfRule>
  </conditionalFormatting>
  <conditionalFormatting sqref="D940:E940">
    <cfRule type="expression" dxfId="799" priority="186">
      <formula>F932="普及啓発事業"</formula>
    </cfRule>
  </conditionalFormatting>
  <conditionalFormatting sqref="D1056:E1056">
    <cfRule type="expression" dxfId="798" priority="170">
      <formula>F1048="普及啓発事業"</formula>
    </cfRule>
  </conditionalFormatting>
  <conditionalFormatting sqref="D1172:E1172">
    <cfRule type="expression" dxfId="797" priority="154">
      <formula>F1164="普及啓発事業"</formula>
    </cfRule>
  </conditionalFormatting>
  <conditionalFormatting sqref="D1288:E1288">
    <cfRule type="expression" dxfId="796" priority="138">
      <formula>F1280="普及啓発事業"</formula>
    </cfRule>
  </conditionalFormatting>
  <conditionalFormatting sqref="D1404:E1404">
    <cfRule type="expression" dxfId="795" priority="122">
      <formula>F1396="普及啓発事業"</formula>
    </cfRule>
  </conditionalFormatting>
  <conditionalFormatting sqref="D1520:E1520">
    <cfRule type="expression" dxfId="794" priority="106">
      <formula>F1512="普及啓発事業"</formula>
    </cfRule>
  </conditionalFormatting>
  <conditionalFormatting sqref="D1636:E1636">
    <cfRule type="expression" dxfId="793" priority="90">
      <formula>F1628="普及啓発事業"</formula>
    </cfRule>
  </conditionalFormatting>
  <conditionalFormatting sqref="D1752:E1752">
    <cfRule type="expression" dxfId="792" priority="74">
      <formula>F1744="普及啓発事業"</formula>
    </cfRule>
  </conditionalFormatting>
  <conditionalFormatting sqref="D1868:E1868">
    <cfRule type="expression" dxfId="791" priority="58">
      <formula>F1860="普及啓発事業"</formula>
    </cfRule>
  </conditionalFormatting>
  <conditionalFormatting sqref="D1984:E1984">
    <cfRule type="expression" dxfId="790" priority="42">
      <formula>F1976="普及啓発事業"</formula>
    </cfRule>
  </conditionalFormatting>
  <conditionalFormatting sqref="D2100:E2100">
    <cfRule type="expression" dxfId="789" priority="26">
      <formula>F2092="普及啓発事業"</formula>
    </cfRule>
  </conditionalFormatting>
  <conditionalFormatting sqref="D2216:E2216">
    <cfRule type="expression" dxfId="788" priority="10">
      <formula>F2208="普及啓発事業"</formula>
    </cfRule>
  </conditionalFormatting>
  <conditionalFormatting sqref="D11:O12">
    <cfRule type="expression" dxfId="787" priority="2844">
      <formula>H4="人材養成事業"</formula>
    </cfRule>
  </conditionalFormatting>
  <conditionalFormatting sqref="D12:O12">
    <cfRule type="expression" dxfId="786" priority="2843">
      <formula>F4="人材養成事業"</formula>
    </cfRule>
  </conditionalFormatting>
  <conditionalFormatting sqref="D127:O128">
    <cfRule type="expression" dxfId="785" priority="304">
      <formula>H120="人材養成事業"</formula>
    </cfRule>
  </conditionalFormatting>
  <conditionalFormatting sqref="D128:O128">
    <cfRule type="expression" dxfId="784" priority="303">
      <formula>F120="人材養成事業"</formula>
    </cfRule>
  </conditionalFormatting>
  <conditionalFormatting sqref="D243:O244">
    <cfRule type="expression" dxfId="783" priority="288">
      <formula>H236="人材養成事業"</formula>
    </cfRule>
  </conditionalFormatting>
  <conditionalFormatting sqref="D244:O244">
    <cfRule type="expression" dxfId="782" priority="287">
      <formula>F236="人材養成事業"</formula>
    </cfRule>
  </conditionalFormatting>
  <conditionalFormatting sqref="D359:O360">
    <cfRule type="expression" dxfId="781" priority="272">
      <formula>H352="人材養成事業"</formula>
    </cfRule>
  </conditionalFormatting>
  <conditionalFormatting sqref="D360:O360">
    <cfRule type="expression" dxfId="780" priority="271">
      <formula>F352="人材養成事業"</formula>
    </cfRule>
  </conditionalFormatting>
  <conditionalFormatting sqref="D475:O476">
    <cfRule type="expression" dxfId="779" priority="256">
      <formula>H468="人材養成事業"</formula>
    </cfRule>
  </conditionalFormatting>
  <conditionalFormatting sqref="D476:O476">
    <cfRule type="expression" dxfId="778" priority="255">
      <formula>F468="人材養成事業"</formula>
    </cfRule>
  </conditionalFormatting>
  <conditionalFormatting sqref="D591:O592">
    <cfRule type="expression" dxfId="777" priority="240">
      <formula>H584="人材養成事業"</formula>
    </cfRule>
  </conditionalFormatting>
  <conditionalFormatting sqref="D592:O592">
    <cfRule type="expression" dxfId="776" priority="239">
      <formula>F584="人材養成事業"</formula>
    </cfRule>
  </conditionalFormatting>
  <conditionalFormatting sqref="D707:O708">
    <cfRule type="expression" dxfId="775" priority="224">
      <formula>H700="人材養成事業"</formula>
    </cfRule>
  </conditionalFormatting>
  <conditionalFormatting sqref="D708:O708">
    <cfRule type="expression" dxfId="774" priority="223">
      <formula>F700="人材養成事業"</formula>
    </cfRule>
  </conditionalFormatting>
  <conditionalFormatting sqref="D823:O824">
    <cfRule type="expression" dxfId="773" priority="208">
      <formula>H816="人材養成事業"</formula>
    </cfRule>
  </conditionalFormatting>
  <conditionalFormatting sqref="D824:O824">
    <cfRule type="expression" dxfId="772" priority="207">
      <formula>F816="人材養成事業"</formula>
    </cfRule>
  </conditionalFormatting>
  <conditionalFormatting sqref="D939:O940">
    <cfRule type="expression" dxfId="771" priority="192">
      <formula>H932="人材養成事業"</formula>
    </cfRule>
  </conditionalFormatting>
  <conditionalFormatting sqref="D940:O940">
    <cfRule type="expression" dxfId="770" priority="191">
      <formula>F932="人材養成事業"</formula>
    </cfRule>
  </conditionalFormatting>
  <conditionalFormatting sqref="D1055:O1056">
    <cfRule type="expression" dxfId="769" priority="176">
      <formula>H1048="人材養成事業"</formula>
    </cfRule>
  </conditionalFormatting>
  <conditionalFormatting sqref="D1056:O1056">
    <cfRule type="expression" dxfId="768" priority="175">
      <formula>F1048="人材養成事業"</formula>
    </cfRule>
  </conditionalFormatting>
  <conditionalFormatting sqref="D1171:O1172">
    <cfRule type="expression" dxfId="767" priority="160">
      <formula>H1164="人材養成事業"</formula>
    </cfRule>
  </conditionalFormatting>
  <conditionalFormatting sqref="D1172:O1172">
    <cfRule type="expression" dxfId="766" priority="159">
      <formula>F1164="人材養成事業"</formula>
    </cfRule>
  </conditionalFormatting>
  <conditionalFormatting sqref="D1287:O1288">
    <cfRule type="expression" dxfId="765" priority="144">
      <formula>H1280="人材養成事業"</formula>
    </cfRule>
  </conditionalFormatting>
  <conditionalFormatting sqref="D1288:O1288">
    <cfRule type="expression" dxfId="764" priority="143">
      <formula>F1280="人材養成事業"</formula>
    </cfRule>
  </conditionalFormatting>
  <conditionalFormatting sqref="D1403:O1404">
    <cfRule type="expression" dxfId="763" priority="128">
      <formula>H1396="人材養成事業"</formula>
    </cfRule>
  </conditionalFormatting>
  <conditionalFormatting sqref="D1404:O1404">
    <cfRule type="expression" dxfId="762" priority="127">
      <formula>F1396="人材養成事業"</formula>
    </cfRule>
  </conditionalFormatting>
  <conditionalFormatting sqref="D1519:O1520">
    <cfRule type="expression" dxfId="761" priority="112">
      <formula>H1512="人材養成事業"</formula>
    </cfRule>
  </conditionalFormatting>
  <conditionalFormatting sqref="D1520:O1520">
    <cfRule type="expression" dxfId="760" priority="111">
      <formula>F1512="人材養成事業"</formula>
    </cfRule>
  </conditionalFormatting>
  <conditionalFormatting sqref="D1635:O1636">
    <cfRule type="expression" dxfId="759" priority="96">
      <formula>H1628="人材養成事業"</formula>
    </cfRule>
  </conditionalFormatting>
  <conditionalFormatting sqref="D1636:O1636">
    <cfRule type="expression" dxfId="758" priority="95">
      <formula>F1628="人材養成事業"</formula>
    </cfRule>
  </conditionalFormatting>
  <conditionalFormatting sqref="D1751:O1752">
    <cfRule type="expression" dxfId="757" priority="80">
      <formula>H1744="人材養成事業"</formula>
    </cfRule>
  </conditionalFormatting>
  <conditionalFormatting sqref="D1752:O1752">
    <cfRule type="expression" dxfId="756" priority="79">
      <formula>F1744="人材養成事業"</formula>
    </cfRule>
  </conditionalFormatting>
  <conditionalFormatting sqref="D1867:O1868">
    <cfRule type="expression" dxfId="755" priority="64">
      <formula>H1860="人材養成事業"</formula>
    </cfRule>
  </conditionalFormatting>
  <conditionalFormatting sqref="D1868:O1868">
    <cfRule type="expression" dxfId="754" priority="63">
      <formula>F1860="人材養成事業"</formula>
    </cfRule>
  </conditionalFormatting>
  <conditionalFormatting sqref="D1983:O1984">
    <cfRule type="expression" dxfId="753" priority="48">
      <formula>H1976="人材養成事業"</formula>
    </cfRule>
  </conditionalFormatting>
  <conditionalFormatting sqref="D1984:O1984">
    <cfRule type="expression" dxfId="752" priority="47">
      <formula>F1976="人材養成事業"</formula>
    </cfRule>
  </conditionalFormatting>
  <conditionalFormatting sqref="D2099:O2100">
    <cfRule type="expression" dxfId="751" priority="32">
      <formula>H2092="人材養成事業"</formula>
    </cfRule>
  </conditionalFormatting>
  <conditionalFormatting sqref="D2100:O2100">
    <cfRule type="expression" dxfId="750" priority="31">
      <formula>F2092="人材養成事業"</formula>
    </cfRule>
  </conditionalFormatting>
  <conditionalFormatting sqref="D2215:O2216">
    <cfRule type="expression" dxfId="749" priority="16">
      <formula>H2208="人材養成事業"</formula>
    </cfRule>
  </conditionalFormatting>
  <conditionalFormatting sqref="D2216:O2216">
    <cfRule type="expression" dxfId="748" priority="15">
      <formula>F2208="人材養成事業"</formula>
    </cfRule>
  </conditionalFormatting>
  <conditionalFormatting sqref="F12:G12">
    <cfRule type="expression" dxfId="747" priority="2837">
      <formula>F4="普及啓発事業"</formula>
    </cfRule>
    <cfRule type="expression" dxfId="746" priority="2842">
      <formula>F4="人材養成事業"</formula>
    </cfRule>
  </conditionalFormatting>
  <conditionalFormatting sqref="F128:G128">
    <cfRule type="expression" dxfId="745" priority="297">
      <formula>F120="普及啓発事業"</formula>
    </cfRule>
    <cfRule type="expression" dxfId="744" priority="302">
      <formula>F120="人材養成事業"</formula>
    </cfRule>
  </conditionalFormatting>
  <conditionalFormatting sqref="F244:G244">
    <cfRule type="expression" dxfId="743" priority="281">
      <formula>F236="普及啓発事業"</formula>
    </cfRule>
    <cfRule type="expression" dxfId="742" priority="286">
      <formula>F236="人材養成事業"</formula>
    </cfRule>
  </conditionalFormatting>
  <conditionalFormatting sqref="F360:G360">
    <cfRule type="expression" dxfId="741" priority="265">
      <formula>F352="普及啓発事業"</formula>
    </cfRule>
    <cfRule type="expression" dxfId="740" priority="270">
      <formula>F352="人材養成事業"</formula>
    </cfRule>
  </conditionalFormatting>
  <conditionalFormatting sqref="F476:G476">
    <cfRule type="expression" dxfId="739" priority="254">
      <formula>F468="人材養成事業"</formula>
    </cfRule>
    <cfRule type="expression" dxfId="738" priority="249">
      <formula>F468="普及啓発事業"</formula>
    </cfRule>
  </conditionalFormatting>
  <conditionalFormatting sqref="F592:G592">
    <cfRule type="expression" dxfId="737" priority="238">
      <formula>F584="人材養成事業"</formula>
    </cfRule>
    <cfRule type="expression" dxfId="736" priority="233">
      <formula>F584="普及啓発事業"</formula>
    </cfRule>
  </conditionalFormatting>
  <conditionalFormatting sqref="F708:G708">
    <cfRule type="expression" dxfId="735" priority="222">
      <formula>F700="人材養成事業"</formula>
    </cfRule>
    <cfRule type="expression" dxfId="734" priority="217">
      <formula>F700="普及啓発事業"</formula>
    </cfRule>
  </conditionalFormatting>
  <conditionalFormatting sqref="F824:G824">
    <cfRule type="expression" dxfId="733" priority="206">
      <formula>F816="人材養成事業"</formula>
    </cfRule>
    <cfRule type="expression" dxfId="732" priority="201">
      <formula>F816="普及啓発事業"</formula>
    </cfRule>
  </conditionalFormatting>
  <conditionalFormatting sqref="F940:G940">
    <cfRule type="expression" dxfId="731" priority="190">
      <formula>F932="人材養成事業"</formula>
    </cfRule>
    <cfRule type="expression" dxfId="730" priority="185">
      <formula>F932="普及啓発事業"</formula>
    </cfRule>
  </conditionalFormatting>
  <conditionalFormatting sqref="F1056:G1056">
    <cfRule type="expression" dxfId="729" priority="169">
      <formula>F1048="普及啓発事業"</formula>
    </cfRule>
    <cfRule type="expression" dxfId="728" priority="174">
      <formula>F1048="人材養成事業"</formula>
    </cfRule>
  </conditionalFormatting>
  <conditionalFormatting sqref="F1172:G1172">
    <cfRule type="expression" dxfId="727" priority="153">
      <formula>F1164="普及啓発事業"</formula>
    </cfRule>
    <cfRule type="expression" dxfId="726" priority="158">
      <formula>F1164="人材養成事業"</formula>
    </cfRule>
  </conditionalFormatting>
  <conditionalFormatting sqref="F1288:G1288">
    <cfRule type="expression" dxfId="725" priority="137">
      <formula>F1280="普及啓発事業"</formula>
    </cfRule>
    <cfRule type="expression" dxfId="724" priority="142">
      <formula>F1280="人材養成事業"</formula>
    </cfRule>
  </conditionalFormatting>
  <conditionalFormatting sqref="F1404:G1404">
    <cfRule type="expression" dxfId="723" priority="121">
      <formula>F1396="普及啓発事業"</formula>
    </cfRule>
    <cfRule type="expression" dxfId="722" priority="126">
      <formula>F1396="人材養成事業"</formula>
    </cfRule>
  </conditionalFormatting>
  <conditionalFormatting sqref="F1520:G1520">
    <cfRule type="expression" dxfId="721" priority="110">
      <formula>F1512="人材養成事業"</formula>
    </cfRule>
    <cfRule type="expression" dxfId="720" priority="105">
      <formula>F1512="普及啓発事業"</formula>
    </cfRule>
  </conditionalFormatting>
  <conditionalFormatting sqref="F1636:G1636">
    <cfRule type="expression" dxfId="719" priority="94">
      <formula>F1628="人材養成事業"</formula>
    </cfRule>
    <cfRule type="expression" dxfId="718" priority="89">
      <formula>F1628="普及啓発事業"</formula>
    </cfRule>
  </conditionalFormatting>
  <conditionalFormatting sqref="F1752:G1752">
    <cfRule type="expression" dxfId="717" priority="78">
      <formula>F1744="人材養成事業"</formula>
    </cfRule>
    <cfRule type="expression" dxfId="716" priority="73">
      <formula>F1744="普及啓発事業"</formula>
    </cfRule>
  </conditionalFormatting>
  <conditionalFormatting sqref="F1868:G1868">
    <cfRule type="expression" dxfId="715" priority="62">
      <formula>F1860="人材養成事業"</formula>
    </cfRule>
    <cfRule type="expression" dxfId="714" priority="57">
      <formula>F1860="普及啓発事業"</formula>
    </cfRule>
  </conditionalFormatting>
  <conditionalFormatting sqref="F1984:G1984">
    <cfRule type="expression" dxfId="713" priority="41">
      <formula>F1976="普及啓発事業"</formula>
    </cfRule>
    <cfRule type="expression" dxfId="712" priority="46">
      <formula>F1976="人材養成事業"</formula>
    </cfRule>
  </conditionalFormatting>
  <conditionalFormatting sqref="F2100:G2100">
    <cfRule type="expression" dxfId="711" priority="25">
      <formula>F2092="普及啓発事業"</formula>
    </cfRule>
    <cfRule type="expression" dxfId="710" priority="30">
      <formula>F2092="人材養成事業"</formula>
    </cfRule>
  </conditionalFormatting>
  <conditionalFormatting sqref="F2216:G2216">
    <cfRule type="expression" dxfId="709" priority="9">
      <formula>F2208="普及啓発事業"</formula>
    </cfRule>
    <cfRule type="expression" dxfId="708" priority="14">
      <formula>F2208="人材養成事業"</formula>
    </cfRule>
  </conditionalFormatting>
  <conditionalFormatting sqref="H12:J12">
    <cfRule type="expression" dxfId="707" priority="2841">
      <formula>F4="人材養成事業"</formula>
    </cfRule>
    <cfRule type="expression" dxfId="706" priority="2836">
      <formula>F4="普及啓発事業"</formula>
    </cfRule>
  </conditionalFormatting>
  <conditionalFormatting sqref="H128:J128">
    <cfRule type="expression" dxfId="705" priority="301">
      <formula>F120="人材養成事業"</formula>
    </cfRule>
    <cfRule type="expression" dxfId="704" priority="296">
      <formula>F120="普及啓発事業"</formula>
    </cfRule>
  </conditionalFormatting>
  <conditionalFormatting sqref="H244:J244">
    <cfRule type="expression" dxfId="703" priority="280">
      <formula>F236="普及啓発事業"</formula>
    </cfRule>
    <cfRule type="expression" dxfId="702" priority="285">
      <formula>F236="人材養成事業"</formula>
    </cfRule>
  </conditionalFormatting>
  <conditionalFormatting sqref="H360:J360">
    <cfRule type="expression" dxfId="701" priority="264">
      <formula>F352="普及啓発事業"</formula>
    </cfRule>
    <cfRule type="expression" dxfId="700" priority="269">
      <formula>F352="人材養成事業"</formula>
    </cfRule>
  </conditionalFormatting>
  <conditionalFormatting sqref="H476:J476">
    <cfRule type="expression" dxfId="699" priority="248">
      <formula>F468="普及啓発事業"</formula>
    </cfRule>
    <cfRule type="expression" dxfId="698" priority="253">
      <formula>F468="人材養成事業"</formula>
    </cfRule>
  </conditionalFormatting>
  <conditionalFormatting sqref="H592:J592">
    <cfRule type="expression" dxfId="697" priority="232">
      <formula>F584="普及啓発事業"</formula>
    </cfRule>
    <cfRule type="expression" dxfId="696" priority="237">
      <formula>F584="人材養成事業"</formula>
    </cfRule>
  </conditionalFormatting>
  <conditionalFormatting sqref="H708:J708">
    <cfRule type="expression" dxfId="695" priority="216">
      <formula>F700="普及啓発事業"</formula>
    </cfRule>
    <cfRule type="expression" dxfId="694" priority="221">
      <formula>F700="人材養成事業"</formula>
    </cfRule>
  </conditionalFormatting>
  <conditionalFormatting sqref="H824:J824">
    <cfRule type="expression" dxfId="693" priority="200">
      <formula>F816="普及啓発事業"</formula>
    </cfRule>
    <cfRule type="expression" dxfId="692" priority="205">
      <formula>F816="人材養成事業"</formula>
    </cfRule>
  </conditionalFormatting>
  <conditionalFormatting sqref="H940:J940">
    <cfRule type="expression" dxfId="691" priority="184">
      <formula>F932="普及啓発事業"</formula>
    </cfRule>
    <cfRule type="expression" dxfId="690" priority="189">
      <formula>F932="人材養成事業"</formula>
    </cfRule>
  </conditionalFormatting>
  <conditionalFormatting sqref="H1056:J1056">
    <cfRule type="expression" dxfId="689" priority="168">
      <formula>F1048="普及啓発事業"</formula>
    </cfRule>
    <cfRule type="expression" dxfId="688" priority="173">
      <formula>F1048="人材養成事業"</formula>
    </cfRule>
  </conditionalFormatting>
  <conditionalFormatting sqref="H1172:J1172">
    <cfRule type="expression" dxfId="687" priority="157">
      <formula>F1164="人材養成事業"</formula>
    </cfRule>
    <cfRule type="expression" dxfId="686" priority="152">
      <formula>F1164="普及啓発事業"</formula>
    </cfRule>
  </conditionalFormatting>
  <conditionalFormatting sqref="H1288:J1288">
    <cfRule type="expression" dxfId="685" priority="141">
      <formula>F1280="人材養成事業"</formula>
    </cfRule>
    <cfRule type="expression" dxfId="684" priority="136">
      <formula>F1280="普及啓発事業"</formula>
    </cfRule>
  </conditionalFormatting>
  <conditionalFormatting sqref="H1404:J1404">
    <cfRule type="expression" dxfId="683" priority="120">
      <formula>F1396="普及啓発事業"</formula>
    </cfRule>
    <cfRule type="expression" dxfId="682" priority="125">
      <formula>F1396="人材養成事業"</formula>
    </cfRule>
  </conditionalFormatting>
  <conditionalFormatting sqref="H1520:J1520">
    <cfRule type="expression" dxfId="681" priority="104">
      <formula>F1512="普及啓発事業"</formula>
    </cfRule>
    <cfRule type="expression" dxfId="680" priority="109">
      <formula>F1512="人材養成事業"</formula>
    </cfRule>
  </conditionalFormatting>
  <conditionalFormatting sqref="H1636:J1636">
    <cfRule type="expression" dxfId="679" priority="88">
      <formula>F1628="普及啓発事業"</formula>
    </cfRule>
    <cfRule type="expression" dxfId="678" priority="93">
      <formula>F1628="人材養成事業"</formula>
    </cfRule>
  </conditionalFormatting>
  <conditionalFormatting sqref="H1752:J1752">
    <cfRule type="expression" dxfId="677" priority="72">
      <formula>F1744="普及啓発事業"</formula>
    </cfRule>
    <cfRule type="expression" dxfId="676" priority="77">
      <formula>F1744="人材養成事業"</formula>
    </cfRule>
  </conditionalFormatting>
  <conditionalFormatting sqref="H1868:J1868">
    <cfRule type="expression" dxfId="675" priority="61">
      <formula>F1860="人材養成事業"</formula>
    </cfRule>
    <cfRule type="expression" dxfId="674" priority="56">
      <formula>F1860="普及啓発事業"</formula>
    </cfRule>
  </conditionalFormatting>
  <conditionalFormatting sqref="H1984:J1984">
    <cfRule type="expression" dxfId="673" priority="45">
      <formula>F1976="人材養成事業"</formula>
    </cfRule>
    <cfRule type="expression" dxfId="672" priority="40">
      <formula>F1976="普及啓発事業"</formula>
    </cfRule>
  </conditionalFormatting>
  <conditionalFormatting sqref="H2100:J2100">
    <cfRule type="expression" dxfId="671" priority="24">
      <formula>F2092="普及啓発事業"</formula>
    </cfRule>
    <cfRule type="expression" dxfId="670" priority="29">
      <formula>F2092="人材養成事業"</formula>
    </cfRule>
  </conditionalFormatting>
  <conditionalFormatting sqref="H2216:J2216">
    <cfRule type="expression" dxfId="669" priority="8">
      <formula>F2208="普及啓発事業"</formula>
    </cfRule>
    <cfRule type="expression" dxfId="668" priority="13">
      <formula>F2208="人材養成事業"</formula>
    </cfRule>
  </conditionalFormatting>
  <conditionalFormatting sqref="K12">
    <cfRule type="expression" dxfId="667" priority="2840">
      <formula>F4="人材養成事業"</formula>
    </cfRule>
    <cfRule type="expression" dxfId="666" priority="2835">
      <formula>F4="普及啓発事業"</formula>
    </cfRule>
  </conditionalFormatting>
  <conditionalFormatting sqref="K128">
    <cfRule type="expression" dxfId="665" priority="295">
      <formula>F120="普及啓発事業"</formula>
    </cfRule>
    <cfRule type="expression" dxfId="664" priority="300">
      <formula>F120="人材養成事業"</formula>
    </cfRule>
  </conditionalFormatting>
  <conditionalFormatting sqref="K244">
    <cfRule type="expression" dxfId="663" priority="279">
      <formula>F236="普及啓発事業"</formula>
    </cfRule>
    <cfRule type="expression" dxfId="662" priority="284">
      <formula>F236="人材養成事業"</formula>
    </cfRule>
  </conditionalFormatting>
  <conditionalFormatting sqref="K360">
    <cfRule type="expression" dxfId="661" priority="263">
      <formula>F352="普及啓発事業"</formula>
    </cfRule>
    <cfRule type="expression" dxfId="660" priority="268">
      <formula>F352="人材養成事業"</formula>
    </cfRule>
  </conditionalFormatting>
  <conditionalFormatting sqref="K476">
    <cfRule type="expression" dxfId="659" priority="247">
      <formula>F468="普及啓発事業"</formula>
    </cfRule>
    <cfRule type="expression" dxfId="658" priority="252">
      <formula>F468="人材養成事業"</formula>
    </cfRule>
  </conditionalFormatting>
  <conditionalFormatting sqref="K592">
    <cfRule type="expression" dxfId="657" priority="236">
      <formula>F584="人材養成事業"</formula>
    </cfRule>
    <cfRule type="expression" dxfId="656" priority="231">
      <formula>F584="普及啓発事業"</formula>
    </cfRule>
  </conditionalFormatting>
  <conditionalFormatting sqref="K708">
    <cfRule type="expression" dxfId="655" priority="220">
      <formula>F700="人材養成事業"</formula>
    </cfRule>
    <cfRule type="expression" dxfId="654" priority="215">
      <formula>F700="普及啓発事業"</formula>
    </cfRule>
  </conditionalFormatting>
  <conditionalFormatting sqref="K824">
    <cfRule type="expression" dxfId="653" priority="199">
      <formula>F816="普及啓発事業"</formula>
    </cfRule>
    <cfRule type="expression" dxfId="652" priority="204">
      <formula>F816="人材養成事業"</formula>
    </cfRule>
  </conditionalFormatting>
  <conditionalFormatting sqref="K940">
    <cfRule type="expression" dxfId="651" priority="183">
      <formula>F932="普及啓発事業"</formula>
    </cfRule>
    <cfRule type="expression" dxfId="650" priority="188">
      <formula>F932="人材養成事業"</formula>
    </cfRule>
  </conditionalFormatting>
  <conditionalFormatting sqref="K1056">
    <cfRule type="expression" dxfId="649" priority="172">
      <formula>F1048="人材養成事業"</formula>
    </cfRule>
    <cfRule type="expression" dxfId="648" priority="167">
      <formula>F1048="普及啓発事業"</formula>
    </cfRule>
  </conditionalFormatting>
  <conditionalFormatting sqref="K1172">
    <cfRule type="expression" dxfId="647" priority="151">
      <formula>F1164="普及啓発事業"</formula>
    </cfRule>
    <cfRule type="expression" dxfId="646" priority="156">
      <formula>F1164="人材養成事業"</formula>
    </cfRule>
  </conditionalFormatting>
  <conditionalFormatting sqref="K1288">
    <cfRule type="expression" dxfId="645" priority="135">
      <formula>F1280="普及啓発事業"</formula>
    </cfRule>
    <cfRule type="expression" dxfId="644" priority="140">
      <formula>F1280="人材養成事業"</formula>
    </cfRule>
  </conditionalFormatting>
  <conditionalFormatting sqref="K1404">
    <cfRule type="expression" dxfId="643" priority="124">
      <formula>F1396="人材養成事業"</formula>
    </cfRule>
    <cfRule type="expression" dxfId="642" priority="119">
      <formula>F1396="普及啓発事業"</formula>
    </cfRule>
  </conditionalFormatting>
  <conditionalFormatting sqref="K1520">
    <cfRule type="expression" dxfId="641" priority="108">
      <formula>F1512="人材養成事業"</formula>
    </cfRule>
    <cfRule type="expression" dxfId="640" priority="103">
      <formula>F1512="普及啓発事業"</formula>
    </cfRule>
  </conditionalFormatting>
  <conditionalFormatting sqref="K1636">
    <cfRule type="expression" dxfId="639" priority="92">
      <formula>F1628="人材養成事業"</formula>
    </cfRule>
    <cfRule type="expression" dxfId="638" priority="87">
      <formula>F1628="普及啓発事業"</formula>
    </cfRule>
  </conditionalFormatting>
  <conditionalFormatting sqref="K1752">
    <cfRule type="expression" dxfId="637" priority="76">
      <formula>F1744="人材養成事業"</formula>
    </cfRule>
    <cfRule type="expression" dxfId="636" priority="71">
      <formula>F1744="普及啓発事業"</formula>
    </cfRule>
  </conditionalFormatting>
  <conditionalFormatting sqref="K1868">
    <cfRule type="expression" dxfId="635" priority="55">
      <formula>F1860="普及啓発事業"</formula>
    </cfRule>
    <cfRule type="expression" dxfId="634" priority="60">
      <formula>F1860="人材養成事業"</formula>
    </cfRule>
  </conditionalFormatting>
  <conditionalFormatting sqref="K1984">
    <cfRule type="expression" dxfId="633" priority="39">
      <formula>F1976="普及啓発事業"</formula>
    </cfRule>
    <cfRule type="expression" dxfId="632" priority="44">
      <formula>F1976="人材養成事業"</formula>
    </cfRule>
  </conditionalFormatting>
  <conditionalFormatting sqref="K2100">
    <cfRule type="expression" dxfId="631" priority="23">
      <formula>F2092="普及啓発事業"</formula>
    </cfRule>
    <cfRule type="expression" dxfId="630" priority="28">
      <formula>F2092="人材養成事業"</formula>
    </cfRule>
  </conditionalFormatting>
  <conditionalFormatting sqref="K2216">
    <cfRule type="expression" dxfId="629" priority="7">
      <formula>F2208="普及啓発事業"</formula>
    </cfRule>
    <cfRule type="expression" dxfId="628" priority="12">
      <formula>F2208="人材養成事業"</formula>
    </cfRule>
  </conditionalFormatting>
  <conditionalFormatting sqref="L10">
    <cfRule type="expression" dxfId="627" priority="1256">
      <formula>F4="人材養成事業"</formula>
    </cfRule>
    <cfRule type="expression" dxfId="626" priority="1255">
      <formula>F4="普及啓発事業"</formula>
    </cfRule>
  </conditionalFormatting>
  <conditionalFormatting sqref="L126">
    <cfRule type="expression" dxfId="625" priority="290">
      <formula>F120="人材養成事業"</formula>
    </cfRule>
    <cfRule type="expression" dxfId="624" priority="289">
      <formula>F120="普及啓発事業"</formula>
    </cfRule>
  </conditionalFormatting>
  <conditionalFormatting sqref="L242">
    <cfRule type="expression" dxfId="623" priority="274">
      <formula>F236="人材養成事業"</formula>
    </cfRule>
    <cfRule type="expression" dxfId="622" priority="273">
      <formula>F236="普及啓発事業"</formula>
    </cfRule>
  </conditionalFormatting>
  <conditionalFormatting sqref="L358">
    <cfRule type="expression" dxfId="621" priority="257">
      <formula>F352="普及啓発事業"</formula>
    </cfRule>
    <cfRule type="expression" dxfId="620" priority="258">
      <formula>F352="人材養成事業"</formula>
    </cfRule>
  </conditionalFormatting>
  <conditionalFormatting sqref="L474">
    <cfRule type="expression" dxfId="619" priority="241">
      <formula>F468="普及啓発事業"</formula>
    </cfRule>
    <cfRule type="expression" dxfId="618" priority="242">
      <formula>F468="人材養成事業"</formula>
    </cfRule>
  </conditionalFormatting>
  <conditionalFormatting sqref="L590">
    <cfRule type="expression" dxfId="617" priority="226">
      <formula>F584="人材養成事業"</formula>
    </cfRule>
    <cfRule type="expression" dxfId="616" priority="225">
      <formula>F584="普及啓発事業"</formula>
    </cfRule>
  </conditionalFormatting>
  <conditionalFormatting sqref="L706">
    <cfRule type="expression" dxfId="615" priority="209">
      <formula>F700="普及啓発事業"</formula>
    </cfRule>
    <cfRule type="expression" dxfId="614" priority="210">
      <formula>F700="人材養成事業"</formula>
    </cfRule>
  </conditionalFormatting>
  <conditionalFormatting sqref="L822">
    <cfRule type="expression" dxfId="613" priority="193">
      <formula>F816="普及啓発事業"</formula>
    </cfRule>
    <cfRule type="expression" dxfId="612" priority="194">
      <formula>F816="人材養成事業"</formula>
    </cfRule>
  </conditionalFormatting>
  <conditionalFormatting sqref="L938">
    <cfRule type="expression" dxfId="611" priority="177">
      <formula>F932="普及啓発事業"</formula>
    </cfRule>
    <cfRule type="expression" dxfId="610" priority="178">
      <formula>F932="人材養成事業"</formula>
    </cfRule>
  </conditionalFormatting>
  <conditionalFormatting sqref="L1054">
    <cfRule type="expression" dxfId="609" priority="162">
      <formula>F1048="人材養成事業"</formula>
    </cfRule>
    <cfRule type="expression" dxfId="608" priority="161">
      <formula>F1048="普及啓発事業"</formula>
    </cfRule>
  </conditionalFormatting>
  <conditionalFormatting sqref="L1170">
    <cfRule type="expression" dxfId="607" priority="146">
      <formula>F1164="人材養成事業"</formula>
    </cfRule>
    <cfRule type="expression" dxfId="606" priority="145">
      <formula>F1164="普及啓発事業"</formula>
    </cfRule>
  </conditionalFormatting>
  <conditionalFormatting sqref="L1286">
    <cfRule type="expression" dxfId="605" priority="129">
      <formula>F1280="普及啓発事業"</formula>
    </cfRule>
    <cfRule type="expression" dxfId="604" priority="130">
      <formula>F1280="人材養成事業"</formula>
    </cfRule>
  </conditionalFormatting>
  <conditionalFormatting sqref="L1402">
    <cfRule type="expression" dxfId="603" priority="114">
      <formula>F1396="人材養成事業"</formula>
    </cfRule>
    <cfRule type="expression" dxfId="602" priority="113">
      <formula>F1396="普及啓発事業"</formula>
    </cfRule>
  </conditionalFormatting>
  <conditionalFormatting sqref="L1518">
    <cfRule type="expression" dxfId="601" priority="98">
      <formula>F1512="人材養成事業"</formula>
    </cfRule>
    <cfRule type="expression" dxfId="600" priority="97">
      <formula>F1512="普及啓発事業"</formula>
    </cfRule>
  </conditionalFormatting>
  <conditionalFormatting sqref="L1634">
    <cfRule type="expression" dxfId="599" priority="82">
      <formula>F1628="人材養成事業"</formula>
    </cfRule>
    <cfRule type="expression" dxfId="598" priority="81">
      <formula>F1628="普及啓発事業"</formula>
    </cfRule>
  </conditionalFormatting>
  <conditionalFormatting sqref="L1750">
    <cfRule type="expression" dxfId="597" priority="66">
      <formula>F1744="人材養成事業"</formula>
    </cfRule>
    <cfRule type="expression" dxfId="596" priority="65">
      <formula>F1744="普及啓発事業"</formula>
    </cfRule>
  </conditionalFormatting>
  <conditionalFormatting sqref="L1866">
    <cfRule type="expression" dxfId="595" priority="49">
      <formula>F1860="普及啓発事業"</formula>
    </cfRule>
    <cfRule type="expression" dxfId="594" priority="50">
      <formula>F1860="人材養成事業"</formula>
    </cfRule>
  </conditionalFormatting>
  <conditionalFormatting sqref="L1982">
    <cfRule type="expression" dxfId="593" priority="34">
      <formula>F1976="人材養成事業"</formula>
    </cfRule>
    <cfRule type="expression" dxfId="592" priority="33">
      <formula>F1976="普及啓発事業"</formula>
    </cfRule>
  </conditionalFormatting>
  <conditionalFormatting sqref="L2098">
    <cfRule type="expression" dxfId="591" priority="18">
      <formula>F2092="人材養成事業"</formula>
    </cfRule>
    <cfRule type="expression" dxfId="590" priority="17">
      <formula>F2092="普及啓発事業"</formula>
    </cfRule>
  </conditionalFormatting>
  <conditionalFormatting sqref="L2214">
    <cfRule type="expression" dxfId="589" priority="1">
      <formula>F2208="普及啓発事業"</formula>
    </cfRule>
    <cfRule type="expression" dxfId="588" priority="2">
      <formula>F2208="人材養成事業"</formula>
    </cfRule>
  </conditionalFormatting>
  <conditionalFormatting sqref="L12:O12">
    <cfRule type="expression" dxfId="587" priority="2834">
      <formula>F4="普及啓発事業"</formula>
    </cfRule>
    <cfRule type="expression" dxfId="586" priority="2839">
      <formula>F4="人材養成事業"</formula>
    </cfRule>
  </conditionalFormatting>
  <conditionalFormatting sqref="L128:O128">
    <cfRule type="expression" dxfId="585" priority="294">
      <formula>F120="普及啓発事業"</formula>
    </cfRule>
    <cfRule type="expression" dxfId="584" priority="299">
      <formula>F120="人材養成事業"</formula>
    </cfRule>
  </conditionalFormatting>
  <conditionalFormatting sqref="L244:O244">
    <cfRule type="expression" dxfId="583" priority="278">
      <formula>F236="普及啓発事業"</formula>
    </cfRule>
    <cfRule type="expression" dxfId="582" priority="283">
      <formula>F236="人材養成事業"</formula>
    </cfRule>
  </conditionalFormatting>
  <conditionalFormatting sqref="L360:O360">
    <cfRule type="expression" dxfId="581" priority="267">
      <formula>F352="人材養成事業"</formula>
    </cfRule>
    <cfRule type="expression" dxfId="580" priority="262">
      <formula>F352="普及啓発事業"</formula>
    </cfRule>
  </conditionalFormatting>
  <conditionalFormatting sqref="L476:O476">
    <cfRule type="expression" dxfId="579" priority="246">
      <formula>F468="普及啓発事業"</formula>
    </cfRule>
    <cfRule type="expression" dxfId="578" priority="251">
      <formula>F468="人材養成事業"</formula>
    </cfRule>
  </conditionalFormatting>
  <conditionalFormatting sqref="L592:O592">
    <cfRule type="expression" dxfId="577" priority="235">
      <formula>F584="人材養成事業"</formula>
    </cfRule>
    <cfRule type="expression" dxfId="576" priority="230">
      <formula>F584="普及啓発事業"</formula>
    </cfRule>
  </conditionalFormatting>
  <conditionalFormatting sqref="L708:O708">
    <cfRule type="expression" dxfId="575" priority="214">
      <formula>F700="普及啓発事業"</formula>
    </cfRule>
    <cfRule type="expression" dxfId="574" priority="219">
      <formula>F700="人材養成事業"</formula>
    </cfRule>
  </conditionalFormatting>
  <conditionalFormatting sqref="L824:O824">
    <cfRule type="expression" dxfId="573" priority="203">
      <formula>F816="人材養成事業"</formula>
    </cfRule>
    <cfRule type="expression" dxfId="572" priority="198">
      <formula>F816="普及啓発事業"</formula>
    </cfRule>
  </conditionalFormatting>
  <conditionalFormatting sqref="L940:O940">
    <cfRule type="expression" dxfId="571" priority="182">
      <formula>F932="普及啓発事業"</formula>
    </cfRule>
    <cfRule type="expression" dxfId="570" priority="187">
      <formula>F932="人材養成事業"</formula>
    </cfRule>
  </conditionalFormatting>
  <conditionalFormatting sqref="L1056:O1056">
    <cfRule type="expression" dxfId="569" priority="171">
      <formula>F1048="人材養成事業"</formula>
    </cfRule>
    <cfRule type="expression" dxfId="568" priority="166">
      <formula>F1048="普及啓発事業"</formula>
    </cfRule>
  </conditionalFormatting>
  <conditionalFormatting sqref="L1172:O1172">
    <cfRule type="expression" dxfId="567" priority="150">
      <formula>F1164="普及啓発事業"</formula>
    </cfRule>
    <cfRule type="expression" dxfId="566" priority="155">
      <formula>F1164="人材養成事業"</formula>
    </cfRule>
  </conditionalFormatting>
  <conditionalFormatting sqref="L1288:O1288">
    <cfRule type="expression" dxfId="565" priority="134">
      <formula>F1280="普及啓発事業"</formula>
    </cfRule>
    <cfRule type="expression" dxfId="564" priority="139">
      <formula>F1280="人材養成事業"</formula>
    </cfRule>
  </conditionalFormatting>
  <conditionalFormatting sqref="L1404:O1404">
    <cfRule type="expression" dxfId="563" priority="123">
      <formula>F1396="人材養成事業"</formula>
    </cfRule>
    <cfRule type="expression" dxfId="562" priority="118">
      <formula>F1396="普及啓発事業"</formula>
    </cfRule>
  </conditionalFormatting>
  <conditionalFormatting sqref="L1520:O1520">
    <cfRule type="expression" dxfId="561" priority="102">
      <formula>F1512="普及啓発事業"</formula>
    </cfRule>
    <cfRule type="expression" dxfId="560" priority="107">
      <formula>F1512="人材養成事業"</formula>
    </cfRule>
  </conditionalFormatting>
  <conditionalFormatting sqref="L1636:O1636">
    <cfRule type="expression" dxfId="559" priority="91">
      <formula>F1628="人材養成事業"</formula>
    </cfRule>
    <cfRule type="expression" dxfId="558" priority="86">
      <formula>F1628="普及啓発事業"</formula>
    </cfRule>
  </conditionalFormatting>
  <conditionalFormatting sqref="L1752:O1752">
    <cfRule type="expression" dxfId="557" priority="75">
      <formula>F1744="人材養成事業"</formula>
    </cfRule>
    <cfRule type="expression" dxfId="556" priority="70">
      <formula>F1744="普及啓発事業"</formula>
    </cfRule>
  </conditionalFormatting>
  <conditionalFormatting sqref="L1868:O1868">
    <cfRule type="expression" dxfId="555" priority="59">
      <formula>F1860="人材養成事業"</formula>
    </cfRule>
    <cfRule type="expression" dxfId="554" priority="54">
      <formula>F1860="普及啓発事業"</formula>
    </cfRule>
  </conditionalFormatting>
  <conditionalFormatting sqref="L1984:O1984">
    <cfRule type="expression" dxfId="553" priority="43">
      <formula>F1976="人材養成事業"</formula>
    </cfRule>
    <cfRule type="expression" dxfId="552" priority="38">
      <formula>F1976="普及啓発事業"</formula>
    </cfRule>
  </conditionalFormatting>
  <conditionalFormatting sqref="L2100:O2100">
    <cfRule type="expression" dxfId="551" priority="22">
      <formula>F2092="普及啓発事業"</formula>
    </cfRule>
    <cfRule type="expression" dxfId="550" priority="27">
      <formula>F2092="人材養成事業"</formula>
    </cfRule>
  </conditionalFormatting>
  <conditionalFormatting sqref="L2216:O2216">
    <cfRule type="expression" dxfId="549" priority="11">
      <formula>F2208="人材養成事業"</formula>
    </cfRule>
    <cfRule type="expression" dxfId="548" priority="6">
      <formula>F2208="普及啓発事業"</formula>
    </cfRule>
  </conditionalFormatting>
  <conditionalFormatting sqref="M8:O8">
    <cfRule type="expression" dxfId="547" priority="2831">
      <formula>OR(F4="人材養成事業", F4="普及啓発事業")</formula>
    </cfRule>
  </conditionalFormatting>
  <conditionalFormatting sqref="M124:O124">
    <cfRule type="expression" dxfId="546" priority="291">
      <formula>OR(F120="人材養成事業", F120="普及啓発事業")</formula>
    </cfRule>
  </conditionalFormatting>
  <conditionalFormatting sqref="M240:O240">
    <cfRule type="expression" dxfId="545" priority="275">
      <formula>OR(F236="人材養成事業", F236="普及啓発事業")</formula>
    </cfRule>
  </conditionalFormatting>
  <conditionalFormatting sqref="M356:O356">
    <cfRule type="expression" dxfId="544" priority="259">
      <formula>OR(F352="人材養成事業", F352="普及啓発事業")</formula>
    </cfRule>
  </conditionalFormatting>
  <conditionalFormatting sqref="M472:O472">
    <cfRule type="expression" dxfId="543" priority="243">
      <formula>OR(F468="人材養成事業", F468="普及啓発事業")</formula>
    </cfRule>
  </conditionalFormatting>
  <conditionalFormatting sqref="M588:O588">
    <cfRule type="expression" dxfId="542" priority="227">
      <formula>OR(F584="人材養成事業", F584="普及啓発事業")</formula>
    </cfRule>
  </conditionalFormatting>
  <conditionalFormatting sqref="M704:O704">
    <cfRule type="expression" dxfId="541" priority="211">
      <formula>OR(F700="人材養成事業", F700="普及啓発事業")</formula>
    </cfRule>
  </conditionalFormatting>
  <conditionalFormatting sqref="M820:O820">
    <cfRule type="expression" dxfId="540" priority="195">
      <formula>OR(F816="人材養成事業", F816="普及啓発事業")</formula>
    </cfRule>
  </conditionalFormatting>
  <conditionalFormatting sqref="M936:O936">
    <cfRule type="expression" dxfId="539" priority="179">
      <formula>OR(F932="人材養成事業", F932="普及啓発事業")</formula>
    </cfRule>
  </conditionalFormatting>
  <conditionalFormatting sqref="M1052:O1052">
    <cfRule type="expression" dxfId="538" priority="163">
      <formula>OR(F1048="人材養成事業", F1048="普及啓発事業")</formula>
    </cfRule>
  </conditionalFormatting>
  <conditionalFormatting sqref="M1168:O1168">
    <cfRule type="expression" dxfId="537" priority="147">
      <formula>OR(F1164="人材養成事業", F1164="普及啓発事業")</formula>
    </cfRule>
  </conditionalFormatting>
  <conditionalFormatting sqref="M1284:O1284">
    <cfRule type="expression" dxfId="536" priority="131">
      <formula>OR(F1280="人材養成事業", F1280="普及啓発事業")</formula>
    </cfRule>
  </conditionalFormatting>
  <conditionalFormatting sqref="M1400:O1400">
    <cfRule type="expression" dxfId="535" priority="115">
      <formula>OR(F1396="人材養成事業", F1396="普及啓発事業")</formula>
    </cfRule>
  </conditionalFormatting>
  <conditionalFormatting sqref="M1516:O1516">
    <cfRule type="expression" dxfId="534" priority="99">
      <formula>OR(F1512="人材養成事業", F1512="普及啓発事業")</formula>
    </cfRule>
  </conditionalFormatting>
  <conditionalFormatting sqref="M1632:O1632">
    <cfRule type="expression" dxfId="533" priority="83">
      <formula>OR(F1628="人材養成事業", F1628="普及啓発事業")</formula>
    </cfRule>
  </conditionalFormatting>
  <conditionalFormatting sqref="M1748:O1748">
    <cfRule type="expression" dxfId="532" priority="67">
      <formula>OR(F1744="人材養成事業", F1744="普及啓発事業")</formula>
    </cfRule>
  </conditionalFormatting>
  <conditionalFormatting sqref="M1864:O1864">
    <cfRule type="expression" dxfId="531" priority="51">
      <formula>OR(F1860="人材養成事業", F1860="普及啓発事業")</formula>
    </cfRule>
  </conditionalFormatting>
  <conditionalFormatting sqref="M1980:O1980">
    <cfRule type="expression" dxfId="530" priority="35">
      <formula>OR(F1976="人材養成事業", F1976="普及啓発事業")</formula>
    </cfRule>
  </conditionalFormatting>
  <conditionalFormatting sqref="M2096:O2096">
    <cfRule type="expression" dxfId="529" priority="19">
      <formula>OR(F2092="人材養成事業", F2092="普及啓発事業")</formula>
    </cfRule>
  </conditionalFormatting>
  <conditionalFormatting sqref="M2212:O2212">
    <cfRule type="expression" dxfId="528" priority="3">
      <formula>OR(F2208="人材養成事業", F2208="普及啓発事業")</formula>
    </cfRule>
  </conditionalFormatting>
  <conditionalFormatting sqref="O10">
    <cfRule type="expression" dxfId="527" priority="2833">
      <formula>F4="人材養成事業"</formula>
    </cfRule>
    <cfRule type="expression" dxfId="526" priority="2832">
      <formula>F4="普及啓発事業"</formula>
    </cfRule>
  </conditionalFormatting>
  <conditionalFormatting sqref="O126">
    <cfRule type="expression" dxfId="525" priority="292">
      <formula>F120="普及啓発事業"</formula>
    </cfRule>
    <cfRule type="expression" dxfId="524" priority="293">
      <formula>F120="人材養成事業"</formula>
    </cfRule>
  </conditionalFormatting>
  <conditionalFormatting sqref="O242">
    <cfRule type="expression" dxfId="523" priority="277">
      <formula>F236="人材養成事業"</formula>
    </cfRule>
    <cfRule type="expression" dxfId="522" priority="276">
      <formula>F236="普及啓発事業"</formula>
    </cfRule>
  </conditionalFormatting>
  <conditionalFormatting sqref="O358">
    <cfRule type="expression" dxfId="521" priority="260">
      <formula>F352="普及啓発事業"</formula>
    </cfRule>
    <cfRule type="expression" dxfId="520" priority="261">
      <formula>F352="人材養成事業"</formula>
    </cfRule>
  </conditionalFormatting>
  <conditionalFormatting sqref="O474">
    <cfRule type="expression" dxfId="519" priority="244">
      <formula>F468="普及啓発事業"</formula>
    </cfRule>
    <cfRule type="expression" dxfId="518" priority="245">
      <formula>F468="人材養成事業"</formula>
    </cfRule>
  </conditionalFormatting>
  <conditionalFormatting sqref="O590">
    <cfRule type="expression" dxfId="517" priority="228">
      <formula>F584="普及啓発事業"</formula>
    </cfRule>
    <cfRule type="expression" dxfId="516" priority="229">
      <formula>F584="人材養成事業"</formula>
    </cfRule>
  </conditionalFormatting>
  <conditionalFormatting sqref="O706">
    <cfRule type="expression" dxfId="515" priority="212">
      <formula>F700="普及啓発事業"</formula>
    </cfRule>
    <cfRule type="expression" dxfId="514" priority="213">
      <formula>F700="人材養成事業"</formula>
    </cfRule>
  </conditionalFormatting>
  <conditionalFormatting sqref="O822">
    <cfRule type="expression" dxfId="513" priority="197">
      <formula>F816="人材養成事業"</formula>
    </cfRule>
    <cfRule type="expression" dxfId="512" priority="196">
      <formula>F816="普及啓発事業"</formula>
    </cfRule>
  </conditionalFormatting>
  <conditionalFormatting sqref="O938">
    <cfRule type="expression" dxfId="511" priority="180">
      <formula>F932="普及啓発事業"</formula>
    </cfRule>
    <cfRule type="expression" dxfId="510" priority="181">
      <formula>F932="人材養成事業"</formula>
    </cfRule>
  </conditionalFormatting>
  <conditionalFormatting sqref="O1054">
    <cfRule type="expression" dxfId="509" priority="165">
      <formula>F1048="人材養成事業"</formula>
    </cfRule>
    <cfRule type="expression" dxfId="508" priority="164">
      <formula>F1048="普及啓発事業"</formula>
    </cfRule>
  </conditionalFormatting>
  <conditionalFormatting sqref="O1170">
    <cfRule type="expression" dxfId="507" priority="149">
      <formula>F1164="人材養成事業"</formula>
    </cfRule>
    <cfRule type="expression" dxfId="506" priority="148">
      <formula>F1164="普及啓発事業"</formula>
    </cfRule>
  </conditionalFormatting>
  <conditionalFormatting sqref="O1286">
    <cfRule type="expression" dxfId="505" priority="132">
      <formula>F1280="普及啓発事業"</formula>
    </cfRule>
    <cfRule type="expression" dxfId="504" priority="133">
      <formula>F1280="人材養成事業"</formula>
    </cfRule>
  </conditionalFormatting>
  <conditionalFormatting sqref="O1402">
    <cfRule type="expression" dxfId="503" priority="116">
      <formula>F1396="普及啓発事業"</formula>
    </cfRule>
    <cfRule type="expression" dxfId="502" priority="117">
      <formula>F1396="人材養成事業"</formula>
    </cfRule>
  </conditionalFormatting>
  <conditionalFormatting sqref="O1518">
    <cfRule type="expression" dxfId="501" priority="101">
      <formula>F1512="人材養成事業"</formula>
    </cfRule>
    <cfRule type="expression" dxfId="500" priority="100">
      <formula>F1512="普及啓発事業"</formula>
    </cfRule>
  </conditionalFormatting>
  <conditionalFormatting sqref="O1634">
    <cfRule type="expression" dxfId="499" priority="84">
      <formula>F1628="普及啓発事業"</formula>
    </cfRule>
    <cfRule type="expression" dxfId="498" priority="85">
      <formula>F1628="人材養成事業"</formula>
    </cfRule>
  </conditionalFormatting>
  <conditionalFormatting sqref="O1750">
    <cfRule type="expression" dxfId="497" priority="69">
      <formula>F1744="人材養成事業"</formula>
    </cfRule>
    <cfRule type="expression" dxfId="496" priority="68">
      <formula>F1744="普及啓発事業"</formula>
    </cfRule>
  </conditionalFormatting>
  <conditionalFormatting sqref="O1866">
    <cfRule type="expression" dxfId="495" priority="52">
      <formula>F1860="普及啓発事業"</formula>
    </cfRule>
    <cfRule type="expression" dxfId="494" priority="53">
      <formula>F1860="人材養成事業"</formula>
    </cfRule>
  </conditionalFormatting>
  <conditionalFormatting sqref="O1982">
    <cfRule type="expression" dxfId="493" priority="37">
      <formula>F1976="人材養成事業"</formula>
    </cfRule>
    <cfRule type="expression" dxfId="492" priority="36">
      <formula>F1976="普及啓発事業"</formula>
    </cfRule>
  </conditionalFormatting>
  <conditionalFormatting sqref="O2098">
    <cfRule type="expression" dxfId="491" priority="21">
      <formula>F2092="人材養成事業"</formula>
    </cfRule>
    <cfRule type="expression" dxfId="490" priority="20">
      <formula>F2092="普及啓発事業"</formula>
    </cfRule>
  </conditionalFormatting>
  <conditionalFormatting sqref="O2214">
    <cfRule type="expression" dxfId="489" priority="4">
      <formula>F2208="普及啓発事業"</formula>
    </cfRule>
    <cfRule type="expression" dxfId="488" priority="5">
      <formula>F2208="人材養成事業"</formula>
    </cfRule>
  </conditionalFormatting>
  <dataValidations disablePrompts="1" count="3">
    <dataValidation type="list" allowBlank="1" showInputMessage="1" showErrorMessage="1" sqref="M8:O8 M1748:O1748 M1864:O1864 M1980:O1980 M2096:O2096 M124:O124 M240:O240 M356:O356 M472:O472 M588:O588 M704:O704 M820:O820 M936:O936 M1052:O1052 M1168:O1168 M1284:O1284 M1400:O1400 M1516:O1516 M1632:O1632 M2212:O2212" xr:uid="{5B20FACC-FF7C-4E6B-A2B8-39CB7B3CB30C}">
      <formula1>"創作初演,新演出,新振付,翻訳初演,再演,その他"</formula1>
    </dataValidation>
    <dataValidation type="list" allowBlank="1" showInputMessage="1" showErrorMessage="1" sqref="M7:O7 M1747:O1747 M1863:O1863 M1979:O1979 M2095:O2095 M123:O123 M239:O239 M355:O355 M471:O471 M587:O587 M703:O703 M819:O819 M935:O935 M1051:O1051 M1167:O1167 M1283:O1283 M1399:O1399 M1515:O1515 M1631:O1631 M2211:O2211" xr:uid="{767F45DB-AD50-4EB9-A258-B118B326D5F0}">
      <formula1>"音楽,舞踊,演劇,伝統芸能,演芸,総合,その他"</formula1>
    </dataValidation>
    <dataValidation type="list" allowBlank="1" showInputMessage="1" showErrorMessage="1" sqref="O52 O1908 O2024 O2140 O168 O284 O400 O516 O632 O748 O864 O980 O1096 O1212 O1328 O1444 O1560 O1676 O1792 O2256" xr:uid="{D605A343-6107-4B8D-B466-250F21D3AF05}">
      <formula1>"要選択,有,一部,無"</formula1>
    </dataValidation>
  </dataValidations>
  <printOptions horizontalCentered="1"/>
  <pageMargins left="0.43307086614173229" right="0.43307086614173229" top="0.74803149606299213" bottom="0.55118110236220474" header="0.31496062992125984" footer="0.31496062992125984"/>
  <pageSetup paperSize="9" scale="69" orientation="portrait" r:id="rId1"/>
  <headerFooter>
    <oddHeader>&amp;R&amp;"ＭＳ Ｐゴシック,標準"（様式１－４－①）</oddHeader>
    <firstHeader>&amp;R&amp;"ＭＳ Ｐゴシック,標準"（様式１ー４ー①）</firstHeader>
  </headerFooter>
  <rowBreaks count="40" manualBreakCount="40">
    <brk id="58" max="15" man="1"/>
    <brk id="116" max="15" man="1"/>
    <brk id="174" max="15" man="1"/>
    <brk id="232" max="15" man="1"/>
    <brk id="290" max="15" man="1"/>
    <brk id="348" max="15" man="1"/>
    <brk id="406" max="15" man="1"/>
    <brk id="464" max="15" man="1"/>
    <brk id="522" max="15" man="1"/>
    <brk id="580" max="15" man="1"/>
    <brk id="638" max="15" man="1"/>
    <brk id="696" max="15" man="1"/>
    <brk id="754" max="15" man="1"/>
    <brk id="812" max="15" man="1"/>
    <brk id="870" max="15" man="1"/>
    <brk id="928" max="15" man="1"/>
    <brk id="986" max="15" man="1"/>
    <brk id="1044" max="15" man="1"/>
    <brk id="1102" max="15" man="1"/>
    <brk id="1160" max="15" man="1"/>
    <brk id="1218" max="15" man="1"/>
    <brk id="1276" max="15" man="1"/>
    <brk id="1334" max="15" man="1"/>
    <brk id="1392" max="15" man="1"/>
    <brk id="1450" max="15" man="1"/>
    <brk id="1508" max="15" man="1"/>
    <brk id="1566" max="15" man="1"/>
    <brk id="1624" max="15" man="1"/>
    <brk id="1682" max="15" man="1"/>
    <brk id="1740" max="15" man="1"/>
    <brk id="1798" max="15" man="1"/>
    <brk id="1856" max="15" man="1"/>
    <brk id="1914" max="15" man="1"/>
    <brk id="1972" max="15" man="1"/>
    <brk id="2030" max="15" man="1"/>
    <brk id="2088" max="15" man="1"/>
    <brk id="2146" max="15" man="1"/>
    <brk id="2204" max="15" man="1"/>
    <brk id="2262" max="15" man="1"/>
    <brk id="2320" max="16383" man="1"/>
  </rowBreaks>
  <colBreaks count="1" manualBreakCount="1">
    <brk id="16" max="1048575" man="1"/>
  </colBreaks>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25D9D7-3A8C-496F-81BE-844353E4ABD2}">
  <sheetPr codeName="Sheet9">
    <tabColor theme="8" tint="0.39997558519241921"/>
  </sheetPr>
  <dimension ref="B1:T153"/>
  <sheetViews>
    <sheetView view="pageBreakPreview" zoomScaleNormal="100" zoomScaleSheetLayoutView="100" workbookViewId="0">
      <selection activeCell="E7" sqref="E7"/>
    </sheetView>
  </sheetViews>
  <sheetFormatPr defaultColWidth="8.125" defaultRowHeight="13.5"/>
  <cols>
    <col min="1" max="1" width="1.375" style="2" customWidth="1"/>
    <col min="2" max="2" width="6.125" style="143" customWidth="1"/>
    <col min="3" max="3" width="6.875" style="622" customWidth="1"/>
    <col min="4" max="4" width="6.375" style="622" customWidth="1"/>
    <col min="5" max="5" width="5.375" style="143" customWidth="1"/>
    <col min="6" max="6" width="16.875" style="139" customWidth="1"/>
    <col min="7" max="7" width="13.625" style="139" customWidth="1"/>
    <col min="8" max="8" width="2.125" style="139" customWidth="1"/>
    <col min="9" max="9" width="12.375" style="139" customWidth="1"/>
    <col min="10" max="10" width="13.625" style="139" customWidth="1"/>
    <col min="11" max="11" width="13.125" style="140" customWidth="1"/>
    <col min="12" max="12" width="1.375" style="140" customWidth="1"/>
    <col min="13" max="13" width="10.875" style="140" customWidth="1"/>
    <col min="14" max="15" width="1.125" style="2" customWidth="1"/>
    <col min="16" max="17" width="8.125" style="2" hidden="1" customWidth="1"/>
    <col min="18" max="18" width="9.25" style="2" hidden="1" customWidth="1"/>
    <col min="19" max="19" width="8.125" style="2" hidden="1" customWidth="1"/>
    <col min="20" max="16384" width="8.125" style="2"/>
  </cols>
  <sheetData>
    <row r="1" spans="2:20" customFormat="1" ht="17.100000000000001" customHeight="1">
      <c r="B1" s="137" t="s">
        <v>673</v>
      </c>
      <c r="C1" s="573"/>
      <c r="D1" s="573"/>
      <c r="E1" s="137"/>
      <c r="F1" s="67"/>
      <c r="G1" s="67"/>
      <c r="H1" s="67"/>
      <c r="I1" s="38"/>
      <c r="J1" s="38"/>
      <c r="K1" s="38"/>
      <c r="L1" s="38"/>
      <c r="M1" s="38"/>
      <c r="O1" s="574"/>
      <c r="P1" s="574"/>
    </row>
    <row r="2" spans="2:20" customFormat="1" ht="9" customHeight="1">
      <c r="B2" s="137"/>
      <c r="C2" s="575"/>
      <c r="D2" s="72"/>
      <c r="E2" s="137"/>
      <c r="F2" s="67"/>
      <c r="G2" s="67"/>
      <c r="H2" s="67"/>
      <c r="I2" s="38"/>
      <c r="J2" s="38"/>
      <c r="K2" s="38"/>
      <c r="L2" s="38"/>
      <c r="M2" s="38"/>
      <c r="O2" s="76"/>
      <c r="P2" s="72"/>
    </row>
    <row r="3" spans="2:20" s="76" customFormat="1" ht="18.75" customHeight="1">
      <c r="B3" s="138" t="s">
        <v>66</v>
      </c>
      <c r="C3" s="575"/>
      <c r="D3" s="575"/>
      <c r="E3" s="138"/>
      <c r="F3" s="139"/>
      <c r="G3" s="139"/>
      <c r="H3" s="139"/>
      <c r="I3" s="139"/>
      <c r="J3" s="139"/>
      <c r="K3" s="140"/>
      <c r="L3" s="140"/>
      <c r="M3" s="140"/>
      <c r="O3" s="72"/>
    </row>
    <row r="4" spans="2:20" s="77" customFormat="1" ht="21.75" customHeight="1">
      <c r="B4" s="576" t="s">
        <v>67</v>
      </c>
      <c r="C4" s="1175"/>
      <c r="D4" s="1176"/>
      <c r="E4" s="314"/>
      <c r="F4" s="314"/>
      <c r="G4" s="314"/>
      <c r="H4" s="314"/>
      <c r="I4" s="314"/>
      <c r="J4" s="314"/>
      <c r="K4" s="313"/>
      <c r="L4" s="313"/>
      <c r="M4" s="524" t="s">
        <v>51</v>
      </c>
      <c r="O4" s="577"/>
      <c r="P4" s="1177" t="s">
        <v>674</v>
      </c>
      <c r="Q4" s="1178"/>
      <c r="R4" s="1177" t="s">
        <v>675</v>
      </c>
      <c r="S4" s="1178"/>
    </row>
    <row r="5" spans="2:20" s="141" customFormat="1" ht="29.25" customHeight="1">
      <c r="B5" s="525" t="s">
        <v>676</v>
      </c>
      <c r="C5" s="578" t="s">
        <v>677</v>
      </c>
      <c r="D5" s="579" t="s">
        <v>682</v>
      </c>
      <c r="E5" s="1179" t="s">
        <v>678</v>
      </c>
      <c r="F5" s="1180"/>
      <c r="G5" s="1180"/>
      <c r="H5" s="1180"/>
      <c r="I5" s="1180"/>
      <c r="J5" s="1181"/>
      <c r="K5" s="324" t="s">
        <v>68</v>
      </c>
      <c r="L5" s="1182" t="s">
        <v>466</v>
      </c>
      <c r="M5" s="749"/>
      <c r="N5" s="1183"/>
      <c r="O5" s="76"/>
      <c r="P5" s="580" t="s">
        <v>679</v>
      </c>
      <c r="Q5" s="580" t="s">
        <v>680</v>
      </c>
      <c r="R5" s="581" t="s">
        <v>681</v>
      </c>
      <c r="S5" s="581" t="s">
        <v>682</v>
      </c>
    </row>
    <row r="6" spans="2:20" s="76" customFormat="1" ht="12.75" customHeight="1">
      <c r="B6" s="1172" t="s">
        <v>524</v>
      </c>
      <c r="C6" s="1173"/>
      <c r="D6" s="1173"/>
      <c r="E6" s="1173"/>
      <c r="F6" s="1173"/>
      <c r="G6" s="1173"/>
      <c r="H6" s="1173"/>
      <c r="I6" s="1173"/>
      <c r="J6" s="1173"/>
      <c r="K6" s="1173"/>
      <c r="L6" s="1173"/>
      <c r="M6" s="1173"/>
      <c r="N6" s="1174"/>
      <c r="P6" s="582"/>
      <c r="Q6" s="583"/>
      <c r="R6" s="582"/>
      <c r="S6" s="582"/>
    </row>
    <row r="7" spans="2:20" s="76" customFormat="1" ht="12.75" customHeight="1">
      <c r="B7" s="534"/>
      <c r="C7" s="584"/>
      <c r="D7" s="605" t="s">
        <v>685</v>
      </c>
      <c r="E7" s="551"/>
      <c r="F7" s="552"/>
      <c r="G7" s="552"/>
      <c r="H7" s="552"/>
      <c r="I7" s="552"/>
      <c r="J7" s="553"/>
      <c r="K7" s="548"/>
      <c r="L7" s="532"/>
      <c r="M7" s="522"/>
      <c r="N7" s="529"/>
      <c r="P7" s="586"/>
      <c r="Q7" s="587"/>
      <c r="R7" s="586"/>
      <c r="S7" s="586"/>
      <c r="T7" s="554" t="s">
        <v>448</v>
      </c>
    </row>
    <row r="8" spans="2:20" s="76" customFormat="1" ht="12.75" customHeight="1">
      <c r="B8" s="534"/>
      <c r="C8" s="588"/>
      <c r="D8" s="606" t="s">
        <v>685</v>
      </c>
      <c r="E8" s="551"/>
      <c r="F8" s="552"/>
      <c r="G8" s="552"/>
      <c r="H8" s="552"/>
      <c r="I8" s="552"/>
      <c r="J8" s="553"/>
      <c r="K8" s="548"/>
      <c r="L8" s="532"/>
      <c r="M8" s="590">
        <f>P8+Q8</f>
        <v>0</v>
      </c>
      <c r="N8" s="529"/>
      <c r="P8" s="591">
        <f>ROUNDDOWN(SUMIFS($K7:$K15,$D7:$D15,"-")/1000,0)</f>
        <v>0</v>
      </c>
      <c r="Q8" s="591">
        <v>0</v>
      </c>
      <c r="R8" s="591">
        <f>ROUNDDOWN(SUMIFS($K7:$K15,$D7:$D15,"-",$C7:$C15,"○")/1000,0)</f>
        <v>0</v>
      </c>
      <c r="S8" s="591">
        <v>0</v>
      </c>
      <c r="T8" s="554" t="s">
        <v>449</v>
      </c>
    </row>
    <row r="9" spans="2:20" s="76" customFormat="1" ht="12.75" customHeight="1">
      <c r="B9" s="534"/>
      <c r="C9" s="588"/>
      <c r="D9" s="606" t="s">
        <v>685</v>
      </c>
      <c r="E9" s="551"/>
      <c r="F9" s="552"/>
      <c r="G9" s="552"/>
      <c r="H9" s="552"/>
      <c r="I9" s="552"/>
      <c r="J9" s="553"/>
      <c r="K9" s="462"/>
      <c r="L9" s="530"/>
      <c r="M9" s="531"/>
      <c r="N9" s="529"/>
      <c r="P9" s="592"/>
      <c r="Q9" s="593"/>
      <c r="R9" s="592"/>
      <c r="S9" s="592"/>
    </row>
    <row r="10" spans="2:20" s="76" customFormat="1" ht="12.75" customHeight="1">
      <c r="B10" s="534" t="s">
        <v>447</v>
      </c>
      <c r="C10" s="588"/>
      <c r="D10" s="606" t="s">
        <v>685</v>
      </c>
      <c r="E10" s="551"/>
      <c r="F10" s="552"/>
      <c r="G10" s="552"/>
      <c r="H10" s="552"/>
      <c r="I10" s="552"/>
      <c r="J10" s="553"/>
      <c r="K10" s="462"/>
      <c r="L10" s="532"/>
      <c r="M10" s="528"/>
      <c r="N10" s="529"/>
      <c r="P10" s="592"/>
      <c r="Q10" s="593"/>
      <c r="R10" s="592"/>
      <c r="S10" s="592"/>
      <c r="T10" s="554" t="s">
        <v>683</v>
      </c>
    </row>
    <row r="11" spans="2:20" s="76" customFormat="1" ht="12.75" customHeight="1">
      <c r="B11" s="534" t="s">
        <v>447</v>
      </c>
      <c r="C11" s="588"/>
      <c r="D11" s="606" t="s">
        <v>685</v>
      </c>
      <c r="E11" s="551"/>
      <c r="F11" s="552"/>
      <c r="G11" s="552"/>
      <c r="H11" s="552"/>
      <c r="I11" s="552"/>
      <c r="J11" s="553"/>
      <c r="K11" s="462"/>
      <c r="L11" s="532"/>
      <c r="M11" s="528"/>
      <c r="N11" s="529"/>
      <c r="P11" s="592"/>
      <c r="Q11" s="593"/>
      <c r="R11" s="592"/>
      <c r="S11" s="592"/>
      <c r="T11" s="594" t="s">
        <v>684</v>
      </c>
    </row>
    <row r="12" spans="2:20" s="76" customFormat="1" ht="12.75" customHeight="1">
      <c r="B12" s="534" t="s">
        <v>447</v>
      </c>
      <c r="C12" s="588"/>
      <c r="D12" s="606" t="s">
        <v>685</v>
      </c>
      <c r="E12" s="551"/>
      <c r="F12" s="552"/>
      <c r="G12" s="552"/>
      <c r="H12" s="552"/>
      <c r="I12" s="552"/>
      <c r="J12" s="553"/>
      <c r="K12" s="462"/>
      <c r="L12" s="532"/>
      <c r="M12" s="528"/>
      <c r="N12" s="529"/>
      <c r="P12" s="592"/>
      <c r="Q12" s="593"/>
      <c r="R12" s="592"/>
      <c r="S12" s="592"/>
    </row>
    <row r="13" spans="2:20" s="76" customFormat="1" ht="12.75" customHeight="1">
      <c r="B13" s="534" t="s">
        <v>447</v>
      </c>
      <c r="C13" s="588"/>
      <c r="D13" s="606" t="s">
        <v>685</v>
      </c>
      <c r="E13" s="551"/>
      <c r="F13" s="552"/>
      <c r="G13" s="552"/>
      <c r="H13" s="552"/>
      <c r="I13" s="552"/>
      <c r="J13" s="553"/>
      <c r="K13" s="462"/>
      <c r="L13" s="532"/>
      <c r="M13" s="528"/>
      <c r="N13" s="529"/>
      <c r="P13" s="592"/>
      <c r="Q13" s="593"/>
      <c r="R13" s="592"/>
      <c r="S13" s="592"/>
      <c r="T13" s="554"/>
    </row>
    <row r="14" spans="2:20" s="76" customFormat="1" ht="12.75" customHeight="1">
      <c r="B14" s="534" t="s">
        <v>447</v>
      </c>
      <c r="C14" s="595"/>
      <c r="D14" s="607" t="s">
        <v>685</v>
      </c>
      <c r="E14" s="551"/>
      <c r="F14" s="552"/>
      <c r="G14" s="552"/>
      <c r="H14" s="552"/>
      <c r="I14" s="552"/>
      <c r="J14" s="553"/>
      <c r="K14" s="462"/>
      <c r="L14" s="532"/>
      <c r="M14" s="528"/>
      <c r="N14" s="529"/>
      <c r="P14" s="597"/>
      <c r="Q14" s="598"/>
      <c r="R14" s="597"/>
      <c r="S14" s="597"/>
      <c r="T14" s="594"/>
    </row>
    <row r="15" spans="2:20" s="76" customFormat="1" ht="12.75" customHeight="1">
      <c r="B15" s="1172" t="s">
        <v>69</v>
      </c>
      <c r="C15" s="1173"/>
      <c r="D15" s="1173"/>
      <c r="E15" s="1173"/>
      <c r="F15" s="1173"/>
      <c r="G15" s="1173"/>
      <c r="H15" s="1173"/>
      <c r="I15" s="1173"/>
      <c r="J15" s="1173"/>
      <c r="K15" s="1173"/>
      <c r="L15" s="1173"/>
      <c r="M15" s="1173"/>
      <c r="N15" s="1174"/>
      <c r="P15" s="582"/>
      <c r="Q15" s="583"/>
      <c r="R15" s="582"/>
      <c r="S15" s="582"/>
    </row>
    <row r="16" spans="2:20" s="76" customFormat="1" ht="12.75" customHeight="1">
      <c r="B16" s="534"/>
      <c r="C16" s="584"/>
      <c r="D16" s="605" t="s">
        <v>685</v>
      </c>
      <c r="E16" s="551"/>
      <c r="F16" s="552"/>
      <c r="G16" s="552"/>
      <c r="H16" s="552"/>
      <c r="I16" s="552"/>
      <c r="J16" s="553"/>
      <c r="K16" s="462"/>
      <c r="L16" s="532"/>
      <c r="M16" s="522"/>
      <c r="N16" s="529"/>
      <c r="P16" s="586"/>
      <c r="Q16" s="587"/>
      <c r="R16" s="586"/>
      <c r="S16" s="586"/>
    </row>
    <row r="17" spans="2:20" s="76" customFormat="1" ht="12.75" customHeight="1">
      <c r="B17" s="534"/>
      <c r="C17" s="588"/>
      <c r="D17" s="606" t="s">
        <v>685</v>
      </c>
      <c r="E17" s="551"/>
      <c r="F17" s="552"/>
      <c r="G17" s="552"/>
      <c r="H17" s="552"/>
      <c r="I17" s="552"/>
      <c r="J17" s="553"/>
      <c r="K17" s="462"/>
      <c r="L17" s="532"/>
      <c r="M17" s="590">
        <f>P17+Q17</f>
        <v>0</v>
      </c>
      <c r="N17" s="529"/>
      <c r="P17" s="591">
        <f>ROUNDDOWN(SUMIFS($K16:$K24,$D16:$D24,"-")/1000,0)</f>
        <v>0</v>
      </c>
      <c r="Q17" s="591">
        <v>0</v>
      </c>
      <c r="R17" s="591">
        <f>ROUNDDOWN(SUMIFS($K16:$K24,$D16:$D24,"-",$C16:$C24,"○")/1000,0)</f>
        <v>0</v>
      </c>
      <c r="S17" s="591">
        <v>0</v>
      </c>
    </row>
    <row r="18" spans="2:20" s="76" customFormat="1" ht="12.75" customHeight="1">
      <c r="B18" s="534"/>
      <c r="C18" s="588"/>
      <c r="D18" s="606" t="s">
        <v>685</v>
      </c>
      <c r="E18" s="551"/>
      <c r="F18" s="552"/>
      <c r="G18" s="552"/>
      <c r="H18" s="552"/>
      <c r="I18" s="552"/>
      <c r="J18" s="553"/>
      <c r="K18" s="462"/>
      <c r="L18" s="530"/>
      <c r="M18" s="531"/>
      <c r="N18" s="529"/>
      <c r="P18" s="592"/>
      <c r="Q18" s="593"/>
      <c r="R18" s="592"/>
      <c r="S18" s="592"/>
    </row>
    <row r="19" spans="2:20" s="76" customFormat="1" ht="12.75" customHeight="1">
      <c r="B19" s="534" t="s">
        <v>447</v>
      </c>
      <c r="C19" s="588"/>
      <c r="D19" s="606" t="s">
        <v>685</v>
      </c>
      <c r="E19" s="551"/>
      <c r="F19" s="552"/>
      <c r="G19" s="552"/>
      <c r="H19" s="552"/>
      <c r="I19" s="552"/>
      <c r="J19" s="553"/>
      <c r="K19" s="462"/>
      <c r="L19" s="532"/>
      <c r="M19" s="528"/>
      <c r="N19" s="529"/>
      <c r="P19" s="592"/>
      <c r="Q19" s="593"/>
      <c r="R19" s="592"/>
      <c r="S19" s="592"/>
    </row>
    <row r="20" spans="2:20" s="76" customFormat="1" ht="12.75" customHeight="1">
      <c r="B20" s="534" t="s">
        <v>447</v>
      </c>
      <c r="C20" s="588"/>
      <c r="D20" s="606" t="s">
        <v>685</v>
      </c>
      <c r="E20" s="551"/>
      <c r="F20" s="552"/>
      <c r="G20" s="552"/>
      <c r="H20" s="552"/>
      <c r="I20" s="552"/>
      <c r="J20" s="553"/>
      <c r="K20" s="462"/>
      <c r="L20" s="532"/>
      <c r="M20" s="528"/>
      <c r="N20" s="529"/>
      <c r="P20" s="592"/>
      <c r="Q20" s="593"/>
      <c r="R20" s="592"/>
      <c r="S20" s="592"/>
    </row>
    <row r="21" spans="2:20" s="76" customFormat="1" ht="12.75" customHeight="1">
      <c r="B21" s="534" t="s">
        <v>447</v>
      </c>
      <c r="C21" s="588"/>
      <c r="D21" s="606" t="s">
        <v>685</v>
      </c>
      <c r="E21" s="551"/>
      <c r="F21" s="552"/>
      <c r="G21" s="552"/>
      <c r="H21" s="552"/>
      <c r="I21" s="552"/>
      <c r="J21" s="553"/>
      <c r="K21" s="462"/>
      <c r="L21" s="532"/>
      <c r="M21" s="528"/>
      <c r="N21" s="529"/>
      <c r="P21" s="592"/>
      <c r="Q21" s="593"/>
      <c r="R21" s="592"/>
      <c r="S21" s="592"/>
    </row>
    <row r="22" spans="2:20" s="76" customFormat="1" ht="12.75" customHeight="1">
      <c r="B22" s="534" t="s">
        <v>447</v>
      </c>
      <c r="C22" s="588"/>
      <c r="D22" s="606" t="s">
        <v>685</v>
      </c>
      <c r="E22" s="551"/>
      <c r="F22" s="552"/>
      <c r="G22" s="552"/>
      <c r="H22" s="552"/>
      <c r="I22" s="552"/>
      <c r="J22" s="553"/>
      <c r="K22" s="462"/>
      <c r="L22" s="532"/>
      <c r="M22" s="528"/>
      <c r="N22" s="529"/>
      <c r="P22" s="592"/>
      <c r="Q22" s="593"/>
      <c r="R22" s="592"/>
      <c r="S22" s="592"/>
    </row>
    <row r="23" spans="2:20" s="76" customFormat="1" ht="12.75" customHeight="1">
      <c r="B23" s="534" t="s">
        <v>447</v>
      </c>
      <c r="C23" s="595"/>
      <c r="D23" s="607" t="s">
        <v>685</v>
      </c>
      <c r="E23" s="551"/>
      <c r="F23" s="552"/>
      <c r="G23" s="552"/>
      <c r="H23" s="552"/>
      <c r="I23" s="552"/>
      <c r="J23" s="553"/>
      <c r="K23" s="462"/>
      <c r="L23" s="532"/>
      <c r="M23" s="528"/>
      <c r="N23" s="529"/>
      <c r="P23" s="597"/>
      <c r="Q23" s="598"/>
      <c r="R23" s="597"/>
      <c r="S23" s="597"/>
    </row>
    <row r="24" spans="2:20" s="76" customFormat="1" ht="12.75" customHeight="1">
      <c r="B24" s="1172" t="s">
        <v>525</v>
      </c>
      <c r="C24" s="1173"/>
      <c r="D24" s="1173"/>
      <c r="E24" s="1173"/>
      <c r="F24" s="1173"/>
      <c r="G24" s="1173"/>
      <c r="H24" s="1173"/>
      <c r="I24" s="1173"/>
      <c r="J24" s="1173"/>
      <c r="K24" s="1173"/>
      <c r="L24" s="1173"/>
      <c r="M24" s="1173"/>
      <c r="N24" s="1174"/>
      <c r="P24" s="582"/>
      <c r="Q24" s="583"/>
      <c r="R24" s="582"/>
      <c r="S24" s="582"/>
    </row>
    <row r="25" spans="2:20" s="76" customFormat="1" ht="12.75" customHeight="1">
      <c r="B25" s="534"/>
      <c r="C25" s="584"/>
      <c r="D25" s="585"/>
      <c r="E25" s="551"/>
      <c r="F25" s="552"/>
      <c r="G25" s="552"/>
      <c r="H25" s="552"/>
      <c r="I25" s="552"/>
      <c r="J25" s="553"/>
      <c r="K25" s="462"/>
      <c r="L25" s="532"/>
      <c r="M25" s="522"/>
      <c r="N25" s="529"/>
      <c r="P25" s="586"/>
      <c r="Q25" s="587"/>
      <c r="R25" s="586"/>
      <c r="S25" s="586"/>
      <c r="T25" s="554" t="s">
        <v>794</v>
      </c>
    </row>
    <row r="26" spans="2:20" s="76" customFormat="1" ht="12.75" customHeight="1">
      <c r="B26" s="534"/>
      <c r="C26" s="588"/>
      <c r="D26" s="589"/>
      <c r="E26" s="551"/>
      <c r="F26" s="552"/>
      <c r="G26" s="552"/>
      <c r="H26" s="552"/>
      <c r="I26" s="552"/>
      <c r="J26" s="553"/>
      <c r="K26" s="462"/>
      <c r="L26" s="532"/>
      <c r="M26" s="590">
        <f>P26+Q26</f>
        <v>0</v>
      </c>
      <c r="N26" s="529"/>
      <c r="P26" s="591">
        <f>ROUNDDOWN(SUMIFS($K25:$K33,$D25:$D33,"")/1000,0)</f>
        <v>0</v>
      </c>
      <c r="Q26" s="591">
        <f>ROUNDDOWN(SUMIFS($K25:$K33,$D25:$D33,"○")/1000,0)</f>
        <v>0</v>
      </c>
      <c r="R26" s="591">
        <f>ROUNDDOWN(SUMIFS($K25:$K33,$D25:$D33,"",$C25:$C33,"○")/1000,0)</f>
        <v>0</v>
      </c>
      <c r="S26" s="591">
        <f>ROUNDDOWN(SUMIFS($K25:$K33,$D25:$D33,"○",$C25:$C33,"○")/1000,0)</f>
        <v>0</v>
      </c>
      <c r="T26" s="594" t="s">
        <v>684</v>
      </c>
    </row>
    <row r="27" spans="2:20" s="76" customFormat="1" ht="12.75" customHeight="1">
      <c r="B27" s="534"/>
      <c r="C27" s="588"/>
      <c r="D27" s="589"/>
      <c r="E27" s="551"/>
      <c r="F27" s="552"/>
      <c r="G27" s="552"/>
      <c r="H27" s="552"/>
      <c r="I27" s="552"/>
      <c r="J27" s="553"/>
      <c r="K27" s="462"/>
      <c r="L27" s="530"/>
      <c r="M27" s="531"/>
      <c r="N27" s="529"/>
      <c r="P27" s="592"/>
      <c r="Q27" s="593"/>
      <c r="R27" s="592"/>
      <c r="S27" s="592"/>
    </row>
    <row r="28" spans="2:20" s="76" customFormat="1" ht="12.75" customHeight="1">
      <c r="B28" s="534" t="s">
        <v>447</v>
      </c>
      <c r="C28" s="588"/>
      <c r="D28" s="589"/>
      <c r="E28" s="551"/>
      <c r="F28" s="552"/>
      <c r="G28" s="552"/>
      <c r="H28" s="552"/>
      <c r="I28" s="552"/>
      <c r="J28" s="553"/>
      <c r="K28" s="462"/>
      <c r="L28" s="532"/>
      <c r="M28" s="528"/>
      <c r="N28" s="529"/>
      <c r="P28" s="592"/>
      <c r="Q28" s="593"/>
      <c r="R28" s="592"/>
      <c r="S28" s="592"/>
    </row>
    <row r="29" spans="2:20" s="76" customFormat="1" ht="12.75" customHeight="1">
      <c r="B29" s="534" t="s">
        <v>447</v>
      </c>
      <c r="C29" s="588"/>
      <c r="D29" s="589"/>
      <c r="E29" s="551"/>
      <c r="F29" s="552"/>
      <c r="G29" s="552"/>
      <c r="H29" s="552"/>
      <c r="I29" s="552"/>
      <c r="J29" s="553"/>
      <c r="K29" s="462"/>
      <c r="L29" s="532"/>
      <c r="M29" s="528"/>
      <c r="N29" s="529"/>
      <c r="P29" s="592"/>
      <c r="Q29" s="593"/>
      <c r="R29" s="592"/>
      <c r="S29" s="592"/>
    </row>
    <row r="30" spans="2:20" s="76" customFormat="1" ht="12.75" customHeight="1">
      <c r="B30" s="534" t="s">
        <v>447</v>
      </c>
      <c r="C30" s="588"/>
      <c r="D30" s="589"/>
      <c r="E30" s="551"/>
      <c r="F30" s="552"/>
      <c r="G30" s="552"/>
      <c r="H30" s="552"/>
      <c r="I30" s="552"/>
      <c r="J30" s="553"/>
      <c r="K30" s="462"/>
      <c r="L30" s="532"/>
      <c r="M30" s="528"/>
      <c r="N30" s="529"/>
      <c r="P30" s="592"/>
      <c r="Q30" s="593"/>
      <c r="R30" s="592"/>
      <c r="S30" s="592"/>
    </row>
    <row r="31" spans="2:20" s="76" customFormat="1" ht="12.75" customHeight="1">
      <c r="B31" s="534" t="s">
        <v>447</v>
      </c>
      <c r="C31" s="588"/>
      <c r="D31" s="589"/>
      <c r="E31" s="551"/>
      <c r="F31" s="552"/>
      <c r="G31" s="552"/>
      <c r="H31" s="552"/>
      <c r="I31" s="552"/>
      <c r="J31" s="553"/>
      <c r="K31" s="462"/>
      <c r="L31" s="532"/>
      <c r="M31" s="528"/>
      <c r="N31" s="529"/>
      <c r="P31" s="592"/>
      <c r="Q31" s="593"/>
      <c r="R31" s="592"/>
      <c r="S31" s="592"/>
    </row>
    <row r="32" spans="2:20" s="76" customFormat="1" ht="12.75" customHeight="1">
      <c r="B32" s="534" t="s">
        <v>447</v>
      </c>
      <c r="C32" s="595"/>
      <c r="D32" s="596"/>
      <c r="E32" s="551"/>
      <c r="F32" s="552"/>
      <c r="G32" s="552"/>
      <c r="H32" s="552"/>
      <c r="I32" s="552"/>
      <c r="J32" s="553"/>
      <c r="K32" s="462"/>
      <c r="L32" s="532"/>
      <c r="M32" s="528"/>
      <c r="N32" s="529"/>
      <c r="P32" s="597"/>
      <c r="Q32" s="598"/>
      <c r="R32" s="597"/>
      <c r="S32" s="597"/>
    </row>
    <row r="33" spans="2:19" s="76" customFormat="1" ht="12.75" customHeight="1">
      <c r="B33" s="1172" t="s">
        <v>70</v>
      </c>
      <c r="C33" s="1173"/>
      <c r="D33" s="1173"/>
      <c r="E33" s="1173"/>
      <c r="F33" s="1173"/>
      <c r="G33" s="1173"/>
      <c r="H33" s="1173"/>
      <c r="I33" s="1173"/>
      <c r="J33" s="1173"/>
      <c r="K33" s="1173"/>
      <c r="L33" s="1173"/>
      <c r="M33" s="1173"/>
      <c r="N33" s="1174"/>
      <c r="P33" s="582"/>
      <c r="Q33" s="583"/>
      <c r="R33" s="582"/>
      <c r="S33" s="582"/>
    </row>
    <row r="34" spans="2:19" s="76" customFormat="1" ht="12.75" customHeight="1">
      <c r="B34" s="534"/>
      <c r="C34" s="584"/>
      <c r="D34" s="605" t="s">
        <v>685</v>
      </c>
      <c r="E34" s="551"/>
      <c r="F34" s="552"/>
      <c r="G34" s="552"/>
      <c r="H34" s="552"/>
      <c r="I34" s="552"/>
      <c r="J34" s="553"/>
      <c r="K34" s="462"/>
      <c r="L34" s="532"/>
      <c r="M34" s="522"/>
      <c r="N34" s="529"/>
      <c r="P34" s="586"/>
      <c r="Q34" s="587"/>
      <c r="R34" s="586"/>
      <c r="S34" s="586"/>
    </row>
    <row r="35" spans="2:19" s="76" customFormat="1" ht="12.75" customHeight="1">
      <c r="B35" s="534"/>
      <c r="C35" s="588"/>
      <c r="D35" s="606" t="s">
        <v>685</v>
      </c>
      <c r="E35" s="551"/>
      <c r="F35" s="552"/>
      <c r="G35" s="552"/>
      <c r="H35" s="552"/>
      <c r="I35" s="552"/>
      <c r="J35" s="553"/>
      <c r="K35" s="462"/>
      <c r="L35" s="530"/>
      <c r="M35" s="590">
        <f>P35+Q35</f>
        <v>0</v>
      </c>
      <c r="N35" s="529"/>
      <c r="P35" s="591">
        <f>ROUNDDOWN(SUMIFS($K34:$K42,$D34:$D42,"-")/1000,0)</f>
        <v>0</v>
      </c>
      <c r="Q35" s="591">
        <v>0</v>
      </c>
      <c r="R35" s="591">
        <f>ROUNDDOWN(SUMIFS($K34:$K42,$D34:$D42,"-",$C34:$C42,"○")/1000,0)</f>
        <v>0</v>
      </c>
      <c r="S35" s="591">
        <v>0</v>
      </c>
    </row>
    <row r="36" spans="2:19" s="76" customFormat="1" ht="12.75" customHeight="1">
      <c r="B36" s="534"/>
      <c r="C36" s="588"/>
      <c r="D36" s="606" t="s">
        <v>685</v>
      </c>
      <c r="E36" s="551"/>
      <c r="F36" s="552"/>
      <c r="G36" s="552"/>
      <c r="H36" s="552"/>
      <c r="I36" s="552"/>
      <c r="J36" s="553"/>
      <c r="K36" s="462"/>
      <c r="L36" s="530"/>
      <c r="M36" s="531"/>
      <c r="N36" s="529"/>
      <c r="P36" s="592"/>
      <c r="Q36" s="593"/>
      <c r="R36" s="592"/>
      <c r="S36" s="592"/>
    </row>
    <row r="37" spans="2:19" s="76" customFormat="1" ht="12.75" customHeight="1">
      <c r="B37" s="534" t="s">
        <v>447</v>
      </c>
      <c r="C37" s="588"/>
      <c r="D37" s="606" t="s">
        <v>685</v>
      </c>
      <c r="E37" s="551"/>
      <c r="F37" s="552"/>
      <c r="G37" s="552"/>
      <c r="H37" s="552"/>
      <c r="I37" s="552"/>
      <c r="J37" s="553"/>
      <c r="K37" s="462"/>
      <c r="L37" s="532"/>
      <c r="M37" s="528"/>
      <c r="N37" s="529"/>
      <c r="P37" s="592"/>
      <c r="Q37" s="593"/>
      <c r="R37" s="592"/>
      <c r="S37" s="592"/>
    </row>
    <row r="38" spans="2:19" s="76" customFormat="1" ht="12.75" customHeight="1">
      <c r="B38" s="534" t="s">
        <v>447</v>
      </c>
      <c r="C38" s="588"/>
      <c r="D38" s="606" t="s">
        <v>685</v>
      </c>
      <c r="E38" s="551"/>
      <c r="F38" s="552"/>
      <c r="G38" s="552"/>
      <c r="H38" s="552"/>
      <c r="I38" s="552"/>
      <c r="J38" s="553"/>
      <c r="K38" s="462"/>
      <c r="L38" s="532"/>
      <c r="M38" s="528"/>
      <c r="N38" s="529"/>
      <c r="P38" s="592"/>
      <c r="Q38" s="593"/>
      <c r="R38" s="592"/>
      <c r="S38" s="592"/>
    </row>
    <row r="39" spans="2:19" s="76" customFormat="1" ht="12.75" customHeight="1">
      <c r="B39" s="534" t="s">
        <v>447</v>
      </c>
      <c r="C39" s="588"/>
      <c r="D39" s="606" t="s">
        <v>685</v>
      </c>
      <c r="E39" s="551"/>
      <c r="F39" s="552"/>
      <c r="G39" s="552"/>
      <c r="H39" s="552"/>
      <c r="I39" s="552"/>
      <c r="J39" s="553"/>
      <c r="K39" s="462"/>
      <c r="L39" s="532"/>
      <c r="M39" s="528"/>
      <c r="N39" s="529"/>
      <c r="P39" s="592"/>
      <c r="Q39" s="593"/>
      <c r="R39" s="592"/>
      <c r="S39" s="592"/>
    </row>
    <row r="40" spans="2:19" s="76" customFormat="1" ht="12.75" customHeight="1">
      <c r="B40" s="534" t="s">
        <v>447</v>
      </c>
      <c r="C40" s="588"/>
      <c r="D40" s="606" t="s">
        <v>685</v>
      </c>
      <c r="E40" s="551"/>
      <c r="F40" s="552"/>
      <c r="G40" s="552"/>
      <c r="H40" s="552"/>
      <c r="I40" s="552"/>
      <c r="J40" s="553"/>
      <c r="K40" s="462"/>
      <c r="L40" s="532"/>
      <c r="M40" s="528"/>
      <c r="N40" s="529"/>
      <c r="P40" s="592"/>
      <c r="Q40" s="593"/>
      <c r="R40" s="592"/>
      <c r="S40" s="592"/>
    </row>
    <row r="41" spans="2:19" s="76" customFormat="1" ht="12.75" customHeight="1">
      <c r="B41" s="534" t="s">
        <v>447</v>
      </c>
      <c r="C41" s="595"/>
      <c r="D41" s="607" t="s">
        <v>685</v>
      </c>
      <c r="E41" s="551"/>
      <c r="F41" s="552"/>
      <c r="G41" s="552"/>
      <c r="H41" s="552"/>
      <c r="I41" s="552"/>
      <c r="J41" s="553"/>
      <c r="K41" s="462"/>
      <c r="L41" s="532"/>
      <c r="M41" s="528"/>
      <c r="N41" s="529"/>
      <c r="P41" s="597"/>
      <c r="Q41" s="598"/>
      <c r="R41" s="597"/>
      <c r="S41" s="597"/>
    </row>
    <row r="42" spans="2:19" s="76" customFormat="1" ht="12.75" customHeight="1">
      <c r="B42" s="1172" t="s">
        <v>526</v>
      </c>
      <c r="C42" s="1173"/>
      <c r="D42" s="1173"/>
      <c r="E42" s="1173"/>
      <c r="F42" s="1173"/>
      <c r="G42" s="1173"/>
      <c r="H42" s="1173"/>
      <c r="I42" s="1173"/>
      <c r="J42" s="1173"/>
      <c r="K42" s="1173"/>
      <c r="L42" s="1173"/>
      <c r="M42" s="1173"/>
      <c r="N42" s="1174"/>
      <c r="P42" s="582"/>
      <c r="Q42" s="583"/>
      <c r="R42" s="582"/>
      <c r="S42" s="582"/>
    </row>
    <row r="43" spans="2:19" s="76" customFormat="1" ht="12.75" customHeight="1">
      <c r="B43" s="534"/>
      <c r="C43" s="584"/>
      <c r="D43" s="605" t="s">
        <v>685</v>
      </c>
      <c r="E43" s="551"/>
      <c r="F43" s="552"/>
      <c r="G43" s="552"/>
      <c r="H43" s="552"/>
      <c r="I43" s="552"/>
      <c r="J43" s="553"/>
      <c r="K43" s="462"/>
      <c r="L43" s="532"/>
      <c r="M43" s="522"/>
      <c r="N43" s="529"/>
      <c r="P43" s="586"/>
      <c r="Q43" s="587"/>
      <c r="R43" s="586"/>
      <c r="S43" s="586"/>
    </row>
    <row r="44" spans="2:19" s="76" customFormat="1" ht="12.75" customHeight="1">
      <c r="B44" s="534"/>
      <c r="C44" s="588"/>
      <c r="D44" s="606" t="s">
        <v>685</v>
      </c>
      <c r="E44" s="551"/>
      <c r="F44" s="552"/>
      <c r="G44" s="552"/>
      <c r="H44" s="552"/>
      <c r="I44" s="552"/>
      <c r="J44" s="553"/>
      <c r="K44" s="462"/>
      <c r="L44" s="532"/>
      <c r="M44" s="590">
        <f>P44+Q44</f>
        <v>0</v>
      </c>
      <c r="N44" s="529"/>
      <c r="P44" s="591">
        <f>ROUNDDOWN(SUMIFS($K43:$K51,$D43:$D51,"-")/1000,0)</f>
        <v>0</v>
      </c>
      <c r="Q44" s="591">
        <v>0</v>
      </c>
      <c r="R44" s="591">
        <f>ROUNDDOWN(SUMIFS($K43:$K51,$D43:$D51,"-",$C43:$C51,"○")/1000,0)</f>
        <v>0</v>
      </c>
      <c r="S44" s="591">
        <v>0</v>
      </c>
    </row>
    <row r="45" spans="2:19" s="76" customFormat="1" ht="12.75" customHeight="1">
      <c r="B45" s="534"/>
      <c r="C45" s="588"/>
      <c r="D45" s="606" t="s">
        <v>685</v>
      </c>
      <c r="E45" s="551"/>
      <c r="F45" s="552"/>
      <c r="G45" s="552"/>
      <c r="H45" s="552"/>
      <c r="I45" s="552"/>
      <c r="J45" s="553"/>
      <c r="K45" s="462"/>
      <c r="L45" s="532"/>
      <c r="M45" s="528"/>
      <c r="N45" s="529"/>
      <c r="P45" s="592"/>
      <c r="Q45" s="593"/>
      <c r="R45" s="592"/>
      <c r="S45" s="592"/>
    </row>
    <row r="46" spans="2:19" s="76" customFormat="1" ht="12.75" customHeight="1">
      <c r="B46" s="534" t="s">
        <v>447</v>
      </c>
      <c r="C46" s="588"/>
      <c r="D46" s="606" t="s">
        <v>685</v>
      </c>
      <c r="E46" s="551"/>
      <c r="F46" s="552"/>
      <c r="G46" s="552"/>
      <c r="H46" s="552"/>
      <c r="I46" s="552"/>
      <c r="J46" s="553"/>
      <c r="K46" s="462"/>
      <c r="L46" s="532"/>
      <c r="M46" s="528"/>
      <c r="N46" s="529"/>
      <c r="P46" s="592"/>
      <c r="Q46" s="593"/>
      <c r="R46" s="592"/>
      <c r="S46" s="592"/>
    </row>
    <row r="47" spans="2:19" s="76" customFormat="1" ht="12.75" customHeight="1">
      <c r="B47" s="534" t="s">
        <v>447</v>
      </c>
      <c r="C47" s="588"/>
      <c r="D47" s="606" t="s">
        <v>685</v>
      </c>
      <c r="E47" s="551"/>
      <c r="F47" s="552"/>
      <c r="G47" s="552"/>
      <c r="H47" s="552"/>
      <c r="I47" s="552"/>
      <c r="J47" s="553"/>
      <c r="K47" s="462"/>
      <c r="L47" s="532"/>
      <c r="M47" s="528"/>
      <c r="N47" s="529"/>
      <c r="P47" s="592"/>
      <c r="Q47" s="593"/>
      <c r="R47" s="592"/>
      <c r="S47" s="592"/>
    </row>
    <row r="48" spans="2:19" s="76" customFormat="1" ht="12.75" customHeight="1">
      <c r="B48" s="534" t="s">
        <v>447</v>
      </c>
      <c r="C48" s="588"/>
      <c r="D48" s="606" t="s">
        <v>685</v>
      </c>
      <c r="E48" s="551"/>
      <c r="F48" s="552"/>
      <c r="G48" s="552"/>
      <c r="H48" s="552"/>
      <c r="I48" s="552"/>
      <c r="J48" s="553"/>
      <c r="K48" s="462"/>
      <c r="L48" s="532"/>
      <c r="M48" s="528"/>
      <c r="N48" s="529"/>
      <c r="P48" s="592"/>
      <c r="Q48" s="593"/>
      <c r="R48" s="592"/>
      <c r="S48" s="592"/>
    </row>
    <row r="49" spans="2:19" s="76" customFormat="1" ht="12.75" customHeight="1">
      <c r="B49" s="534" t="s">
        <v>447</v>
      </c>
      <c r="C49" s="588"/>
      <c r="D49" s="606" t="s">
        <v>685</v>
      </c>
      <c r="E49" s="551"/>
      <c r="F49" s="552"/>
      <c r="G49" s="552"/>
      <c r="H49" s="552"/>
      <c r="I49" s="552"/>
      <c r="J49" s="553"/>
      <c r="K49" s="462"/>
      <c r="L49" s="532"/>
      <c r="M49" s="528"/>
      <c r="N49" s="529"/>
      <c r="P49" s="592"/>
      <c r="Q49" s="593"/>
      <c r="R49" s="592"/>
      <c r="S49" s="592"/>
    </row>
    <row r="50" spans="2:19" s="76" customFormat="1" ht="12.75" customHeight="1">
      <c r="B50" s="534" t="s">
        <v>447</v>
      </c>
      <c r="C50" s="595"/>
      <c r="D50" s="607" t="s">
        <v>685</v>
      </c>
      <c r="E50" s="551"/>
      <c r="F50" s="552"/>
      <c r="G50" s="552"/>
      <c r="H50" s="552"/>
      <c r="I50" s="552"/>
      <c r="J50" s="553"/>
      <c r="K50" s="462"/>
      <c r="L50" s="532"/>
      <c r="M50" s="528"/>
      <c r="N50" s="529"/>
      <c r="P50" s="597"/>
      <c r="Q50" s="598"/>
      <c r="R50" s="597"/>
      <c r="S50" s="597"/>
    </row>
    <row r="51" spans="2:19" s="76" customFormat="1" ht="12.75" customHeight="1">
      <c r="B51" s="1172" t="s">
        <v>467</v>
      </c>
      <c r="C51" s="1173"/>
      <c r="D51" s="1173"/>
      <c r="E51" s="1173"/>
      <c r="F51" s="1173"/>
      <c r="G51" s="1173"/>
      <c r="H51" s="1173"/>
      <c r="I51" s="1173"/>
      <c r="J51" s="1173"/>
      <c r="K51" s="1173"/>
      <c r="L51" s="1173"/>
      <c r="M51" s="1173"/>
      <c r="N51" s="1174"/>
      <c r="P51" s="582"/>
      <c r="Q51" s="583"/>
      <c r="R51" s="582"/>
      <c r="S51" s="582"/>
    </row>
    <row r="52" spans="2:19" s="76" customFormat="1" ht="12.75" customHeight="1">
      <c r="B52" s="534"/>
      <c r="C52" s="584"/>
      <c r="D52" s="605" t="s">
        <v>685</v>
      </c>
      <c r="E52" s="551"/>
      <c r="F52" s="552"/>
      <c r="G52" s="552"/>
      <c r="H52" s="552"/>
      <c r="I52" s="552"/>
      <c r="J52" s="553"/>
      <c r="K52" s="462"/>
      <c r="L52" s="528"/>
      <c r="M52" s="523"/>
      <c r="N52" s="529"/>
      <c r="P52" s="586"/>
      <c r="Q52" s="587"/>
      <c r="R52" s="586"/>
      <c r="S52" s="586"/>
    </row>
    <row r="53" spans="2:19" s="76" customFormat="1" ht="12.75" customHeight="1">
      <c r="B53" s="534"/>
      <c r="C53" s="588"/>
      <c r="D53" s="606" t="s">
        <v>685</v>
      </c>
      <c r="E53" s="551"/>
      <c r="F53" s="552"/>
      <c r="G53" s="552"/>
      <c r="H53" s="552"/>
      <c r="I53" s="552"/>
      <c r="J53" s="553"/>
      <c r="K53" s="462"/>
      <c r="L53" s="528"/>
      <c r="M53" s="590">
        <f>P53+Q53</f>
        <v>0</v>
      </c>
      <c r="N53" s="529"/>
      <c r="P53" s="591">
        <f>ROUNDDOWN(SUMIFS($K52:$K60,$D52:$D60,"-")/1000,0)</f>
        <v>0</v>
      </c>
      <c r="Q53" s="591">
        <v>0</v>
      </c>
      <c r="R53" s="591">
        <f>ROUNDDOWN(SUMIFS($K52:$K60,$D52:$D60,"-",$C52:$C60,"○")/1000,0)</f>
        <v>0</v>
      </c>
      <c r="S53" s="591">
        <v>0</v>
      </c>
    </row>
    <row r="54" spans="2:19" s="76" customFormat="1" ht="12.75" customHeight="1">
      <c r="B54" s="534"/>
      <c r="C54" s="588"/>
      <c r="D54" s="606" t="s">
        <v>685</v>
      </c>
      <c r="E54" s="551"/>
      <c r="F54" s="552"/>
      <c r="G54" s="552"/>
      <c r="H54" s="552"/>
      <c r="I54" s="552"/>
      <c r="J54" s="553"/>
      <c r="K54" s="462"/>
      <c r="L54" s="530"/>
      <c r="M54" s="531"/>
      <c r="N54" s="529"/>
      <c r="P54" s="592"/>
      <c r="Q54" s="593"/>
      <c r="R54" s="592"/>
      <c r="S54" s="592"/>
    </row>
    <row r="55" spans="2:19" s="76" customFormat="1" ht="12.75" customHeight="1">
      <c r="B55" s="534" t="s">
        <v>447</v>
      </c>
      <c r="C55" s="588"/>
      <c r="D55" s="606" t="s">
        <v>685</v>
      </c>
      <c r="E55" s="551"/>
      <c r="F55" s="552"/>
      <c r="G55" s="552"/>
      <c r="H55" s="552"/>
      <c r="I55" s="552"/>
      <c r="J55" s="553"/>
      <c r="K55" s="462"/>
      <c r="L55" s="532"/>
      <c r="M55" s="528"/>
      <c r="N55" s="529"/>
      <c r="P55" s="592"/>
      <c r="Q55" s="593"/>
      <c r="R55" s="592"/>
      <c r="S55" s="592"/>
    </row>
    <row r="56" spans="2:19" s="76" customFormat="1" ht="12.75" customHeight="1">
      <c r="B56" s="534" t="s">
        <v>447</v>
      </c>
      <c r="C56" s="588"/>
      <c r="D56" s="606" t="s">
        <v>685</v>
      </c>
      <c r="E56" s="551"/>
      <c r="F56" s="552"/>
      <c r="G56" s="552"/>
      <c r="H56" s="552"/>
      <c r="I56" s="552"/>
      <c r="J56" s="553"/>
      <c r="K56" s="462"/>
      <c r="L56" s="532"/>
      <c r="M56" s="528"/>
      <c r="N56" s="529"/>
      <c r="P56" s="592"/>
      <c r="Q56" s="593"/>
      <c r="R56" s="592"/>
      <c r="S56" s="592"/>
    </row>
    <row r="57" spans="2:19" s="76" customFormat="1" ht="12.75" customHeight="1">
      <c r="B57" s="534" t="s">
        <v>447</v>
      </c>
      <c r="C57" s="588"/>
      <c r="D57" s="606" t="s">
        <v>685</v>
      </c>
      <c r="E57" s="551"/>
      <c r="F57" s="552"/>
      <c r="G57" s="552"/>
      <c r="H57" s="552"/>
      <c r="I57" s="552"/>
      <c r="J57" s="553"/>
      <c r="K57" s="462"/>
      <c r="L57" s="532"/>
      <c r="M57" s="528"/>
      <c r="N57" s="529"/>
      <c r="P57" s="592"/>
      <c r="Q57" s="593"/>
      <c r="R57" s="592"/>
      <c r="S57" s="592"/>
    </row>
    <row r="58" spans="2:19" s="76" customFormat="1" ht="12.75" customHeight="1">
      <c r="B58" s="534" t="s">
        <v>447</v>
      </c>
      <c r="C58" s="588"/>
      <c r="D58" s="606" t="s">
        <v>685</v>
      </c>
      <c r="E58" s="551"/>
      <c r="F58" s="552"/>
      <c r="G58" s="552"/>
      <c r="H58" s="552"/>
      <c r="I58" s="552"/>
      <c r="J58" s="553"/>
      <c r="K58" s="462"/>
      <c r="L58" s="532"/>
      <c r="M58" s="528"/>
      <c r="N58" s="529"/>
      <c r="P58" s="592"/>
      <c r="Q58" s="593"/>
      <c r="R58" s="592"/>
      <c r="S58" s="592"/>
    </row>
    <row r="59" spans="2:19" s="76" customFormat="1" ht="12.75" customHeight="1">
      <c r="B59" s="534" t="s">
        <v>447</v>
      </c>
      <c r="C59" s="595"/>
      <c r="D59" s="607" t="s">
        <v>685</v>
      </c>
      <c r="E59" s="551"/>
      <c r="F59" s="552"/>
      <c r="G59" s="552"/>
      <c r="H59" s="552"/>
      <c r="I59" s="552"/>
      <c r="J59" s="553"/>
      <c r="K59" s="462"/>
      <c r="L59" s="532"/>
      <c r="M59" s="528"/>
      <c r="N59" s="529"/>
      <c r="P59" s="597"/>
      <c r="Q59" s="598"/>
      <c r="R59" s="597"/>
      <c r="S59" s="597"/>
    </row>
    <row r="60" spans="2:19" s="76" customFormat="1" ht="12.75" customHeight="1">
      <c r="B60" s="1172" t="s">
        <v>468</v>
      </c>
      <c r="C60" s="1173"/>
      <c r="D60" s="1173"/>
      <c r="E60" s="1173"/>
      <c r="F60" s="1173"/>
      <c r="G60" s="1173"/>
      <c r="H60" s="1173"/>
      <c r="I60" s="1173"/>
      <c r="J60" s="1173"/>
      <c r="K60" s="1173"/>
      <c r="L60" s="1173"/>
      <c r="M60" s="1173"/>
      <c r="N60" s="1174"/>
      <c r="P60" s="582"/>
      <c r="Q60" s="583"/>
      <c r="R60" s="582"/>
      <c r="S60" s="582"/>
    </row>
    <row r="61" spans="2:19" s="76" customFormat="1" ht="12.75" customHeight="1">
      <c r="B61" s="534"/>
      <c r="C61" s="584"/>
      <c r="D61" s="605" t="s">
        <v>685</v>
      </c>
      <c r="E61" s="552"/>
      <c r="F61" s="552"/>
      <c r="G61" s="552"/>
      <c r="H61" s="552"/>
      <c r="I61" s="552"/>
      <c r="J61" s="553"/>
      <c r="K61" s="462"/>
      <c r="L61" s="532"/>
      <c r="M61" s="528"/>
      <c r="N61" s="529"/>
      <c r="P61" s="586"/>
      <c r="Q61" s="587"/>
      <c r="R61" s="586"/>
      <c r="S61" s="586"/>
    </row>
    <row r="62" spans="2:19" s="76" customFormat="1" ht="12.75" customHeight="1">
      <c r="B62" s="534"/>
      <c r="C62" s="588"/>
      <c r="D62" s="606" t="s">
        <v>685</v>
      </c>
      <c r="E62" s="552"/>
      <c r="F62" s="552"/>
      <c r="G62" s="552"/>
      <c r="H62" s="552"/>
      <c r="I62" s="552"/>
      <c r="J62" s="553"/>
      <c r="K62" s="462"/>
      <c r="L62" s="532"/>
      <c r="M62" s="590">
        <f>P62+Q62</f>
        <v>0</v>
      </c>
      <c r="N62" s="529"/>
      <c r="P62" s="591">
        <f>ROUNDDOWN(SUMIFS($K61:$K69,$D61:$D69,"-")/1000,0)</f>
        <v>0</v>
      </c>
      <c r="Q62" s="591">
        <v>0</v>
      </c>
      <c r="R62" s="591">
        <f>ROUNDDOWN(SUMIFS($K61:$K69,$D61:$D69,"-",$C61:$C69,"○")/1000,0)</f>
        <v>0</v>
      </c>
      <c r="S62" s="591">
        <v>0</v>
      </c>
    </row>
    <row r="63" spans="2:19" s="76" customFormat="1" ht="12.75" customHeight="1">
      <c r="B63" s="534"/>
      <c r="C63" s="588"/>
      <c r="D63" s="606" t="s">
        <v>685</v>
      </c>
      <c r="E63" s="552"/>
      <c r="F63" s="552"/>
      <c r="G63" s="552"/>
      <c r="H63" s="552"/>
      <c r="I63" s="552"/>
      <c r="J63" s="553"/>
      <c r="K63" s="462"/>
      <c r="L63" s="532"/>
      <c r="M63" s="528"/>
      <c r="N63" s="529"/>
      <c r="P63" s="592"/>
      <c r="Q63" s="593"/>
      <c r="R63" s="592"/>
      <c r="S63" s="592"/>
    </row>
    <row r="64" spans="2:19" s="76" customFormat="1" ht="12.75" customHeight="1">
      <c r="B64" s="534" t="s">
        <v>447</v>
      </c>
      <c r="C64" s="588"/>
      <c r="D64" s="606" t="s">
        <v>685</v>
      </c>
      <c r="E64" s="552"/>
      <c r="F64" s="552"/>
      <c r="G64" s="552"/>
      <c r="H64" s="552"/>
      <c r="I64" s="552"/>
      <c r="J64" s="553"/>
      <c r="K64" s="462"/>
      <c r="L64" s="532"/>
      <c r="M64" s="528"/>
      <c r="N64" s="529"/>
      <c r="P64" s="592"/>
      <c r="Q64" s="593"/>
      <c r="R64" s="592"/>
      <c r="S64" s="592"/>
    </row>
    <row r="65" spans="2:20" s="76" customFormat="1" ht="12.75" customHeight="1">
      <c r="B65" s="534" t="s">
        <v>447</v>
      </c>
      <c r="C65" s="588"/>
      <c r="D65" s="606" t="s">
        <v>685</v>
      </c>
      <c r="E65" s="552"/>
      <c r="F65" s="552"/>
      <c r="G65" s="552"/>
      <c r="H65" s="552"/>
      <c r="I65" s="552"/>
      <c r="J65" s="553"/>
      <c r="K65" s="462"/>
      <c r="L65" s="532"/>
      <c r="M65" s="528"/>
      <c r="N65" s="529"/>
      <c r="P65" s="592"/>
      <c r="Q65" s="593"/>
      <c r="R65" s="592"/>
      <c r="S65" s="592"/>
    </row>
    <row r="66" spans="2:20" s="76" customFormat="1" ht="12.75" customHeight="1">
      <c r="B66" s="534" t="s">
        <v>447</v>
      </c>
      <c r="C66" s="588"/>
      <c r="D66" s="606" t="s">
        <v>685</v>
      </c>
      <c r="E66" s="552"/>
      <c r="F66" s="552"/>
      <c r="G66" s="552"/>
      <c r="H66" s="552"/>
      <c r="I66" s="552"/>
      <c r="J66" s="553"/>
      <c r="K66" s="462"/>
      <c r="L66" s="532"/>
      <c r="M66" s="528"/>
      <c r="N66" s="529"/>
      <c r="P66" s="592"/>
      <c r="Q66" s="593"/>
      <c r="R66" s="592"/>
      <c r="S66" s="592"/>
    </row>
    <row r="67" spans="2:20" s="76" customFormat="1" ht="12.75" customHeight="1">
      <c r="B67" s="534" t="s">
        <v>447</v>
      </c>
      <c r="C67" s="588"/>
      <c r="D67" s="606" t="s">
        <v>685</v>
      </c>
      <c r="E67" s="552"/>
      <c r="F67" s="552"/>
      <c r="G67" s="552"/>
      <c r="H67" s="552"/>
      <c r="I67" s="552"/>
      <c r="J67" s="553"/>
      <c r="K67" s="462"/>
      <c r="L67" s="532"/>
      <c r="M67" s="528"/>
      <c r="N67" s="529"/>
      <c r="P67" s="592"/>
      <c r="Q67" s="593"/>
      <c r="R67" s="592"/>
      <c r="S67" s="592"/>
    </row>
    <row r="68" spans="2:20" s="76" customFormat="1" ht="12.75" customHeight="1">
      <c r="B68" s="534" t="s">
        <v>447</v>
      </c>
      <c r="C68" s="595"/>
      <c r="D68" s="607" t="s">
        <v>685</v>
      </c>
      <c r="E68" s="552"/>
      <c r="F68" s="552"/>
      <c r="G68" s="552"/>
      <c r="H68" s="552"/>
      <c r="I68" s="552"/>
      <c r="J68" s="553"/>
      <c r="K68" s="462"/>
      <c r="L68" s="528"/>
      <c r="M68" s="533"/>
      <c r="N68" s="529"/>
      <c r="O68"/>
      <c r="P68" s="597"/>
      <c r="Q68" s="598"/>
      <c r="R68" s="597"/>
      <c r="S68" s="597"/>
    </row>
    <row r="69" spans="2:20" s="76" customFormat="1" ht="12.75" customHeight="1">
      <c r="B69" s="1172" t="s">
        <v>777</v>
      </c>
      <c r="C69" s="1173"/>
      <c r="D69" s="1173"/>
      <c r="E69" s="1173"/>
      <c r="F69" s="1173"/>
      <c r="G69" s="1173"/>
      <c r="H69" s="1173"/>
      <c r="I69" s="1173"/>
      <c r="J69" s="1173"/>
      <c r="K69" s="1173"/>
      <c r="L69" s="1173"/>
      <c r="M69" s="1173"/>
      <c r="N69" s="1174"/>
      <c r="P69" s="582"/>
      <c r="Q69" s="583"/>
      <c r="R69" s="582"/>
      <c r="S69" s="582"/>
    </row>
    <row r="70" spans="2:20" s="76" customFormat="1" ht="12.75" customHeight="1">
      <c r="B70" s="534"/>
      <c r="C70" s="584"/>
      <c r="D70" s="585"/>
      <c r="E70" s="552"/>
      <c r="F70" s="552"/>
      <c r="G70" s="552"/>
      <c r="H70" s="552"/>
      <c r="I70" s="552"/>
      <c r="J70" s="553"/>
      <c r="K70" s="462"/>
      <c r="L70" s="532"/>
      <c r="M70" s="528"/>
      <c r="N70" s="529"/>
      <c r="P70" s="586"/>
      <c r="Q70" s="587"/>
      <c r="R70" s="586"/>
      <c r="S70" s="586"/>
      <c r="T70" s="554" t="s">
        <v>794</v>
      </c>
    </row>
    <row r="71" spans="2:20" s="76" customFormat="1" ht="12.75" customHeight="1">
      <c r="B71" s="534"/>
      <c r="C71" s="588"/>
      <c r="D71" s="589"/>
      <c r="E71" s="552"/>
      <c r="F71" s="552"/>
      <c r="G71" s="552"/>
      <c r="H71" s="552"/>
      <c r="I71" s="552"/>
      <c r="J71" s="553"/>
      <c r="K71" s="462"/>
      <c r="L71" s="532"/>
      <c r="M71" s="590">
        <f>P71+Q71</f>
        <v>0</v>
      </c>
      <c r="N71" s="529"/>
      <c r="P71" s="591">
        <f>ROUNDDOWN(SUMIFS($K70:$K78,$D70:$D78,"")/1000,0)</f>
        <v>0</v>
      </c>
      <c r="Q71" s="591">
        <f>ROUNDDOWN(SUMIFS($K70:$K78,$D70:$D78,"○")/1000,0)</f>
        <v>0</v>
      </c>
      <c r="R71" s="591">
        <f>ROUNDDOWN(SUMIFS($K70:$K78,$D70:$D78,"",$C70:$C78,"○")/1000,0)</f>
        <v>0</v>
      </c>
      <c r="S71" s="591">
        <f>ROUNDDOWN(SUMIFS($K70:$K78,$D70:$D78,"○",$C70:$C78,"○")/1000,0)</f>
        <v>0</v>
      </c>
      <c r="T71" s="594" t="s">
        <v>684</v>
      </c>
    </row>
    <row r="72" spans="2:20" s="76" customFormat="1" ht="12.75" customHeight="1">
      <c r="B72" s="534"/>
      <c r="C72" s="588"/>
      <c r="D72" s="589"/>
      <c r="E72" s="552"/>
      <c r="F72" s="552"/>
      <c r="G72" s="552"/>
      <c r="H72" s="552"/>
      <c r="I72" s="552"/>
      <c r="J72" s="553"/>
      <c r="K72" s="462"/>
      <c r="L72" s="532"/>
      <c r="M72" s="528"/>
      <c r="N72" s="529"/>
      <c r="P72" s="592"/>
      <c r="Q72" s="593"/>
      <c r="R72" s="592"/>
      <c r="S72" s="592"/>
    </row>
    <row r="73" spans="2:20" s="76" customFormat="1" ht="12.75" customHeight="1">
      <c r="B73" s="534" t="s">
        <v>447</v>
      </c>
      <c r="C73" s="588"/>
      <c r="D73" s="589"/>
      <c r="E73" s="552"/>
      <c r="F73" s="552"/>
      <c r="G73" s="552"/>
      <c r="H73" s="552"/>
      <c r="I73" s="552"/>
      <c r="J73" s="553"/>
      <c r="K73" s="462"/>
      <c r="L73" s="532"/>
      <c r="M73" s="528"/>
      <c r="N73" s="529"/>
      <c r="P73" s="592"/>
      <c r="Q73" s="593"/>
      <c r="R73" s="592"/>
      <c r="S73" s="592"/>
    </row>
    <row r="74" spans="2:20" s="76" customFormat="1" ht="12.75" customHeight="1">
      <c r="B74" s="534" t="s">
        <v>447</v>
      </c>
      <c r="C74" s="588"/>
      <c r="D74" s="589"/>
      <c r="E74" s="552"/>
      <c r="F74" s="552"/>
      <c r="G74" s="552"/>
      <c r="H74" s="552"/>
      <c r="I74" s="552"/>
      <c r="J74" s="553"/>
      <c r="K74" s="462"/>
      <c r="L74" s="532"/>
      <c r="M74" s="528"/>
      <c r="N74" s="529"/>
      <c r="P74" s="592"/>
      <c r="Q74" s="593"/>
      <c r="R74" s="592"/>
      <c r="S74" s="592"/>
    </row>
    <row r="75" spans="2:20" s="76" customFormat="1" ht="12.75" customHeight="1">
      <c r="B75" s="534" t="s">
        <v>447</v>
      </c>
      <c r="C75" s="588"/>
      <c r="D75" s="589"/>
      <c r="E75" s="552"/>
      <c r="F75" s="552"/>
      <c r="G75" s="552"/>
      <c r="H75" s="552"/>
      <c r="I75" s="552"/>
      <c r="J75" s="553"/>
      <c r="K75" s="462"/>
      <c r="L75" s="532"/>
      <c r="M75" s="528"/>
      <c r="N75" s="529"/>
      <c r="P75" s="592"/>
      <c r="Q75" s="593"/>
      <c r="R75" s="592"/>
      <c r="S75" s="592"/>
    </row>
    <row r="76" spans="2:20" s="76" customFormat="1" ht="12.75" customHeight="1">
      <c r="B76" s="534" t="s">
        <v>447</v>
      </c>
      <c r="C76" s="588"/>
      <c r="D76" s="589"/>
      <c r="E76" s="552"/>
      <c r="F76" s="552"/>
      <c r="G76" s="552"/>
      <c r="H76" s="552"/>
      <c r="I76" s="552"/>
      <c r="J76" s="553"/>
      <c r="K76" s="462"/>
      <c r="L76" s="532"/>
      <c r="M76" s="528"/>
      <c r="N76" s="529"/>
      <c r="P76" s="592"/>
      <c r="Q76" s="593"/>
      <c r="R76" s="592"/>
      <c r="S76" s="592"/>
    </row>
    <row r="77" spans="2:20" s="76" customFormat="1" ht="12.75" customHeight="1">
      <c r="B77" s="534" t="s">
        <v>447</v>
      </c>
      <c r="C77" s="595"/>
      <c r="D77" s="596"/>
      <c r="E77" s="552"/>
      <c r="F77" s="552"/>
      <c r="G77" s="552"/>
      <c r="H77" s="552"/>
      <c r="I77" s="552"/>
      <c r="J77" s="553"/>
      <c r="K77" s="462"/>
      <c r="L77" s="528"/>
      <c r="M77" s="533"/>
      <c r="N77" s="529"/>
      <c r="O77"/>
      <c r="P77" s="597"/>
      <c r="Q77" s="598"/>
      <c r="R77" s="597"/>
      <c r="S77" s="597"/>
    </row>
    <row r="78" spans="2:20" s="76" customFormat="1" ht="15" customHeight="1">
      <c r="B78" s="1184" t="s">
        <v>71</v>
      </c>
      <c r="C78" s="1097"/>
      <c r="D78" s="1097"/>
      <c r="E78" s="1097"/>
      <c r="F78" s="1097"/>
      <c r="G78" s="1097"/>
      <c r="H78" s="1097"/>
      <c r="I78" s="1097"/>
      <c r="J78" s="1097"/>
      <c r="K78" s="1097"/>
      <c r="L78" s="599"/>
      <c r="M78" s="600">
        <f>SUM(M8,M17,M26,M35,M44,M53,M62,M71)</f>
        <v>0</v>
      </c>
      <c r="N78" s="571"/>
      <c r="O78" s="320">
        <f>SUM(O8,O17,O26,O35,O44,O53,O62)</f>
        <v>0</v>
      </c>
      <c r="P78" s="710">
        <f>SUM(P8,P17,P26,P35,P44,P53,P62,P71)</f>
        <v>0</v>
      </c>
      <c r="Q78" s="710">
        <f>SUM(Q8,Q17,Q26,Q35,Q44,Q53,Q62,Q71)</f>
        <v>0</v>
      </c>
      <c r="R78" s="710">
        <f>SUM(R8,R17,R26,R35,R44,R53,R62,R71)</f>
        <v>0</v>
      </c>
      <c r="S78" s="710">
        <f>SUM(S8,S17,S26,S35,S44,S53,S62,S71)</f>
        <v>0</v>
      </c>
    </row>
    <row r="79" spans="2:20" s="76" customFormat="1" ht="14.25" customHeight="1">
      <c r="B79" s="572"/>
      <c r="C79" s="603"/>
      <c r="D79" s="603"/>
      <c r="E79" s="572"/>
      <c r="F79" s="572"/>
      <c r="G79" s="572"/>
      <c r="H79" s="572"/>
      <c r="I79" s="572"/>
      <c r="J79" s="572"/>
      <c r="K79" s="572"/>
      <c r="L79" s="604"/>
      <c r="M79" s="180"/>
      <c r="N79" s="603"/>
    </row>
    <row r="80" spans="2:20" s="76" customFormat="1" ht="7.5" customHeight="1">
      <c r="B80" s="463"/>
      <c r="C80" s="575"/>
      <c r="D80" s="575"/>
      <c r="E80" s="463"/>
      <c r="F80" s="463"/>
      <c r="G80" s="463"/>
      <c r="H80" s="463"/>
      <c r="I80" s="463"/>
      <c r="J80" s="463"/>
      <c r="K80" s="464"/>
      <c r="L80" s="464"/>
      <c r="M80" s="464"/>
    </row>
    <row r="81" spans="2:19" s="76" customFormat="1" ht="18.75" customHeight="1">
      <c r="B81" s="75" t="s">
        <v>72</v>
      </c>
      <c r="C81" s="575"/>
      <c r="D81" s="575"/>
      <c r="E81" s="75"/>
      <c r="F81" s="463"/>
      <c r="G81" s="463"/>
      <c r="H81" s="463"/>
      <c r="I81" s="463"/>
      <c r="J81" s="463"/>
      <c r="K81" s="464"/>
      <c r="L81" s="464"/>
      <c r="M81" s="464"/>
    </row>
    <row r="82" spans="2:19" s="76" customFormat="1" ht="16.5" customHeight="1">
      <c r="B82" s="576" t="s">
        <v>67</v>
      </c>
      <c r="C82" s="1175"/>
      <c r="D82" s="1176"/>
      <c r="E82" s="314"/>
      <c r="F82" s="314"/>
      <c r="G82" s="314"/>
      <c r="H82" s="314"/>
      <c r="I82" s="314"/>
      <c r="J82" s="314"/>
      <c r="K82" s="313"/>
      <c r="L82" s="313"/>
      <c r="M82" s="524" t="s">
        <v>51</v>
      </c>
      <c r="N82" s="2"/>
      <c r="P82" s="1177" t="s">
        <v>674</v>
      </c>
      <c r="Q82" s="1178"/>
      <c r="R82" s="1177" t="s">
        <v>675</v>
      </c>
      <c r="S82" s="1178"/>
    </row>
    <row r="83" spans="2:19" ht="27.75" customHeight="1">
      <c r="B83" s="525" t="s">
        <v>676</v>
      </c>
      <c r="C83" s="578" t="s">
        <v>677</v>
      </c>
      <c r="D83" s="579"/>
      <c r="E83" s="1179" t="s">
        <v>678</v>
      </c>
      <c r="F83" s="1180"/>
      <c r="G83" s="1180"/>
      <c r="H83" s="1180"/>
      <c r="I83" s="1180"/>
      <c r="J83" s="1181"/>
      <c r="K83" s="324" t="s">
        <v>68</v>
      </c>
      <c r="L83" s="1182" t="s">
        <v>466</v>
      </c>
      <c r="M83" s="749"/>
      <c r="N83" s="1183"/>
      <c r="O83" s="577"/>
      <c r="P83" s="580" t="s">
        <v>679</v>
      </c>
      <c r="Q83" s="580" t="s">
        <v>680</v>
      </c>
      <c r="R83" s="581" t="s">
        <v>681</v>
      </c>
      <c r="S83" s="581" t="s">
        <v>682</v>
      </c>
    </row>
    <row r="84" spans="2:19" ht="12.75" customHeight="1">
      <c r="B84" s="1172" t="s">
        <v>524</v>
      </c>
      <c r="C84" s="1173"/>
      <c r="D84" s="1173"/>
      <c r="E84" s="1173"/>
      <c r="F84" s="1173"/>
      <c r="G84" s="1173"/>
      <c r="H84" s="1173"/>
      <c r="I84" s="1173"/>
      <c r="J84" s="1173"/>
      <c r="K84" s="1173"/>
      <c r="L84" s="1173"/>
      <c r="M84" s="1173"/>
      <c r="N84" s="1174"/>
      <c r="O84" s="76"/>
      <c r="P84" s="582"/>
      <c r="Q84" s="583"/>
      <c r="R84" s="582"/>
      <c r="S84" s="582"/>
    </row>
    <row r="85" spans="2:19" ht="12.75" customHeight="1">
      <c r="B85" s="534"/>
      <c r="C85" s="584"/>
      <c r="D85" s="605" t="s">
        <v>685</v>
      </c>
      <c r="E85" s="551"/>
      <c r="F85" s="552"/>
      <c r="G85" s="552"/>
      <c r="H85" s="552"/>
      <c r="I85" s="552"/>
      <c r="J85" s="553"/>
      <c r="K85" s="548"/>
      <c r="L85" s="532"/>
      <c r="M85" s="522"/>
      <c r="N85" s="529"/>
      <c r="O85" s="76"/>
      <c r="P85" s="586"/>
      <c r="Q85" s="587"/>
      <c r="R85" s="586"/>
      <c r="S85" s="586"/>
    </row>
    <row r="86" spans="2:19" ht="12.75" customHeight="1">
      <c r="B86" s="534"/>
      <c r="C86" s="588"/>
      <c r="D86" s="606" t="s">
        <v>685</v>
      </c>
      <c r="E86" s="551"/>
      <c r="F86" s="552"/>
      <c r="G86" s="552"/>
      <c r="H86" s="552"/>
      <c r="I86" s="552"/>
      <c r="J86" s="553"/>
      <c r="K86" s="548"/>
      <c r="L86" s="532"/>
      <c r="M86" s="590">
        <f>P86+Q86</f>
        <v>0</v>
      </c>
      <c r="N86" s="529"/>
      <c r="O86" s="76"/>
      <c r="P86" s="591">
        <f>ROUNDDOWN(SUMIFS($K85:$K93,$D85:$D93,"-")/1000,0)</f>
        <v>0</v>
      </c>
      <c r="Q86" s="591">
        <v>0</v>
      </c>
      <c r="R86" s="591">
        <f>ROUNDDOWN(SUMIFS($K85:$K93,$D85:$D93,"-",$C85:$C93,"○")/1000,0)</f>
        <v>0</v>
      </c>
      <c r="S86" s="591">
        <v>0</v>
      </c>
    </row>
    <row r="87" spans="2:19" ht="12.75" customHeight="1">
      <c r="B87" s="534"/>
      <c r="C87" s="588"/>
      <c r="D87" s="606" t="s">
        <v>685</v>
      </c>
      <c r="E87" s="551"/>
      <c r="F87" s="552"/>
      <c r="G87" s="552"/>
      <c r="H87" s="552"/>
      <c r="I87" s="552"/>
      <c r="J87" s="553"/>
      <c r="K87" s="462"/>
      <c r="L87" s="530"/>
      <c r="M87" s="531"/>
      <c r="N87" s="529"/>
      <c r="O87" s="76"/>
      <c r="P87" s="592"/>
      <c r="Q87" s="593"/>
      <c r="R87" s="592"/>
      <c r="S87" s="592"/>
    </row>
    <row r="88" spans="2:19" s="76" customFormat="1" ht="12.75" customHeight="1">
      <c r="B88" s="534" t="s">
        <v>447</v>
      </c>
      <c r="C88" s="588"/>
      <c r="D88" s="606" t="s">
        <v>685</v>
      </c>
      <c r="E88" s="551"/>
      <c r="F88" s="552"/>
      <c r="G88" s="552"/>
      <c r="H88" s="552"/>
      <c r="I88" s="552"/>
      <c r="J88" s="553"/>
      <c r="K88" s="462"/>
      <c r="L88" s="532"/>
      <c r="M88" s="528"/>
      <c r="N88" s="529"/>
      <c r="P88" s="592"/>
      <c r="Q88" s="593"/>
      <c r="R88" s="592"/>
      <c r="S88" s="592"/>
    </row>
    <row r="89" spans="2:19" s="76" customFormat="1" ht="12.75" customHeight="1">
      <c r="B89" s="534" t="s">
        <v>447</v>
      </c>
      <c r="C89" s="588"/>
      <c r="D89" s="606" t="s">
        <v>685</v>
      </c>
      <c r="E89" s="551"/>
      <c r="F89" s="552"/>
      <c r="G89" s="552"/>
      <c r="H89" s="552"/>
      <c r="I89" s="552"/>
      <c r="J89" s="553"/>
      <c r="K89" s="462"/>
      <c r="L89" s="532"/>
      <c r="M89" s="528"/>
      <c r="N89" s="529"/>
      <c r="P89" s="592"/>
      <c r="Q89" s="593"/>
      <c r="R89" s="592"/>
      <c r="S89" s="592"/>
    </row>
    <row r="90" spans="2:19" s="76" customFormat="1" ht="12.75" customHeight="1">
      <c r="B90" s="534" t="s">
        <v>447</v>
      </c>
      <c r="C90" s="588"/>
      <c r="D90" s="606" t="s">
        <v>685</v>
      </c>
      <c r="E90" s="551"/>
      <c r="F90" s="552"/>
      <c r="G90" s="552"/>
      <c r="H90" s="552"/>
      <c r="I90" s="552"/>
      <c r="J90" s="553"/>
      <c r="K90" s="462"/>
      <c r="L90" s="532"/>
      <c r="M90" s="528"/>
      <c r="N90" s="529"/>
      <c r="P90" s="592"/>
      <c r="Q90" s="593"/>
      <c r="R90" s="592"/>
      <c r="S90" s="592"/>
    </row>
    <row r="91" spans="2:19" s="76" customFormat="1" ht="12.75" customHeight="1">
      <c r="B91" s="534" t="s">
        <v>447</v>
      </c>
      <c r="C91" s="588"/>
      <c r="D91" s="606" t="s">
        <v>685</v>
      </c>
      <c r="E91" s="551"/>
      <c r="F91" s="552"/>
      <c r="G91" s="552"/>
      <c r="H91" s="552"/>
      <c r="I91" s="552"/>
      <c r="J91" s="553"/>
      <c r="K91" s="462"/>
      <c r="L91" s="532"/>
      <c r="M91" s="528"/>
      <c r="N91" s="529"/>
      <c r="P91" s="592"/>
      <c r="Q91" s="593"/>
      <c r="R91" s="592"/>
      <c r="S91" s="592"/>
    </row>
    <row r="92" spans="2:19" s="76" customFormat="1" ht="12.75" customHeight="1">
      <c r="B92" s="534" t="s">
        <v>447</v>
      </c>
      <c r="C92" s="595"/>
      <c r="D92" s="607" t="s">
        <v>685</v>
      </c>
      <c r="E92" s="551"/>
      <c r="F92" s="552"/>
      <c r="G92" s="552"/>
      <c r="H92" s="552"/>
      <c r="I92" s="552"/>
      <c r="J92" s="553"/>
      <c r="K92" s="462"/>
      <c r="L92" s="532"/>
      <c r="M92" s="528"/>
      <c r="N92" s="529"/>
      <c r="P92" s="597"/>
      <c r="Q92" s="598"/>
      <c r="R92" s="597"/>
      <c r="S92" s="597"/>
    </row>
    <row r="93" spans="2:19" ht="12.75" customHeight="1">
      <c r="B93" s="1172" t="s">
        <v>69</v>
      </c>
      <c r="C93" s="1173"/>
      <c r="D93" s="1173"/>
      <c r="E93" s="1173"/>
      <c r="F93" s="1173"/>
      <c r="G93" s="1173"/>
      <c r="H93" s="1173"/>
      <c r="I93" s="1173"/>
      <c r="J93" s="1173"/>
      <c r="K93" s="1173"/>
      <c r="L93" s="1173"/>
      <c r="M93" s="1173"/>
      <c r="N93" s="1174"/>
      <c r="O93" s="76"/>
      <c r="P93" s="582"/>
      <c r="Q93" s="583"/>
      <c r="R93" s="582"/>
      <c r="S93" s="582"/>
    </row>
    <row r="94" spans="2:19" ht="12.75" customHeight="1">
      <c r="B94" s="534"/>
      <c r="C94" s="584"/>
      <c r="D94" s="605" t="s">
        <v>685</v>
      </c>
      <c r="E94" s="551"/>
      <c r="F94" s="552"/>
      <c r="G94" s="552"/>
      <c r="H94" s="552"/>
      <c r="I94" s="552"/>
      <c r="J94" s="553"/>
      <c r="K94" s="462"/>
      <c r="L94" s="532"/>
      <c r="M94" s="522"/>
      <c r="N94" s="529"/>
      <c r="O94" s="76"/>
      <c r="P94" s="586"/>
      <c r="Q94" s="587"/>
      <c r="R94" s="586"/>
      <c r="S94" s="586"/>
    </row>
    <row r="95" spans="2:19" s="76" customFormat="1" ht="12.75" customHeight="1">
      <c r="B95" s="534"/>
      <c r="C95" s="588"/>
      <c r="D95" s="606" t="s">
        <v>685</v>
      </c>
      <c r="E95" s="551"/>
      <c r="F95" s="552"/>
      <c r="G95" s="552"/>
      <c r="H95" s="552"/>
      <c r="I95" s="552"/>
      <c r="J95" s="553"/>
      <c r="K95" s="462"/>
      <c r="L95" s="532"/>
      <c r="M95" s="590">
        <f>P95+Q95</f>
        <v>0</v>
      </c>
      <c r="N95" s="529"/>
      <c r="P95" s="591">
        <f>ROUNDDOWN(SUMIFS($K94:$K102,$D94:$D102,"-")/1000,0)</f>
        <v>0</v>
      </c>
      <c r="Q95" s="591">
        <v>0</v>
      </c>
      <c r="R95" s="591">
        <f>ROUNDDOWN(SUMIFS($K94:$K102,$D94:$D102,"-",$C94:$C102,"○")/1000,0)</f>
        <v>0</v>
      </c>
      <c r="S95" s="591">
        <v>0</v>
      </c>
    </row>
    <row r="96" spans="2:19" s="76" customFormat="1" ht="12.75" customHeight="1">
      <c r="B96" s="534"/>
      <c r="C96" s="588"/>
      <c r="D96" s="606" t="s">
        <v>685</v>
      </c>
      <c r="E96" s="551"/>
      <c r="F96" s="552"/>
      <c r="G96" s="552"/>
      <c r="H96" s="552"/>
      <c r="I96" s="552"/>
      <c r="J96" s="553"/>
      <c r="K96" s="462"/>
      <c r="L96" s="530"/>
      <c r="M96" s="531"/>
      <c r="N96" s="529"/>
      <c r="P96" s="592"/>
      <c r="Q96" s="593"/>
      <c r="R96" s="592"/>
      <c r="S96" s="592"/>
    </row>
    <row r="97" spans="2:19" s="76" customFormat="1" ht="12.75" customHeight="1">
      <c r="B97" s="534" t="s">
        <v>447</v>
      </c>
      <c r="C97" s="588"/>
      <c r="D97" s="606" t="s">
        <v>685</v>
      </c>
      <c r="E97" s="551"/>
      <c r="F97" s="552"/>
      <c r="G97" s="552"/>
      <c r="H97" s="552"/>
      <c r="I97" s="552"/>
      <c r="J97" s="553"/>
      <c r="K97" s="462"/>
      <c r="L97" s="532"/>
      <c r="M97" s="528"/>
      <c r="N97" s="529"/>
      <c r="P97" s="592"/>
      <c r="Q97" s="593"/>
      <c r="R97" s="592"/>
      <c r="S97" s="592"/>
    </row>
    <row r="98" spans="2:19" s="76" customFormat="1" ht="12.75" customHeight="1">
      <c r="B98" s="534" t="s">
        <v>447</v>
      </c>
      <c r="C98" s="588"/>
      <c r="D98" s="606" t="s">
        <v>685</v>
      </c>
      <c r="E98" s="551"/>
      <c r="F98" s="552"/>
      <c r="G98" s="552"/>
      <c r="H98" s="552"/>
      <c r="I98" s="552"/>
      <c r="J98" s="553"/>
      <c r="K98" s="462"/>
      <c r="L98" s="532"/>
      <c r="M98" s="528"/>
      <c r="N98" s="529"/>
      <c r="P98" s="592"/>
      <c r="Q98" s="593"/>
      <c r="R98" s="592"/>
      <c r="S98" s="592"/>
    </row>
    <row r="99" spans="2:19" s="76" customFormat="1" ht="12.75" customHeight="1">
      <c r="B99" s="534" t="s">
        <v>447</v>
      </c>
      <c r="C99" s="588"/>
      <c r="D99" s="606" t="s">
        <v>685</v>
      </c>
      <c r="E99" s="551"/>
      <c r="F99" s="552"/>
      <c r="G99" s="552"/>
      <c r="H99" s="552"/>
      <c r="I99" s="552"/>
      <c r="J99" s="553"/>
      <c r="K99" s="462"/>
      <c r="L99" s="532"/>
      <c r="M99" s="528"/>
      <c r="N99" s="529"/>
      <c r="P99" s="592"/>
      <c r="Q99" s="593"/>
      <c r="R99" s="592"/>
      <c r="S99" s="592"/>
    </row>
    <row r="100" spans="2:19" s="76" customFormat="1" ht="12.75" customHeight="1">
      <c r="B100" s="534" t="s">
        <v>447</v>
      </c>
      <c r="C100" s="588"/>
      <c r="D100" s="606" t="s">
        <v>685</v>
      </c>
      <c r="E100" s="551"/>
      <c r="F100" s="552"/>
      <c r="G100" s="552"/>
      <c r="H100" s="552"/>
      <c r="I100" s="552"/>
      <c r="J100" s="553"/>
      <c r="K100" s="462"/>
      <c r="L100" s="532"/>
      <c r="M100" s="528"/>
      <c r="N100" s="529"/>
      <c r="P100" s="592"/>
      <c r="Q100" s="593"/>
      <c r="R100" s="592"/>
      <c r="S100" s="592"/>
    </row>
    <row r="101" spans="2:19" s="76" customFormat="1" ht="12.75" customHeight="1">
      <c r="B101" s="534" t="s">
        <v>447</v>
      </c>
      <c r="C101" s="595"/>
      <c r="D101" s="607" t="s">
        <v>685</v>
      </c>
      <c r="E101" s="551"/>
      <c r="F101" s="552"/>
      <c r="G101" s="552"/>
      <c r="H101" s="552"/>
      <c r="I101" s="552"/>
      <c r="J101" s="553"/>
      <c r="K101" s="462"/>
      <c r="L101" s="532"/>
      <c r="M101" s="528"/>
      <c r="N101" s="529"/>
      <c r="P101" s="597"/>
      <c r="Q101" s="598"/>
      <c r="R101" s="597"/>
      <c r="S101" s="597"/>
    </row>
    <row r="102" spans="2:19" s="76" customFormat="1" ht="12.75" customHeight="1">
      <c r="B102" s="1172" t="s">
        <v>70</v>
      </c>
      <c r="C102" s="1173"/>
      <c r="D102" s="1173"/>
      <c r="E102" s="1173"/>
      <c r="F102" s="1173"/>
      <c r="G102" s="1173"/>
      <c r="H102" s="1173"/>
      <c r="I102" s="1173"/>
      <c r="J102" s="1173"/>
      <c r="K102" s="1173"/>
      <c r="L102" s="1173"/>
      <c r="M102" s="1173"/>
      <c r="N102" s="1174"/>
      <c r="P102" s="582"/>
      <c r="Q102" s="583"/>
      <c r="R102" s="582"/>
      <c r="S102" s="582"/>
    </row>
    <row r="103" spans="2:19" s="76" customFormat="1" ht="12.75" customHeight="1">
      <c r="B103" s="534"/>
      <c r="C103" s="584"/>
      <c r="D103" s="605" t="s">
        <v>685</v>
      </c>
      <c r="E103" s="551"/>
      <c r="F103" s="552"/>
      <c r="G103" s="552"/>
      <c r="H103" s="552"/>
      <c r="I103" s="552"/>
      <c r="J103" s="553"/>
      <c r="K103" s="462"/>
      <c r="L103" s="532"/>
      <c r="M103" s="522"/>
      <c r="N103" s="529"/>
      <c r="P103" s="586"/>
      <c r="Q103" s="587"/>
      <c r="R103" s="586"/>
      <c r="S103" s="586"/>
    </row>
    <row r="104" spans="2:19" s="76" customFormat="1" ht="12.75" customHeight="1">
      <c r="B104" s="534"/>
      <c r="C104" s="588"/>
      <c r="D104" s="606" t="s">
        <v>685</v>
      </c>
      <c r="E104" s="551"/>
      <c r="F104" s="552"/>
      <c r="G104" s="552"/>
      <c r="H104" s="552"/>
      <c r="I104" s="552"/>
      <c r="J104" s="553"/>
      <c r="K104" s="462"/>
      <c r="L104" s="530"/>
      <c r="M104" s="590">
        <f>P104+Q104</f>
        <v>0</v>
      </c>
      <c r="N104" s="529"/>
      <c r="P104" s="591">
        <f>ROUNDDOWN(SUMIFS($K103:$K111,$D103:$D111,"-")/1000,0)</f>
        <v>0</v>
      </c>
      <c r="Q104" s="591">
        <v>0</v>
      </c>
      <c r="R104" s="591">
        <f>ROUNDDOWN(SUMIFS($K103:$K111,$D103:$D111,"-",$C103:$C111,"○")/1000,0)</f>
        <v>0</v>
      </c>
      <c r="S104" s="591">
        <v>0</v>
      </c>
    </row>
    <row r="105" spans="2:19" s="76" customFormat="1" ht="12.75" customHeight="1">
      <c r="B105" s="534"/>
      <c r="C105" s="588"/>
      <c r="D105" s="606" t="s">
        <v>685</v>
      </c>
      <c r="E105" s="551"/>
      <c r="F105" s="552"/>
      <c r="G105" s="552"/>
      <c r="H105" s="552"/>
      <c r="I105" s="552"/>
      <c r="J105" s="553"/>
      <c r="K105" s="462"/>
      <c r="L105" s="530"/>
      <c r="M105" s="531"/>
      <c r="N105" s="529"/>
      <c r="P105" s="592"/>
      <c r="Q105" s="593"/>
      <c r="R105" s="592"/>
      <c r="S105" s="592"/>
    </row>
    <row r="106" spans="2:19" s="76" customFormat="1" ht="12.75" customHeight="1">
      <c r="B106" s="534" t="s">
        <v>447</v>
      </c>
      <c r="C106" s="588"/>
      <c r="D106" s="606" t="s">
        <v>685</v>
      </c>
      <c r="E106" s="551"/>
      <c r="F106" s="552"/>
      <c r="G106" s="552"/>
      <c r="H106" s="552"/>
      <c r="I106" s="552"/>
      <c r="J106" s="553"/>
      <c r="K106" s="462"/>
      <c r="L106" s="532"/>
      <c r="M106" s="528"/>
      <c r="N106" s="529"/>
      <c r="P106" s="592"/>
      <c r="Q106" s="593"/>
      <c r="R106" s="592"/>
      <c r="S106" s="592"/>
    </row>
    <row r="107" spans="2:19" s="76" customFormat="1" ht="12.75" customHeight="1">
      <c r="B107" s="534" t="s">
        <v>447</v>
      </c>
      <c r="C107" s="588"/>
      <c r="D107" s="606" t="s">
        <v>685</v>
      </c>
      <c r="E107" s="551"/>
      <c r="F107" s="552"/>
      <c r="G107" s="552"/>
      <c r="H107" s="552"/>
      <c r="I107" s="552"/>
      <c r="J107" s="553"/>
      <c r="K107" s="462"/>
      <c r="L107" s="532"/>
      <c r="M107" s="528"/>
      <c r="N107" s="529"/>
      <c r="P107" s="592"/>
      <c r="Q107" s="593"/>
      <c r="R107" s="592"/>
      <c r="S107" s="592"/>
    </row>
    <row r="108" spans="2:19" s="76" customFormat="1" ht="12.75" customHeight="1">
      <c r="B108" s="534" t="s">
        <v>447</v>
      </c>
      <c r="C108" s="588"/>
      <c r="D108" s="606" t="s">
        <v>685</v>
      </c>
      <c r="E108" s="551"/>
      <c r="F108" s="552"/>
      <c r="G108" s="552"/>
      <c r="H108" s="552"/>
      <c r="I108" s="552"/>
      <c r="J108" s="553"/>
      <c r="K108" s="462"/>
      <c r="L108" s="532"/>
      <c r="M108" s="528"/>
      <c r="N108" s="529"/>
      <c r="P108" s="592"/>
      <c r="Q108" s="593"/>
      <c r="R108" s="592"/>
      <c r="S108" s="592"/>
    </row>
    <row r="109" spans="2:19" s="76" customFormat="1" ht="12.75" customHeight="1">
      <c r="B109" s="534" t="s">
        <v>447</v>
      </c>
      <c r="C109" s="588"/>
      <c r="D109" s="606" t="s">
        <v>685</v>
      </c>
      <c r="E109" s="551"/>
      <c r="F109" s="552"/>
      <c r="G109" s="552"/>
      <c r="H109" s="552"/>
      <c r="I109" s="552"/>
      <c r="J109" s="553"/>
      <c r="K109" s="462"/>
      <c r="L109" s="532"/>
      <c r="M109" s="528"/>
      <c r="N109" s="529"/>
      <c r="P109" s="592"/>
      <c r="Q109" s="593"/>
      <c r="R109" s="592"/>
      <c r="S109" s="592"/>
    </row>
    <row r="110" spans="2:19" s="76" customFormat="1" ht="12.75" customHeight="1">
      <c r="B110" s="534" t="s">
        <v>447</v>
      </c>
      <c r="C110" s="595"/>
      <c r="D110" s="607" t="s">
        <v>685</v>
      </c>
      <c r="E110" s="551"/>
      <c r="F110" s="552"/>
      <c r="G110" s="552"/>
      <c r="H110" s="552"/>
      <c r="I110" s="552"/>
      <c r="J110" s="553"/>
      <c r="K110" s="462"/>
      <c r="L110" s="532"/>
      <c r="M110" s="528"/>
      <c r="N110" s="529"/>
      <c r="P110" s="597"/>
      <c r="Q110" s="598"/>
      <c r="R110" s="597"/>
      <c r="S110" s="597"/>
    </row>
    <row r="111" spans="2:19" s="76" customFormat="1" ht="12.75" customHeight="1">
      <c r="B111" s="1172" t="s">
        <v>467</v>
      </c>
      <c r="C111" s="1173"/>
      <c r="D111" s="1173"/>
      <c r="E111" s="1173"/>
      <c r="F111" s="1173"/>
      <c r="G111" s="1173"/>
      <c r="H111" s="1173"/>
      <c r="I111" s="1173"/>
      <c r="J111" s="1173"/>
      <c r="K111" s="1173"/>
      <c r="L111" s="1173"/>
      <c r="M111" s="1173"/>
      <c r="N111" s="1174"/>
      <c r="P111" s="582"/>
      <c r="Q111" s="583"/>
      <c r="R111" s="582"/>
      <c r="S111" s="582"/>
    </row>
    <row r="112" spans="2:19" s="76" customFormat="1" ht="12.75" customHeight="1">
      <c r="B112" s="534"/>
      <c r="C112" s="584"/>
      <c r="D112" s="605" t="s">
        <v>685</v>
      </c>
      <c r="E112" s="551"/>
      <c r="F112" s="552"/>
      <c r="G112" s="552"/>
      <c r="H112" s="552"/>
      <c r="I112" s="552"/>
      <c r="J112" s="553"/>
      <c r="K112" s="462"/>
      <c r="L112" s="528"/>
      <c r="M112" s="523"/>
      <c r="N112" s="529"/>
      <c r="P112" s="586"/>
      <c r="Q112" s="587"/>
      <c r="R112" s="586"/>
      <c r="S112" s="586"/>
    </row>
    <row r="113" spans="2:19" s="76" customFormat="1" ht="12.75" customHeight="1">
      <c r="B113" s="534"/>
      <c r="C113" s="588"/>
      <c r="D113" s="606" t="s">
        <v>685</v>
      </c>
      <c r="E113" s="551"/>
      <c r="F113" s="552"/>
      <c r="G113" s="552"/>
      <c r="H113" s="552"/>
      <c r="I113" s="552"/>
      <c r="J113" s="553"/>
      <c r="K113" s="462"/>
      <c r="L113" s="528"/>
      <c r="M113" s="590">
        <f>P113+Q113</f>
        <v>0</v>
      </c>
      <c r="N113" s="529"/>
      <c r="P113" s="591">
        <f>ROUNDDOWN(SUMIFS($K112:$K120,$D112:$D120,"-")/1000,0)</f>
        <v>0</v>
      </c>
      <c r="Q113" s="591">
        <v>0</v>
      </c>
      <c r="R113" s="591">
        <f>ROUNDDOWN(SUMIFS($K112:$K120,$D112:$D120,"-",$C112:$C120,"○")/1000,0)</f>
        <v>0</v>
      </c>
      <c r="S113" s="591">
        <v>0</v>
      </c>
    </row>
    <row r="114" spans="2:19" s="76" customFormat="1" ht="12.75" customHeight="1">
      <c r="B114" s="534"/>
      <c r="C114" s="588"/>
      <c r="D114" s="606" t="s">
        <v>685</v>
      </c>
      <c r="E114" s="551"/>
      <c r="F114" s="552"/>
      <c r="G114" s="552"/>
      <c r="H114" s="552"/>
      <c r="I114" s="552"/>
      <c r="J114" s="553"/>
      <c r="K114" s="462"/>
      <c r="L114" s="530"/>
      <c r="M114" s="531"/>
      <c r="N114" s="529"/>
      <c r="P114" s="592"/>
      <c r="Q114" s="593"/>
      <c r="R114" s="592"/>
      <c r="S114" s="592"/>
    </row>
    <row r="115" spans="2:19" s="76" customFormat="1" ht="12.75" customHeight="1">
      <c r="B115" s="534" t="s">
        <v>447</v>
      </c>
      <c r="C115" s="588"/>
      <c r="D115" s="606" t="s">
        <v>685</v>
      </c>
      <c r="E115" s="551"/>
      <c r="F115" s="552"/>
      <c r="G115" s="552"/>
      <c r="H115" s="552"/>
      <c r="I115" s="552"/>
      <c r="J115" s="553"/>
      <c r="K115" s="462"/>
      <c r="L115" s="532"/>
      <c r="M115" s="528"/>
      <c r="N115" s="529"/>
      <c r="P115" s="592"/>
      <c r="Q115" s="593"/>
      <c r="R115" s="592"/>
      <c r="S115" s="592"/>
    </row>
    <row r="116" spans="2:19" s="76" customFormat="1" ht="12.75" customHeight="1">
      <c r="B116" s="534" t="s">
        <v>447</v>
      </c>
      <c r="C116" s="588"/>
      <c r="D116" s="606" t="s">
        <v>685</v>
      </c>
      <c r="E116" s="551"/>
      <c r="F116" s="552"/>
      <c r="G116" s="552"/>
      <c r="H116" s="552"/>
      <c r="I116" s="552"/>
      <c r="J116" s="553"/>
      <c r="K116" s="462"/>
      <c r="L116" s="532"/>
      <c r="M116" s="528"/>
      <c r="N116" s="529"/>
      <c r="P116" s="592"/>
      <c r="Q116" s="593"/>
      <c r="R116" s="592"/>
      <c r="S116" s="592"/>
    </row>
    <row r="117" spans="2:19" s="76" customFormat="1" ht="12.75" customHeight="1">
      <c r="B117" s="534" t="s">
        <v>447</v>
      </c>
      <c r="C117" s="588"/>
      <c r="D117" s="606" t="s">
        <v>685</v>
      </c>
      <c r="E117" s="551"/>
      <c r="F117" s="552"/>
      <c r="G117" s="552"/>
      <c r="H117" s="552"/>
      <c r="I117" s="552"/>
      <c r="J117" s="553"/>
      <c r="K117" s="462"/>
      <c r="L117" s="532"/>
      <c r="M117" s="528"/>
      <c r="N117" s="529"/>
      <c r="P117" s="592"/>
      <c r="Q117" s="593"/>
      <c r="R117" s="592"/>
      <c r="S117" s="592"/>
    </row>
    <row r="118" spans="2:19" s="76" customFormat="1" ht="12.75" customHeight="1">
      <c r="B118" s="534" t="s">
        <v>447</v>
      </c>
      <c r="C118" s="588"/>
      <c r="D118" s="606" t="s">
        <v>685</v>
      </c>
      <c r="E118" s="551"/>
      <c r="F118" s="552"/>
      <c r="G118" s="552"/>
      <c r="H118" s="552"/>
      <c r="I118" s="552"/>
      <c r="J118" s="553"/>
      <c r="K118" s="462"/>
      <c r="L118" s="532"/>
      <c r="M118" s="528"/>
      <c r="N118" s="529"/>
      <c r="P118" s="592"/>
      <c r="Q118" s="593"/>
      <c r="R118" s="592"/>
      <c r="S118" s="592"/>
    </row>
    <row r="119" spans="2:19" s="76" customFormat="1" ht="12.75" customHeight="1">
      <c r="B119" s="534" t="s">
        <v>447</v>
      </c>
      <c r="C119" s="595"/>
      <c r="D119" s="607" t="s">
        <v>685</v>
      </c>
      <c r="E119" s="551"/>
      <c r="F119" s="552"/>
      <c r="G119" s="552"/>
      <c r="H119" s="552"/>
      <c r="I119" s="552"/>
      <c r="J119" s="553"/>
      <c r="K119" s="462"/>
      <c r="L119" s="532"/>
      <c r="M119" s="528"/>
      <c r="N119" s="529"/>
      <c r="P119" s="597"/>
      <c r="Q119" s="598"/>
      <c r="R119" s="597"/>
      <c r="S119" s="597"/>
    </row>
    <row r="120" spans="2:19" s="76" customFormat="1" ht="12.75" customHeight="1">
      <c r="B120" s="1172" t="s">
        <v>468</v>
      </c>
      <c r="C120" s="1173"/>
      <c r="D120" s="1173"/>
      <c r="E120" s="1173"/>
      <c r="F120" s="1173"/>
      <c r="G120" s="1173"/>
      <c r="H120" s="1173"/>
      <c r="I120" s="1173"/>
      <c r="J120" s="1173"/>
      <c r="K120" s="1173"/>
      <c r="L120" s="1173"/>
      <c r="M120" s="1173"/>
      <c r="N120" s="1174"/>
      <c r="P120" s="582"/>
      <c r="Q120" s="583"/>
      <c r="R120" s="582"/>
      <c r="S120" s="582"/>
    </row>
    <row r="121" spans="2:19" s="76" customFormat="1" ht="12.75" customHeight="1">
      <c r="B121" s="534"/>
      <c r="C121" s="584"/>
      <c r="D121" s="605" t="s">
        <v>685</v>
      </c>
      <c r="E121" s="552"/>
      <c r="F121" s="552"/>
      <c r="G121" s="552"/>
      <c r="H121" s="552"/>
      <c r="I121" s="552"/>
      <c r="J121" s="553"/>
      <c r="K121" s="462"/>
      <c r="L121" s="532"/>
      <c r="M121" s="528"/>
      <c r="N121" s="529"/>
      <c r="P121" s="586"/>
      <c r="Q121" s="587"/>
      <c r="R121" s="586"/>
      <c r="S121" s="586"/>
    </row>
    <row r="122" spans="2:19" s="76" customFormat="1" ht="12.75" customHeight="1">
      <c r="B122" s="534"/>
      <c r="C122" s="588"/>
      <c r="D122" s="606" t="s">
        <v>685</v>
      </c>
      <c r="E122" s="552"/>
      <c r="F122" s="552"/>
      <c r="G122" s="552"/>
      <c r="H122" s="552"/>
      <c r="I122" s="552"/>
      <c r="J122" s="553"/>
      <c r="K122" s="462"/>
      <c r="L122" s="532"/>
      <c r="M122" s="590">
        <f>P122+Q122</f>
        <v>0</v>
      </c>
      <c r="N122" s="529"/>
      <c r="P122" s="591">
        <f>ROUNDDOWN(SUMIFS($K121:$K129,$D121:$D129,"-")/1000,0)</f>
        <v>0</v>
      </c>
      <c r="Q122" s="591">
        <v>0</v>
      </c>
      <c r="R122" s="591">
        <f>ROUNDDOWN(SUMIFS($K121:$K129,$D121:$D129,"-",$C121:$C129,"○")/1000,0)</f>
        <v>0</v>
      </c>
      <c r="S122" s="591">
        <v>0</v>
      </c>
    </row>
    <row r="123" spans="2:19" s="76" customFormat="1" ht="12.75" customHeight="1">
      <c r="B123" s="534"/>
      <c r="C123" s="588"/>
      <c r="D123" s="606" t="s">
        <v>685</v>
      </c>
      <c r="E123" s="552"/>
      <c r="F123" s="552"/>
      <c r="G123" s="552"/>
      <c r="H123" s="552"/>
      <c r="I123" s="552"/>
      <c r="J123" s="553"/>
      <c r="K123" s="462"/>
      <c r="L123" s="532"/>
      <c r="M123" s="528"/>
      <c r="N123" s="529"/>
      <c r="P123" s="592"/>
      <c r="Q123" s="593"/>
      <c r="R123" s="592"/>
      <c r="S123" s="592"/>
    </row>
    <row r="124" spans="2:19" s="76" customFormat="1" ht="12.75" customHeight="1">
      <c r="B124" s="534" t="s">
        <v>447</v>
      </c>
      <c r="C124" s="588"/>
      <c r="D124" s="606" t="s">
        <v>685</v>
      </c>
      <c r="E124" s="552"/>
      <c r="F124" s="552"/>
      <c r="G124" s="552"/>
      <c r="H124" s="552"/>
      <c r="I124" s="552"/>
      <c r="J124" s="553"/>
      <c r="K124" s="462"/>
      <c r="L124" s="532"/>
      <c r="M124" s="528"/>
      <c r="N124" s="529"/>
      <c r="P124" s="592"/>
      <c r="Q124" s="593"/>
      <c r="R124" s="592"/>
      <c r="S124" s="592"/>
    </row>
    <row r="125" spans="2:19" s="76" customFormat="1" ht="12.75" customHeight="1">
      <c r="B125" s="534" t="s">
        <v>447</v>
      </c>
      <c r="C125" s="588"/>
      <c r="D125" s="606" t="s">
        <v>685</v>
      </c>
      <c r="E125" s="552"/>
      <c r="F125" s="552"/>
      <c r="G125" s="552"/>
      <c r="H125" s="552"/>
      <c r="I125" s="552"/>
      <c r="J125" s="553"/>
      <c r="K125" s="462"/>
      <c r="L125" s="532"/>
      <c r="M125" s="528"/>
      <c r="N125" s="529"/>
      <c r="P125" s="592"/>
      <c r="Q125" s="593"/>
      <c r="R125" s="592"/>
      <c r="S125" s="592"/>
    </row>
    <row r="126" spans="2:19" s="76" customFormat="1" ht="12.75" customHeight="1">
      <c r="B126" s="534" t="s">
        <v>447</v>
      </c>
      <c r="C126" s="588"/>
      <c r="D126" s="606" t="s">
        <v>685</v>
      </c>
      <c r="E126" s="552"/>
      <c r="F126" s="552"/>
      <c r="G126" s="552"/>
      <c r="H126" s="552"/>
      <c r="I126" s="552"/>
      <c r="J126" s="553"/>
      <c r="K126" s="462"/>
      <c r="L126" s="532"/>
      <c r="M126" s="528"/>
      <c r="N126" s="529"/>
      <c r="P126" s="592"/>
      <c r="Q126" s="593"/>
      <c r="R126" s="592"/>
      <c r="S126" s="592"/>
    </row>
    <row r="127" spans="2:19" s="76" customFormat="1" ht="12.75" customHeight="1">
      <c r="B127" s="534" t="s">
        <v>447</v>
      </c>
      <c r="C127" s="588"/>
      <c r="D127" s="606" t="s">
        <v>685</v>
      </c>
      <c r="E127" s="552"/>
      <c r="F127" s="552"/>
      <c r="G127" s="552"/>
      <c r="H127" s="552"/>
      <c r="I127" s="552"/>
      <c r="J127" s="553"/>
      <c r="K127" s="462"/>
      <c r="L127" s="532"/>
      <c r="M127" s="528"/>
      <c r="N127" s="529"/>
      <c r="P127" s="592"/>
      <c r="Q127" s="593"/>
      <c r="R127" s="592"/>
      <c r="S127" s="592"/>
    </row>
    <row r="128" spans="2:19" s="76" customFormat="1" ht="12.75" customHeight="1">
      <c r="B128" s="534" t="s">
        <v>447</v>
      </c>
      <c r="C128" s="595"/>
      <c r="D128" s="607" t="s">
        <v>685</v>
      </c>
      <c r="E128" s="552"/>
      <c r="F128" s="552"/>
      <c r="G128" s="552"/>
      <c r="H128" s="552"/>
      <c r="I128" s="552"/>
      <c r="J128" s="553"/>
      <c r="K128" s="462"/>
      <c r="L128" s="528"/>
      <c r="M128" s="533"/>
      <c r="N128" s="529"/>
      <c r="P128" s="597"/>
      <c r="Q128" s="598"/>
      <c r="R128" s="597"/>
      <c r="S128" s="597"/>
    </row>
    <row r="129" spans="2:20" s="76" customFormat="1" ht="12.75" customHeight="1">
      <c r="B129" s="1172" t="s">
        <v>777</v>
      </c>
      <c r="C129" s="1173"/>
      <c r="D129" s="1173"/>
      <c r="E129" s="1173"/>
      <c r="F129" s="1173"/>
      <c r="G129" s="1173"/>
      <c r="H129" s="1173"/>
      <c r="I129" s="1173"/>
      <c r="J129" s="1173"/>
      <c r="K129" s="1173"/>
      <c r="L129" s="1173"/>
      <c r="M129" s="1173"/>
      <c r="N129" s="1174"/>
      <c r="P129" s="582"/>
      <c r="Q129" s="583"/>
      <c r="R129" s="582"/>
      <c r="S129" s="582"/>
    </row>
    <row r="130" spans="2:20" s="76" customFormat="1" ht="12.75" customHeight="1">
      <c r="B130" s="534"/>
      <c r="C130" s="584"/>
      <c r="D130" s="605" t="s">
        <v>685</v>
      </c>
      <c r="E130" s="552"/>
      <c r="F130" s="552"/>
      <c r="G130" s="552"/>
      <c r="H130" s="552"/>
      <c r="I130" s="552"/>
      <c r="J130" s="553"/>
      <c r="K130" s="462"/>
      <c r="L130" s="532"/>
      <c r="M130" s="528"/>
      <c r="N130" s="529"/>
      <c r="P130" s="586"/>
      <c r="Q130" s="587"/>
      <c r="R130" s="586"/>
      <c r="S130" s="586"/>
    </row>
    <row r="131" spans="2:20" s="76" customFormat="1" ht="12.75" customHeight="1">
      <c r="B131" s="534"/>
      <c r="C131" s="588"/>
      <c r="D131" s="606" t="s">
        <v>685</v>
      </c>
      <c r="E131" s="552"/>
      <c r="F131" s="552"/>
      <c r="G131" s="552"/>
      <c r="H131" s="552"/>
      <c r="I131" s="552"/>
      <c r="J131" s="553"/>
      <c r="K131" s="462"/>
      <c r="L131" s="532"/>
      <c r="M131" s="590">
        <f>P131+Q131</f>
        <v>0</v>
      </c>
      <c r="N131" s="529"/>
      <c r="P131" s="591">
        <f>ROUNDDOWN(SUMIFS($K130:$K138,D130:D138,"-")/1000,0)</f>
        <v>0</v>
      </c>
      <c r="Q131" s="591">
        <v>0</v>
      </c>
      <c r="R131" s="591">
        <f>ROUNDDOWN(SUMIFS($K130:$K138,$D130:$D138,"-",$C130:$C138,"○")/1000,0)</f>
        <v>0</v>
      </c>
      <c r="S131" s="591">
        <v>0</v>
      </c>
    </row>
    <row r="132" spans="2:20" s="76" customFormat="1" ht="12.75" customHeight="1">
      <c r="B132" s="534"/>
      <c r="C132" s="588"/>
      <c r="D132" s="606" t="s">
        <v>685</v>
      </c>
      <c r="E132" s="552"/>
      <c r="F132" s="552"/>
      <c r="G132" s="552"/>
      <c r="H132" s="552"/>
      <c r="I132" s="552"/>
      <c r="J132" s="553"/>
      <c r="K132" s="462"/>
      <c r="L132" s="532"/>
      <c r="M132" s="528"/>
      <c r="N132" s="529"/>
      <c r="P132" s="592"/>
      <c r="Q132" s="593"/>
      <c r="R132" s="592"/>
      <c r="S132" s="592"/>
    </row>
    <row r="133" spans="2:20" s="76" customFormat="1" ht="12.75" customHeight="1">
      <c r="B133" s="534" t="s">
        <v>447</v>
      </c>
      <c r="C133" s="588"/>
      <c r="D133" s="606" t="s">
        <v>685</v>
      </c>
      <c r="E133" s="552"/>
      <c r="F133" s="552"/>
      <c r="G133" s="552"/>
      <c r="H133" s="552"/>
      <c r="I133" s="552"/>
      <c r="J133" s="553"/>
      <c r="K133" s="462"/>
      <c r="L133" s="532"/>
      <c r="M133" s="528"/>
      <c r="N133" s="529"/>
      <c r="P133" s="592"/>
      <c r="Q133" s="593"/>
      <c r="R133" s="592"/>
      <c r="S133" s="592"/>
    </row>
    <row r="134" spans="2:20" s="76" customFormat="1" ht="12.75" customHeight="1">
      <c r="B134" s="534" t="s">
        <v>447</v>
      </c>
      <c r="C134" s="588"/>
      <c r="D134" s="606" t="s">
        <v>685</v>
      </c>
      <c r="E134" s="552"/>
      <c r="F134" s="552"/>
      <c r="G134" s="552"/>
      <c r="H134" s="552"/>
      <c r="I134" s="552"/>
      <c r="J134" s="553"/>
      <c r="K134" s="462"/>
      <c r="L134" s="532"/>
      <c r="M134" s="528"/>
      <c r="N134" s="529"/>
      <c r="P134" s="592"/>
      <c r="Q134" s="593"/>
      <c r="R134" s="592"/>
      <c r="S134" s="592"/>
    </row>
    <row r="135" spans="2:20" s="76" customFormat="1" ht="12.75" customHeight="1">
      <c r="B135" s="534" t="s">
        <v>447</v>
      </c>
      <c r="C135" s="588"/>
      <c r="D135" s="606" t="s">
        <v>685</v>
      </c>
      <c r="E135" s="552"/>
      <c r="F135" s="552"/>
      <c r="G135" s="552"/>
      <c r="H135" s="552"/>
      <c r="I135" s="552"/>
      <c r="J135" s="553"/>
      <c r="K135" s="462"/>
      <c r="L135" s="532"/>
      <c r="M135" s="528"/>
      <c r="N135" s="529"/>
      <c r="P135" s="592"/>
      <c r="Q135" s="593"/>
      <c r="R135" s="592"/>
      <c r="S135" s="592"/>
    </row>
    <row r="136" spans="2:20" s="76" customFormat="1" ht="12.75" customHeight="1">
      <c r="B136" s="534" t="s">
        <v>447</v>
      </c>
      <c r="C136" s="588"/>
      <c r="D136" s="606" t="s">
        <v>685</v>
      </c>
      <c r="E136" s="552"/>
      <c r="F136" s="552"/>
      <c r="G136" s="552"/>
      <c r="H136" s="552"/>
      <c r="I136" s="552"/>
      <c r="J136" s="553"/>
      <c r="K136" s="462"/>
      <c r="L136" s="532"/>
      <c r="M136" s="528"/>
      <c r="N136" s="529"/>
      <c r="P136" s="592"/>
      <c r="Q136" s="593"/>
      <c r="R136" s="592"/>
      <c r="S136" s="592"/>
    </row>
    <row r="137" spans="2:20" s="76" customFormat="1" ht="12.75" customHeight="1">
      <c r="B137" s="534" t="s">
        <v>447</v>
      </c>
      <c r="C137" s="595"/>
      <c r="D137" s="607" t="s">
        <v>685</v>
      </c>
      <c r="E137" s="552"/>
      <c r="F137" s="552"/>
      <c r="G137" s="552"/>
      <c r="H137" s="552"/>
      <c r="I137" s="552"/>
      <c r="J137" s="553"/>
      <c r="K137" s="462"/>
      <c r="L137" s="528"/>
      <c r="M137" s="533"/>
      <c r="N137" s="529"/>
      <c r="P137" s="597"/>
      <c r="Q137" s="598"/>
      <c r="R137" s="597"/>
      <c r="S137" s="597"/>
    </row>
    <row r="138" spans="2:20" ht="15.75" customHeight="1">
      <c r="B138" s="1184" t="s">
        <v>73</v>
      </c>
      <c r="C138" s="1097"/>
      <c r="D138" s="1097"/>
      <c r="E138" s="1097"/>
      <c r="F138" s="1097"/>
      <c r="G138" s="1097"/>
      <c r="H138" s="1097"/>
      <c r="I138" s="1097"/>
      <c r="J138" s="1097"/>
      <c r="K138" s="1097"/>
      <c r="L138" s="599"/>
      <c r="M138" s="600">
        <f>SUM(M86,M95,M104,M113,M122,M131)</f>
        <v>0</v>
      </c>
      <c r="N138" s="571"/>
      <c r="O138" s="294"/>
      <c r="P138" s="601">
        <f>SUM(P86,P95,P104,P113,P122,P131)</f>
        <v>0</v>
      </c>
      <c r="Q138" s="601">
        <f t="shared" ref="Q138:S138" si="0">SUM(Q86,Q95,Q104,Q113,Q122,Q131)</f>
        <v>0</v>
      </c>
      <c r="R138" s="601">
        <f t="shared" si="0"/>
        <v>0</v>
      </c>
      <c r="S138" s="601">
        <f t="shared" si="0"/>
        <v>0</v>
      </c>
    </row>
    <row r="139" spans="2:20" ht="18" customHeight="1">
      <c r="B139" s="466" t="s">
        <v>76</v>
      </c>
      <c r="C139" s="608"/>
      <c r="D139" s="608"/>
      <c r="E139" s="608"/>
      <c r="F139" s="608"/>
      <c r="G139" s="608"/>
      <c r="H139" s="608"/>
      <c r="I139" s="608"/>
      <c r="J139" s="608"/>
      <c r="K139" s="608"/>
      <c r="L139" s="609"/>
      <c r="M139" s="610"/>
      <c r="N139"/>
      <c r="O139"/>
      <c r="P139" s="1177" t="s">
        <v>674</v>
      </c>
      <c r="Q139" s="1178"/>
      <c r="R139" s="1177" t="s">
        <v>675</v>
      </c>
      <c r="S139" s="1178"/>
    </row>
    <row r="140" spans="2:20" ht="16.5" customHeight="1" thickBot="1">
      <c r="C140" s="575"/>
      <c r="D140" s="575"/>
      <c r="E140" s="465"/>
      <c r="F140" s="122"/>
      <c r="G140" s="122"/>
      <c r="H140" s="122"/>
      <c r="I140" s="122"/>
      <c r="J140" s="122"/>
      <c r="K140" s="122"/>
      <c r="L140" s="122"/>
      <c r="M140" s="122"/>
      <c r="O140" s="76"/>
      <c r="P140" s="580" t="s">
        <v>679</v>
      </c>
      <c r="Q140" s="580" t="s">
        <v>680</v>
      </c>
      <c r="R140" s="581" t="s">
        <v>681</v>
      </c>
      <c r="S140" s="581" t="s">
        <v>682</v>
      </c>
    </row>
    <row r="141" spans="2:20" ht="27.75" customHeight="1">
      <c r="B141" s="122"/>
      <c r="C141" s="320"/>
      <c r="D141" s="1185" t="s">
        <v>686</v>
      </c>
      <c r="E141" s="1186"/>
      <c r="F141" s="1186"/>
      <c r="G141" s="1187" t="s">
        <v>687</v>
      </c>
      <c r="H141" s="1188"/>
      <c r="I141" s="1188"/>
      <c r="J141" s="1188"/>
      <c r="K141" s="1189"/>
      <c r="L141" s="611"/>
      <c r="M141" s="612">
        <f>SUM(M78,M138)</f>
        <v>0</v>
      </c>
      <c r="N141" s="567"/>
      <c r="O141" s="613"/>
      <c r="P141" s="614">
        <f>SUM(P78,P138)</f>
        <v>0</v>
      </c>
      <c r="Q141" s="615">
        <f>SUM(Q78,Q138)</f>
        <v>0</v>
      </c>
      <c r="R141" s="602">
        <f>SUM(R78,R138)</f>
        <v>0</v>
      </c>
      <c r="S141" s="602">
        <f>SUM(S78,S138)</f>
        <v>0</v>
      </c>
    </row>
    <row r="142" spans="2:20" ht="48.75" customHeight="1">
      <c r="B142" s="616"/>
      <c r="C142" s="320"/>
      <c r="D142" s="1190" t="s">
        <v>688</v>
      </c>
      <c r="E142" s="1191"/>
      <c r="F142" s="1191"/>
      <c r="G142" s="1192" t="s">
        <v>689</v>
      </c>
      <c r="H142" s="1193"/>
      <c r="I142" s="1193"/>
      <c r="J142" s="1193"/>
      <c r="K142" s="1194"/>
      <c r="L142" s="617"/>
      <c r="M142" s="618">
        <f>P142+Q142</f>
        <v>0</v>
      </c>
      <c r="N142" s="619"/>
      <c r="O142" s="613"/>
      <c r="P142" s="615">
        <f>IF(共通入力シート!$B$18="課税事業者",ROUNDDOWN((P141-R141)*10/110,0),0)</f>
        <v>0</v>
      </c>
      <c r="Q142" s="615">
        <f>IF(共通入力シート!$B$18="課税事業者",ROUNDDOWN((Q141-S141)*10/110,0),0)</f>
        <v>0</v>
      </c>
      <c r="R142" s="76"/>
      <c r="S142" s="76"/>
      <c r="T142" s="718" t="s">
        <v>787</v>
      </c>
    </row>
    <row r="143" spans="2:20" ht="34.5" customHeight="1" thickBot="1">
      <c r="B143" s="616"/>
      <c r="C143" s="320"/>
      <c r="D143" s="1195" t="s">
        <v>690</v>
      </c>
      <c r="E143" s="1196"/>
      <c r="F143" s="1196"/>
      <c r="G143" s="1197" t="s">
        <v>691</v>
      </c>
      <c r="H143" s="1198"/>
      <c r="I143" s="1198"/>
      <c r="J143" s="1198"/>
      <c r="K143" s="1199"/>
      <c r="L143" s="620"/>
      <c r="M143" s="621">
        <f>M141-M142</f>
        <v>0</v>
      </c>
      <c r="N143" s="568"/>
      <c r="O143" s="613"/>
      <c r="P143" s="602">
        <f>P141-P142</f>
        <v>0</v>
      </c>
      <c r="Q143" s="602">
        <f>Q141-Q142</f>
        <v>0</v>
      </c>
      <c r="R143" s="76"/>
      <c r="S143" s="76"/>
      <c r="T143" s="718" t="s">
        <v>788</v>
      </c>
    </row>
    <row r="144" spans="2:20" ht="16.5" customHeight="1" thickBot="1">
      <c r="B144" s="616"/>
      <c r="C144" s="575"/>
      <c r="D144" s="575"/>
      <c r="E144" s="616"/>
      <c r="F144" s="616"/>
      <c r="G144" s="328" t="s">
        <v>695</v>
      </c>
      <c r="H144" s="122"/>
      <c r="J144" s="570"/>
      <c r="K144" s="570"/>
      <c r="L144" s="570"/>
      <c r="M144" s="569"/>
      <c r="O144" s="76"/>
      <c r="P144" s="76"/>
    </row>
    <row r="145" spans="2:17" ht="33.75" customHeight="1" thickBot="1">
      <c r="B145" s="616"/>
      <c r="C145" s="575"/>
      <c r="D145" s="1200" t="s">
        <v>74</v>
      </c>
      <c r="E145" s="1201"/>
      <c r="F145" s="1201"/>
      <c r="G145" s="1202" t="str">
        <f>IF(共通入力シート!$B$2="","",共通入力シート!$B$2)</f>
        <v/>
      </c>
      <c r="H145" s="1203"/>
      <c r="I145" s="1203"/>
      <c r="J145" s="1203"/>
      <c r="K145" s="1203"/>
      <c r="L145" s="1203"/>
      <c r="M145" s="1203"/>
      <c r="N145" s="1204"/>
      <c r="O145" s="76"/>
      <c r="P145" s="76"/>
    </row>
    <row r="146" spans="2:17" ht="9.75" customHeight="1" thickBot="1">
      <c r="B146" s="608"/>
      <c r="C146" s="575"/>
      <c r="D146" s="575"/>
      <c r="E146" s="608"/>
      <c r="F146" s="608"/>
      <c r="G146"/>
      <c r="H146" s="122"/>
      <c r="I146" s="545"/>
      <c r="J146" s="526"/>
      <c r="K146" s="527"/>
      <c r="L146" s="527"/>
      <c r="M146" s="546"/>
      <c r="O146" s="76"/>
      <c r="P146" s="76"/>
    </row>
    <row r="147" spans="2:17" ht="36" customHeight="1" thickBot="1">
      <c r="B147" s="327"/>
      <c r="C147" s="320"/>
      <c r="D147" s="575"/>
      <c r="E147" s="327"/>
      <c r="F147" s="327"/>
      <c r="G147" s="1205" t="s">
        <v>38</v>
      </c>
      <c r="H147" s="1206"/>
      <c r="I147" s="1207"/>
      <c r="J147" s="1208">
        <f>M143</f>
        <v>0</v>
      </c>
      <c r="K147" s="1209"/>
      <c r="L147" s="1210"/>
      <c r="M147" s="1016" t="s">
        <v>75</v>
      </c>
      <c r="N147" s="1204"/>
      <c r="O147" s="320"/>
      <c r="P147" s="602">
        <f>P143</f>
        <v>0</v>
      </c>
      <c r="Q147" s="602">
        <f>Q143</f>
        <v>0</v>
      </c>
    </row>
    <row r="148" spans="2:17" ht="8.25" customHeight="1">
      <c r="B148" s="2"/>
      <c r="E148" s="466"/>
      <c r="F148" s="463"/>
      <c r="G148" s="463"/>
      <c r="H148" s="463"/>
      <c r="I148" s="463"/>
      <c r="J148" s="463"/>
      <c r="K148" s="464"/>
      <c r="L148" s="464"/>
      <c r="M148" s="464"/>
    </row>
    <row r="151" spans="2:17">
      <c r="B151" s="139"/>
      <c r="C151" s="139"/>
      <c r="D151" s="139"/>
      <c r="E151" s="139"/>
    </row>
    <row r="152" spans="2:17">
      <c r="B152" s="139"/>
      <c r="C152" s="139"/>
      <c r="D152" s="139"/>
      <c r="E152" s="139"/>
    </row>
    <row r="153" spans="2:17">
      <c r="B153" s="139"/>
      <c r="C153" s="139"/>
      <c r="D153" s="139"/>
      <c r="E153" s="139"/>
    </row>
  </sheetData>
  <sheetProtection algorithmName="SHA-512" hashValue="MGLiLZxj9f8MPQ4QGymmvL245HJ6xaciXK/7C97ippALum5BXi9895TxJ/BDBRdHSzsBjTkJWgxqxA/vHXwaRQ==" saltValue="3iCfeYgrt69JVFpeKdRRgQ==" spinCount="100000" sheet="1" objects="1" scenarios="1" formatCells="0" formatRows="0" insertRows="0"/>
  <mergeCells count="39">
    <mergeCell ref="D143:F143"/>
    <mergeCell ref="G143:K143"/>
    <mergeCell ref="D145:F145"/>
    <mergeCell ref="G145:N145"/>
    <mergeCell ref="G147:I147"/>
    <mergeCell ref="J147:L147"/>
    <mergeCell ref="M147:N147"/>
    <mergeCell ref="P139:Q139"/>
    <mergeCell ref="R139:S139"/>
    <mergeCell ref="D141:F141"/>
    <mergeCell ref="G141:K141"/>
    <mergeCell ref="D142:F142"/>
    <mergeCell ref="G142:K142"/>
    <mergeCell ref="B138:K138"/>
    <mergeCell ref="B78:K78"/>
    <mergeCell ref="C82:D82"/>
    <mergeCell ref="P82:Q82"/>
    <mergeCell ref="R82:S82"/>
    <mergeCell ref="E83:J83"/>
    <mergeCell ref="L83:N83"/>
    <mergeCell ref="B84:N84"/>
    <mergeCell ref="B93:N93"/>
    <mergeCell ref="B102:N102"/>
    <mergeCell ref="B111:N111"/>
    <mergeCell ref="B120:N120"/>
    <mergeCell ref="R4:S4"/>
    <mergeCell ref="E5:J5"/>
    <mergeCell ref="L5:N5"/>
    <mergeCell ref="B6:N6"/>
    <mergeCell ref="B15:N15"/>
    <mergeCell ref="B69:N69"/>
    <mergeCell ref="B129:N129"/>
    <mergeCell ref="B60:N60"/>
    <mergeCell ref="C4:D4"/>
    <mergeCell ref="P4:Q4"/>
    <mergeCell ref="B24:N24"/>
    <mergeCell ref="B33:N33"/>
    <mergeCell ref="B42:N42"/>
    <mergeCell ref="B51:N51"/>
  </mergeCells>
  <phoneticPr fontId="1"/>
  <dataValidations count="2">
    <dataValidation type="list" allowBlank="1" showInputMessage="1" showErrorMessage="1" sqref="B70:B77 B7:B14 B16:B23 B25:B32 B34:B41 B43:B50 B52:B59 B61:B68 B85:B92 B94:B101 B103:B110 B112:B119 B121:B128 B130:B137" xr:uid="{FF02778C-746E-44A2-9A37-3ED2B598B3A7}">
      <formula1>"　,公-01,公-02,公-03,公-04,公-05,公-06,公-07,公-08,公-09,公-10,公-11,公-12,公-13,公-14,公-15,公-16,公-17,公-18,公-19,公-20"</formula1>
    </dataValidation>
    <dataValidation type="list" allowBlank="1" showInputMessage="1" showErrorMessage="1" sqref="C70:D77 C130:C137 C7:C14 C25:D32 C16:C23 C34:C41 C43:C50 C52:C59 C85:C92 C94:C101 C103:C110 C112:C119 C121:C128 C61:C68" xr:uid="{98E7F2A1-F7BC-44FC-BFAD-33B8BF185068}">
      <formula1>"○"</formula1>
    </dataValidation>
  </dataValidations>
  <printOptions horizontalCentered="1"/>
  <pageMargins left="0.70866141732283472" right="0.70866141732283472" top="0.74803149606299213" bottom="0.74803149606299213" header="0.31496062992125984" footer="0.31496062992125984"/>
  <pageSetup paperSize="9" scale="53" orientation="portrait" r:id="rId1"/>
  <headerFooter>
    <oddHeader>&amp;R&amp;"ＭＳ Ｐゴシック,標準"（様式１ー４ー②）</oddHeader>
  </headerFooter>
  <rowBreaks count="1" manualBreakCount="1">
    <brk id="80" max="19" man="1"/>
  </rowBreak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45CBB0-DC9B-4E08-97E9-A937F3704C04}">
  <sheetPr codeName="Sheet13">
    <tabColor theme="9" tint="0.39997558519241921"/>
  </sheetPr>
  <dimension ref="A1:U2320"/>
  <sheetViews>
    <sheetView view="pageBreakPreview" zoomScaleNormal="100" zoomScaleSheetLayoutView="100" workbookViewId="0">
      <selection activeCell="B7" sqref="B7:K8"/>
    </sheetView>
  </sheetViews>
  <sheetFormatPr defaultColWidth="8.125" defaultRowHeight="16.5"/>
  <cols>
    <col min="1" max="1" width="0.875" style="294" customWidth="1"/>
    <col min="2" max="2" width="4.625" style="199" customWidth="1"/>
    <col min="3" max="3" width="3.625" style="199" customWidth="1"/>
    <col min="4" max="5" width="8.125" style="199" customWidth="1"/>
    <col min="6" max="6" width="9.125" style="199" customWidth="1"/>
    <col min="7" max="7" width="8.125" style="199" customWidth="1"/>
    <col min="8" max="8" width="6.875" style="199" customWidth="1"/>
    <col min="9" max="10" width="4.5" style="199" customWidth="1"/>
    <col min="11" max="12" width="8.125" style="199" customWidth="1"/>
    <col min="13" max="13" width="6.5" style="199" customWidth="1"/>
    <col min="14" max="14" width="9.125" style="199" customWidth="1"/>
    <col min="15" max="15" width="12.125" style="199" customWidth="1"/>
    <col min="16" max="16" width="0.875" style="294" customWidth="1"/>
    <col min="17" max="17" width="4.5" style="294" customWidth="1"/>
    <col min="18" max="19" width="8.125" style="200"/>
    <col min="20" max="20" width="15.5" style="200" customWidth="1"/>
    <col min="21" max="21" width="8.125" style="200"/>
    <col min="22" max="16384" width="8.125" style="294"/>
  </cols>
  <sheetData>
    <row r="1" spans="2:21" ht="15.6" customHeight="1">
      <c r="B1" s="122" t="s">
        <v>332</v>
      </c>
      <c r="C1" s="198"/>
      <c r="D1" s="198"/>
      <c r="E1" s="198"/>
      <c r="F1" s="198"/>
      <c r="G1" s="198"/>
      <c r="H1" s="198"/>
      <c r="I1" s="198"/>
      <c r="J1" s="198"/>
      <c r="K1" s="198"/>
      <c r="L1" s="198"/>
      <c r="M1" s="198"/>
      <c r="N1" s="198"/>
      <c r="O1" s="198"/>
      <c r="R1" s="294"/>
      <c r="S1" s="294"/>
      <c r="T1" s="294"/>
      <c r="U1" s="294"/>
    </row>
    <row r="2" spans="2:21" ht="15.6" customHeight="1">
      <c r="B2" s="198" t="s">
        <v>383</v>
      </c>
      <c r="C2" s="198"/>
      <c r="D2" s="198"/>
      <c r="E2" s="198"/>
      <c r="F2" s="198"/>
      <c r="G2" s="198"/>
      <c r="H2" s="198"/>
      <c r="I2" s="198"/>
      <c r="J2" s="198"/>
      <c r="K2" s="198"/>
      <c r="L2" s="198"/>
      <c r="M2" s="198"/>
      <c r="N2" s="198"/>
      <c r="O2" s="198"/>
      <c r="R2" s="294"/>
      <c r="S2" s="294"/>
      <c r="T2" s="294"/>
      <c r="U2" s="294"/>
    </row>
    <row r="3" spans="2:21" ht="18" customHeight="1" thickBot="1">
      <c r="B3" s="1044" t="s">
        <v>382</v>
      </c>
      <c r="C3" s="1044"/>
      <c r="D3" s="1044"/>
      <c r="E3" s="1044"/>
      <c r="F3" s="1044"/>
      <c r="G3" s="1044"/>
      <c r="H3" s="1044"/>
      <c r="I3" s="1044"/>
      <c r="J3" s="1044"/>
      <c r="K3" s="1044"/>
      <c r="L3" s="1044"/>
      <c r="M3" s="1044"/>
      <c r="N3" s="1044"/>
      <c r="O3" s="1044"/>
      <c r="R3" s="294"/>
      <c r="S3" s="294"/>
      <c r="T3" s="294"/>
      <c r="U3" s="294"/>
    </row>
    <row r="4" spans="2:21" ht="15" customHeight="1">
      <c r="B4" s="1036" t="s">
        <v>36</v>
      </c>
      <c r="C4" s="1063"/>
      <c r="D4" s="1051" t="s">
        <v>478</v>
      </c>
      <c r="E4" s="1052"/>
      <c r="F4" s="1036" t="s">
        <v>447</v>
      </c>
      <c r="G4" s="1037"/>
      <c r="H4" s="1038"/>
      <c r="I4" s="1038"/>
      <c r="J4" s="1038"/>
      <c r="K4" s="1038"/>
      <c r="L4" s="1038"/>
      <c r="M4" s="1038"/>
      <c r="N4" s="1038"/>
      <c r="O4" s="1039"/>
      <c r="Q4" s="520"/>
      <c r="R4" s="294"/>
      <c r="S4" s="294"/>
      <c r="T4" s="294"/>
      <c r="U4" s="294"/>
    </row>
    <row r="5" spans="2:21" ht="15" customHeight="1" thickBot="1">
      <c r="B5" s="1040"/>
      <c r="C5" s="1064"/>
      <c r="D5" s="1053"/>
      <c r="E5" s="1054"/>
      <c r="F5" s="1040"/>
      <c r="G5" s="1041"/>
      <c r="H5" s="1042"/>
      <c r="I5" s="1042"/>
      <c r="J5" s="1042"/>
      <c r="K5" s="1042"/>
      <c r="L5" s="1042"/>
      <c r="M5" s="1042"/>
      <c r="N5" s="1042"/>
      <c r="O5" s="1043"/>
      <c r="Q5" s="519"/>
      <c r="R5" s="294"/>
      <c r="S5" s="294"/>
      <c r="T5" s="294"/>
      <c r="U5" s="294"/>
    </row>
    <row r="6" spans="2:21" ht="16.5" customHeight="1">
      <c r="B6" s="295" t="s">
        <v>111</v>
      </c>
      <c r="C6" s="296"/>
      <c r="D6" s="296"/>
      <c r="E6" s="297"/>
      <c r="F6" s="296"/>
      <c r="G6" s="296"/>
      <c r="H6" s="298"/>
      <c r="I6" s="298"/>
      <c r="J6" s="298"/>
      <c r="K6" s="298"/>
      <c r="L6" s="298"/>
      <c r="M6" s="298"/>
      <c r="N6" s="298"/>
      <c r="O6" s="299"/>
      <c r="R6" s="294"/>
      <c r="S6" s="294"/>
      <c r="T6" s="294"/>
      <c r="U6" s="294"/>
    </row>
    <row r="7" spans="2:21" ht="18.75" customHeight="1">
      <c r="B7" s="1055"/>
      <c r="C7" s="1056"/>
      <c r="D7" s="1056"/>
      <c r="E7" s="1056"/>
      <c r="F7" s="1056"/>
      <c r="G7" s="1056"/>
      <c r="H7" s="1056"/>
      <c r="I7" s="1056"/>
      <c r="J7" s="1056"/>
      <c r="K7" s="1056"/>
      <c r="L7" s="1213" t="s">
        <v>39</v>
      </c>
      <c r="M7" s="1215"/>
      <c r="N7" s="1215"/>
      <c r="O7" s="1216"/>
      <c r="Q7" s="496" t="str">
        <f>IF(M7="", "←選択してください。", "")</f>
        <v>←選択してください。</v>
      </c>
      <c r="R7" s="294"/>
      <c r="S7" s="294"/>
      <c r="T7" s="294"/>
      <c r="U7" s="294"/>
    </row>
    <row r="8" spans="2:21" ht="17.25" customHeight="1">
      <c r="B8" s="1057"/>
      <c r="C8" s="1058"/>
      <c r="D8" s="1058"/>
      <c r="E8" s="1058"/>
      <c r="F8" s="1058"/>
      <c r="G8" s="1058"/>
      <c r="H8" s="1058"/>
      <c r="I8" s="1058"/>
      <c r="J8" s="1058"/>
      <c r="K8" s="1058"/>
      <c r="L8" s="1214"/>
      <c r="M8" s="1217"/>
      <c r="N8" s="1217"/>
      <c r="O8" s="1218"/>
      <c r="Q8" s="301"/>
      <c r="R8" s="294"/>
      <c r="S8" s="294"/>
      <c r="T8" s="294"/>
      <c r="U8" s="294"/>
    </row>
    <row r="9" spans="2:21" ht="4.5" customHeight="1">
      <c r="B9" s="303"/>
      <c r="C9" s="303"/>
      <c r="D9" s="303"/>
      <c r="E9" s="303"/>
      <c r="F9" s="303"/>
      <c r="G9" s="303"/>
      <c r="H9" s="303"/>
      <c r="I9" s="303"/>
      <c r="J9" s="303"/>
      <c r="K9" s="303"/>
      <c r="L9" s="303"/>
      <c r="M9" s="303"/>
      <c r="N9" s="303"/>
      <c r="O9" s="517"/>
      <c r="R9" s="294"/>
      <c r="S9" s="294"/>
      <c r="T9" s="294"/>
      <c r="U9" s="294"/>
    </row>
    <row r="10" spans="2:21" ht="21.75" customHeight="1">
      <c r="B10" s="987" t="s">
        <v>112</v>
      </c>
      <c r="C10" s="1097"/>
      <c r="D10" s="1098" t="s">
        <v>41</v>
      </c>
      <c r="E10" s="1099"/>
      <c r="F10" s="1100"/>
      <c r="G10" s="1100"/>
      <c r="H10" s="1101"/>
      <c r="I10" s="987"/>
      <c r="J10" s="988"/>
      <c r="K10" s="988"/>
      <c r="L10" s="1211"/>
      <c r="M10" s="1211"/>
      <c r="N10" s="1211"/>
      <c r="O10" s="1212"/>
      <c r="Q10" s="301" t="str">
        <f>IF(OR(F4="人材養成事業",F4= "普及啓発事業"), "←斜線部は記入する必要はありません。", "")</f>
        <v/>
      </c>
      <c r="R10" s="294"/>
      <c r="S10" s="294"/>
      <c r="T10" s="294"/>
      <c r="U10" s="294"/>
    </row>
    <row r="11" spans="2:21" ht="9" customHeight="1">
      <c r="B11" s="122"/>
      <c r="C11" s="122"/>
      <c r="D11" s="122"/>
      <c r="E11" s="122"/>
      <c r="F11" s="303"/>
      <c r="G11" s="303"/>
      <c r="H11" s="500"/>
      <c r="I11" s="303"/>
      <c r="J11" s="303"/>
      <c r="K11" s="303"/>
      <c r="L11" s="501"/>
      <c r="M11" s="303"/>
      <c r="N11" s="303"/>
      <c r="O11" s="502"/>
      <c r="Q11" s="301"/>
      <c r="R11" s="294"/>
      <c r="S11" s="294"/>
      <c r="T11" s="294"/>
      <c r="U11" s="294"/>
    </row>
    <row r="12" spans="2:21" hidden="1">
      <c r="B12" s="122"/>
      <c r="C12" s="122"/>
      <c r="D12" s="122"/>
      <c r="E12" s="122"/>
      <c r="F12" s="303"/>
      <c r="G12" s="303"/>
      <c r="H12" s="500"/>
      <c r="I12" s="303"/>
      <c r="J12" s="303"/>
      <c r="K12" s="303"/>
      <c r="L12" s="501"/>
      <c r="M12" s="303"/>
      <c r="N12" s="303"/>
      <c r="O12" s="502"/>
      <c r="Q12" s="301"/>
      <c r="R12" s="294"/>
      <c r="S12" s="294"/>
      <c r="T12" s="294"/>
      <c r="U12" s="294"/>
    </row>
    <row r="13" spans="2:21" hidden="1">
      <c r="B13" s="122"/>
      <c r="C13" s="122"/>
      <c r="D13" s="303"/>
      <c r="E13" s="303"/>
      <c r="F13" s="303"/>
      <c r="G13" s="303"/>
      <c r="H13" s="303"/>
      <c r="I13" s="303"/>
      <c r="J13" s="303"/>
      <c r="K13" s="303"/>
      <c r="L13" s="303"/>
      <c r="M13" s="303"/>
      <c r="N13" s="303"/>
      <c r="O13" s="303"/>
      <c r="Q13" s="301"/>
      <c r="R13" s="294"/>
      <c r="S13" s="294"/>
      <c r="T13" s="294"/>
      <c r="U13" s="294"/>
    </row>
    <row r="14" spans="2:21" s="97" customFormat="1" ht="18" customHeight="1">
      <c r="B14" s="1067" t="s">
        <v>277</v>
      </c>
      <c r="C14" s="1075"/>
      <c r="D14" s="1032" t="s">
        <v>737</v>
      </c>
      <c r="E14" s="975"/>
      <c r="F14" s="975"/>
      <c r="G14" s="975"/>
      <c r="H14" s="975"/>
      <c r="I14" s="975"/>
      <c r="J14" s="975"/>
      <c r="K14" s="975"/>
      <c r="L14" s="975"/>
      <c r="M14" s="975"/>
      <c r="N14" s="975"/>
      <c r="O14" s="976"/>
      <c r="Q14" s="495"/>
    </row>
    <row r="15" spans="2:21" s="97" customFormat="1" ht="19.350000000000001" customHeight="1">
      <c r="B15" s="1076"/>
      <c r="C15" s="1077"/>
      <c r="D15" s="1033"/>
      <c r="E15" s="1034"/>
      <c r="F15" s="1034"/>
      <c r="G15" s="1034"/>
      <c r="H15" s="1034"/>
      <c r="I15" s="1034"/>
      <c r="J15" s="1034"/>
      <c r="K15" s="1034"/>
      <c r="L15" s="1034"/>
      <c r="M15" s="1034"/>
      <c r="N15" s="1034"/>
      <c r="O15" s="1035"/>
    </row>
    <row r="16" spans="2:21" s="97" customFormat="1" ht="19.350000000000001" customHeight="1">
      <c r="B16" s="1076"/>
      <c r="C16" s="1077"/>
      <c r="D16" s="1026"/>
      <c r="E16" s="1027"/>
      <c r="F16" s="1027"/>
      <c r="G16" s="1027"/>
      <c r="H16" s="1027"/>
      <c r="I16" s="1027"/>
      <c r="J16" s="1027"/>
      <c r="K16" s="1027"/>
      <c r="L16" s="1027"/>
      <c r="M16" s="1027"/>
      <c r="N16" s="1027"/>
      <c r="O16" s="1028"/>
    </row>
    <row r="17" spans="2:15" s="97" customFormat="1" ht="19.350000000000001" customHeight="1">
      <c r="B17" s="1076"/>
      <c r="C17" s="1077"/>
      <c r="D17" s="1026"/>
      <c r="E17" s="1027"/>
      <c r="F17" s="1027"/>
      <c r="G17" s="1027"/>
      <c r="H17" s="1027"/>
      <c r="I17" s="1027"/>
      <c r="J17" s="1027"/>
      <c r="K17" s="1027"/>
      <c r="L17" s="1027"/>
      <c r="M17" s="1027"/>
      <c r="N17" s="1027"/>
      <c r="O17" s="1028"/>
    </row>
    <row r="18" spans="2:15" s="97" customFormat="1" ht="19.350000000000001" customHeight="1">
      <c r="B18" s="1076"/>
      <c r="C18" s="1077"/>
      <c r="D18" s="1026"/>
      <c r="E18" s="1027"/>
      <c r="F18" s="1027"/>
      <c r="G18" s="1027"/>
      <c r="H18" s="1027"/>
      <c r="I18" s="1027"/>
      <c r="J18" s="1027"/>
      <c r="K18" s="1027"/>
      <c r="L18" s="1027"/>
      <c r="M18" s="1027"/>
      <c r="N18" s="1027"/>
      <c r="O18" s="1028"/>
    </row>
    <row r="19" spans="2:15" s="97" customFormat="1" ht="19.350000000000001" customHeight="1">
      <c r="B19" s="1076"/>
      <c r="C19" s="1077"/>
      <c r="D19" s="1026"/>
      <c r="E19" s="1027"/>
      <c r="F19" s="1027"/>
      <c r="G19" s="1027"/>
      <c r="H19" s="1027"/>
      <c r="I19" s="1027"/>
      <c r="J19" s="1027"/>
      <c r="K19" s="1027"/>
      <c r="L19" s="1027"/>
      <c r="M19" s="1027"/>
      <c r="N19" s="1027"/>
      <c r="O19" s="1028"/>
    </row>
    <row r="20" spans="2:15" s="97" customFormat="1" ht="19.350000000000001" customHeight="1">
      <c r="B20" s="1076"/>
      <c r="C20" s="1077"/>
      <c r="D20" s="1026"/>
      <c r="E20" s="1027"/>
      <c r="F20" s="1027"/>
      <c r="G20" s="1027"/>
      <c r="H20" s="1027"/>
      <c r="I20" s="1027"/>
      <c r="J20" s="1027"/>
      <c r="K20" s="1027"/>
      <c r="L20" s="1027"/>
      <c r="M20" s="1027"/>
      <c r="N20" s="1027"/>
      <c r="O20" s="1028"/>
    </row>
    <row r="21" spans="2:15" s="97" customFormat="1" ht="19.350000000000001" customHeight="1">
      <c r="B21" s="1076"/>
      <c r="C21" s="1077"/>
      <c r="D21" s="1026"/>
      <c r="E21" s="1027"/>
      <c r="F21" s="1027"/>
      <c r="G21" s="1027"/>
      <c r="H21" s="1027"/>
      <c r="I21" s="1027"/>
      <c r="J21" s="1027"/>
      <c r="K21" s="1027"/>
      <c r="L21" s="1027"/>
      <c r="M21" s="1027"/>
      <c r="N21" s="1027"/>
      <c r="O21" s="1028"/>
    </row>
    <row r="22" spans="2:15" s="97" customFormat="1" ht="19.350000000000001" customHeight="1">
      <c r="B22" s="1076"/>
      <c r="C22" s="1077"/>
      <c r="D22" s="1026"/>
      <c r="E22" s="1027"/>
      <c r="F22" s="1027"/>
      <c r="G22" s="1027"/>
      <c r="H22" s="1027"/>
      <c r="I22" s="1027"/>
      <c r="J22" s="1027"/>
      <c r="K22" s="1027"/>
      <c r="L22" s="1027"/>
      <c r="M22" s="1027"/>
      <c r="N22" s="1027"/>
      <c r="O22" s="1028"/>
    </row>
    <row r="23" spans="2:15" s="97" customFormat="1" ht="19.350000000000001" customHeight="1">
      <c r="B23" s="1076"/>
      <c r="C23" s="1077"/>
      <c r="D23" s="1026"/>
      <c r="E23" s="1027"/>
      <c r="F23" s="1027"/>
      <c r="G23" s="1027"/>
      <c r="H23" s="1027"/>
      <c r="I23" s="1027"/>
      <c r="J23" s="1027"/>
      <c r="K23" s="1027"/>
      <c r="L23" s="1027"/>
      <c r="M23" s="1027"/>
      <c r="N23" s="1027"/>
      <c r="O23" s="1028"/>
    </row>
    <row r="24" spans="2:15" s="97" customFormat="1" ht="19.350000000000001" customHeight="1">
      <c r="B24" s="1078"/>
      <c r="C24" s="1079"/>
      <c r="D24" s="1029"/>
      <c r="E24" s="1030"/>
      <c r="F24" s="1030"/>
      <c r="G24" s="1030"/>
      <c r="H24" s="1030"/>
      <c r="I24" s="1030"/>
      <c r="J24" s="1030"/>
      <c r="K24" s="1030"/>
      <c r="L24" s="1030"/>
      <c r="M24" s="1030"/>
      <c r="N24" s="1030"/>
      <c r="O24" s="1031"/>
    </row>
    <row r="25" spans="2:15" s="97" customFormat="1" ht="18" customHeight="1">
      <c r="B25" s="1067" t="s">
        <v>114</v>
      </c>
      <c r="C25" s="1092"/>
      <c r="D25" s="1147" t="s">
        <v>523</v>
      </c>
      <c r="E25" s="1133"/>
      <c r="F25" s="1133"/>
      <c r="G25" s="1133"/>
      <c r="H25" s="1133"/>
      <c r="I25" s="1133"/>
      <c r="J25" s="1133"/>
      <c r="K25" s="1133"/>
      <c r="L25" s="1133"/>
      <c r="M25" s="1133"/>
      <c r="N25" s="1133"/>
      <c r="O25" s="1134"/>
    </row>
    <row r="26" spans="2:15" s="97" customFormat="1" ht="18" customHeight="1">
      <c r="B26" s="1093"/>
      <c r="C26" s="1094"/>
      <c r="D26" s="1045"/>
      <c r="E26" s="1046"/>
      <c r="F26" s="1046"/>
      <c r="G26" s="1046"/>
      <c r="H26" s="1046"/>
      <c r="I26" s="1046"/>
      <c r="J26" s="1046"/>
      <c r="K26" s="1046"/>
      <c r="L26" s="1046"/>
      <c r="M26" s="1046"/>
      <c r="N26" s="1046"/>
      <c r="O26" s="1047"/>
    </row>
    <row r="27" spans="2:15" s="97" customFormat="1" ht="18" customHeight="1">
      <c r="B27" s="1093"/>
      <c r="C27" s="1094"/>
      <c r="D27" s="1026"/>
      <c r="E27" s="1027"/>
      <c r="F27" s="1027"/>
      <c r="G27" s="1027"/>
      <c r="H27" s="1027"/>
      <c r="I27" s="1027"/>
      <c r="J27" s="1027"/>
      <c r="K27" s="1027"/>
      <c r="L27" s="1027"/>
      <c r="M27" s="1027"/>
      <c r="N27" s="1027"/>
      <c r="O27" s="1028"/>
    </row>
    <row r="28" spans="2:15" s="97" customFormat="1" ht="18" customHeight="1">
      <c r="B28" s="1093"/>
      <c r="C28" s="1094"/>
      <c r="D28" s="1026"/>
      <c r="E28" s="1027"/>
      <c r="F28" s="1027"/>
      <c r="G28" s="1027"/>
      <c r="H28" s="1027"/>
      <c r="I28" s="1027"/>
      <c r="J28" s="1027"/>
      <c r="K28" s="1027"/>
      <c r="L28" s="1027"/>
      <c r="M28" s="1027"/>
      <c r="N28" s="1027"/>
      <c r="O28" s="1028"/>
    </row>
    <row r="29" spans="2:15" s="97" customFormat="1" ht="18" customHeight="1">
      <c r="B29" s="1093"/>
      <c r="C29" s="1094"/>
      <c r="D29" s="1026"/>
      <c r="E29" s="1027"/>
      <c r="F29" s="1027"/>
      <c r="G29" s="1027"/>
      <c r="H29" s="1027"/>
      <c r="I29" s="1027"/>
      <c r="J29" s="1027"/>
      <c r="K29" s="1027"/>
      <c r="L29" s="1027"/>
      <c r="M29" s="1027"/>
      <c r="N29" s="1027"/>
      <c r="O29" s="1028"/>
    </row>
    <row r="30" spans="2:15" s="97" customFormat="1" ht="18" customHeight="1">
      <c r="B30" s="1093"/>
      <c r="C30" s="1094"/>
      <c r="D30" s="1026"/>
      <c r="E30" s="1027"/>
      <c r="F30" s="1027"/>
      <c r="G30" s="1027"/>
      <c r="H30" s="1027"/>
      <c r="I30" s="1027"/>
      <c r="J30" s="1027"/>
      <c r="K30" s="1027"/>
      <c r="L30" s="1027"/>
      <c r="M30" s="1027"/>
      <c r="N30" s="1027"/>
      <c r="O30" s="1028"/>
    </row>
    <row r="31" spans="2:15" s="97" customFormat="1" ht="18" customHeight="1">
      <c r="B31" s="1093"/>
      <c r="C31" s="1094"/>
      <c r="D31" s="1048"/>
      <c r="E31" s="1049"/>
      <c r="F31" s="1049"/>
      <c r="G31" s="1049"/>
      <c r="H31" s="1049"/>
      <c r="I31" s="1049"/>
      <c r="J31" s="1049"/>
      <c r="K31" s="1049"/>
      <c r="L31" s="1049"/>
      <c r="M31" s="1049"/>
      <c r="N31" s="1049"/>
      <c r="O31" s="1050"/>
    </row>
    <row r="32" spans="2:15" s="97" customFormat="1" ht="18" customHeight="1">
      <c r="B32" s="1093"/>
      <c r="C32" s="1094"/>
      <c r="D32" s="1116" t="s">
        <v>334</v>
      </c>
      <c r="E32" s="1117"/>
      <c r="F32" s="1117"/>
      <c r="G32" s="1117"/>
      <c r="H32" s="1117"/>
      <c r="I32" s="1117"/>
      <c r="J32" s="1117"/>
      <c r="K32" s="1117"/>
      <c r="L32" s="1117"/>
      <c r="M32" s="1117"/>
      <c r="N32" s="1117"/>
      <c r="O32" s="1118"/>
    </row>
    <row r="33" spans="2:15" s="97" customFormat="1" ht="18" customHeight="1">
      <c r="B33" s="1093"/>
      <c r="C33" s="1094"/>
      <c r="D33" s="1045"/>
      <c r="E33" s="1119"/>
      <c r="F33" s="1119"/>
      <c r="G33" s="1119"/>
      <c r="H33" s="1119"/>
      <c r="I33" s="1119"/>
      <c r="J33" s="1119"/>
      <c r="K33" s="1119"/>
      <c r="L33" s="1119"/>
      <c r="M33" s="1119"/>
      <c r="N33" s="1119"/>
      <c r="O33" s="1120"/>
    </row>
    <row r="34" spans="2:15" s="97" customFormat="1" ht="18" customHeight="1">
      <c r="B34" s="1093"/>
      <c r="C34" s="1094"/>
      <c r="D34" s="1121"/>
      <c r="E34" s="1122"/>
      <c r="F34" s="1122"/>
      <c r="G34" s="1122"/>
      <c r="H34" s="1122"/>
      <c r="I34" s="1122"/>
      <c r="J34" s="1122"/>
      <c r="K34" s="1122"/>
      <c r="L34" s="1122"/>
      <c r="M34" s="1122"/>
      <c r="N34" s="1122"/>
      <c r="O34" s="1123"/>
    </row>
    <row r="35" spans="2:15" s="97" customFormat="1" ht="18" customHeight="1">
      <c r="B35" s="1093"/>
      <c r="C35" s="1094"/>
      <c r="D35" s="1121"/>
      <c r="E35" s="1122"/>
      <c r="F35" s="1122"/>
      <c r="G35" s="1122"/>
      <c r="H35" s="1122"/>
      <c r="I35" s="1122"/>
      <c r="J35" s="1122"/>
      <c r="K35" s="1122"/>
      <c r="L35" s="1122"/>
      <c r="M35" s="1122"/>
      <c r="N35" s="1122"/>
      <c r="O35" s="1123"/>
    </row>
    <row r="36" spans="2:15" s="97" customFormat="1" ht="18" customHeight="1">
      <c r="B36" s="1093"/>
      <c r="C36" s="1094"/>
      <c r="D36" s="1121"/>
      <c r="E36" s="1122"/>
      <c r="F36" s="1122"/>
      <c r="G36" s="1122"/>
      <c r="H36" s="1122"/>
      <c r="I36" s="1122"/>
      <c r="J36" s="1122"/>
      <c r="K36" s="1122"/>
      <c r="L36" s="1122"/>
      <c r="M36" s="1122"/>
      <c r="N36" s="1122"/>
      <c r="O36" s="1123"/>
    </row>
    <row r="37" spans="2:15" s="97" customFormat="1" ht="18" customHeight="1">
      <c r="B37" s="1093"/>
      <c r="C37" s="1094"/>
      <c r="D37" s="1121"/>
      <c r="E37" s="1122"/>
      <c r="F37" s="1122"/>
      <c r="G37" s="1122"/>
      <c r="H37" s="1122"/>
      <c r="I37" s="1122"/>
      <c r="J37" s="1122"/>
      <c r="K37" s="1122"/>
      <c r="L37" s="1122"/>
      <c r="M37" s="1122"/>
      <c r="N37" s="1122"/>
      <c r="O37" s="1123"/>
    </row>
    <row r="38" spans="2:15" s="97" customFormat="1" ht="18" customHeight="1">
      <c r="B38" s="1093"/>
      <c r="C38" s="1094"/>
      <c r="D38" s="1121"/>
      <c r="E38" s="1122"/>
      <c r="F38" s="1122"/>
      <c r="G38" s="1122"/>
      <c r="H38" s="1122"/>
      <c r="I38" s="1122"/>
      <c r="J38" s="1122"/>
      <c r="K38" s="1122"/>
      <c r="L38" s="1122"/>
      <c r="M38" s="1122"/>
      <c r="N38" s="1122"/>
      <c r="O38" s="1123"/>
    </row>
    <row r="39" spans="2:15" s="97" customFormat="1" ht="18" customHeight="1">
      <c r="B39" s="1095"/>
      <c r="C39" s="1096"/>
      <c r="D39" s="1124"/>
      <c r="E39" s="1125"/>
      <c r="F39" s="1125"/>
      <c r="G39" s="1125"/>
      <c r="H39" s="1125"/>
      <c r="I39" s="1125"/>
      <c r="J39" s="1125"/>
      <c r="K39" s="1125"/>
      <c r="L39" s="1125"/>
      <c r="M39" s="1125"/>
      <c r="N39" s="1125"/>
      <c r="O39" s="1126"/>
    </row>
    <row r="40" spans="2:15" s="97" customFormat="1" ht="30.75" customHeight="1">
      <c r="B40" s="1067" t="s">
        <v>110</v>
      </c>
      <c r="C40" s="1092"/>
      <c r="D40" s="1102" t="s">
        <v>733</v>
      </c>
      <c r="E40" s="1090"/>
      <c r="F40" s="1090"/>
      <c r="G40" s="1090"/>
      <c r="H40" s="1090"/>
      <c r="I40" s="1090"/>
      <c r="J40" s="1090"/>
      <c r="K40" s="1090"/>
      <c r="L40" s="1090"/>
      <c r="M40" s="1090"/>
      <c r="N40" s="1090"/>
      <c r="O40" s="1091"/>
    </row>
    <row r="41" spans="2:15" s="97" customFormat="1" ht="18" customHeight="1">
      <c r="B41" s="1093"/>
      <c r="C41" s="1094"/>
      <c r="D41" s="1045"/>
      <c r="E41" s="1108"/>
      <c r="F41" s="1108"/>
      <c r="G41" s="1108"/>
      <c r="H41" s="1108"/>
      <c r="I41" s="1108"/>
      <c r="J41" s="1108"/>
      <c r="K41" s="1108"/>
      <c r="L41" s="1108"/>
      <c r="M41" s="1108"/>
      <c r="N41" s="1108"/>
      <c r="O41" s="1109"/>
    </row>
    <row r="42" spans="2:15" s="97" customFormat="1" ht="18" customHeight="1">
      <c r="B42" s="1093"/>
      <c r="C42" s="1094"/>
      <c r="D42" s="1110"/>
      <c r="E42" s="1111"/>
      <c r="F42" s="1111"/>
      <c r="G42" s="1111"/>
      <c r="H42" s="1111"/>
      <c r="I42" s="1111"/>
      <c r="J42" s="1111"/>
      <c r="K42" s="1111"/>
      <c r="L42" s="1111"/>
      <c r="M42" s="1111"/>
      <c r="N42" s="1111"/>
      <c r="O42" s="1112"/>
    </row>
    <row r="43" spans="2:15" s="97" customFormat="1" ht="18" customHeight="1">
      <c r="B43" s="1093"/>
      <c r="C43" s="1094"/>
      <c r="D43" s="1113"/>
      <c r="E43" s="1114"/>
      <c r="F43" s="1114"/>
      <c r="G43" s="1114"/>
      <c r="H43" s="1114"/>
      <c r="I43" s="1114"/>
      <c r="J43" s="1114"/>
      <c r="K43" s="1114"/>
      <c r="L43" s="1114"/>
      <c r="M43" s="1114"/>
      <c r="N43" s="1114"/>
      <c r="O43" s="1115"/>
    </row>
    <row r="44" spans="2:15" s="97" customFormat="1" ht="17.100000000000001" customHeight="1">
      <c r="B44" s="1093"/>
      <c r="C44" s="1094"/>
      <c r="D44" s="1133" t="s">
        <v>278</v>
      </c>
      <c r="E44" s="1133"/>
      <c r="F44" s="1133"/>
      <c r="G44" s="1133"/>
      <c r="H44" s="1133"/>
      <c r="I44" s="1133"/>
      <c r="J44" s="1133"/>
      <c r="K44" s="1133"/>
      <c r="L44" s="1133"/>
      <c r="M44" s="1133"/>
      <c r="N44" s="1133"/>
      <c r="O44" s="1134"/>
    </row>
    <row r="45" spans="2:15" s="97" customFormat="1" ht="17.100000000000001" customHeight="1">
      <c r="B45" s="1093"/>
      <c r="C45" s="1094"/>
      <c r="D45" s="1135"/>
      <c r="E45" s="1108"/>
      <c r="F45" s="1108"/>
      <c r="G45" s="1108"/>
      <c r="H45" s="1108"/>
      <c r="I45" s="1108"/>
      <c r="J45" s="1108"/>
      <c r="K45" s="1108"/>
      <c r="L45" s="1108"/>
      <c r="M45" s="1108"/>
      <c r="N45" s="1108"/>
      <c r="O45" s="1109"/>
    </row>
    <row r="46" spans="2:15" s="97" customFormat="1" ht="17.100000000000001" customHeight="1">
      <c r="B46" s="1093"/>
      <c r="C46" s="1094"/>
      <c r="D46" s="1110"/>
      <c r="E46" s="1111"/>
      <c r="F46" s="1111"/>
      <c r="G46" s="1111"/>
      <c r="H46" s="1111"/>
      <c r="I46" s="1111"/>
      <c r="J46" s="1111"/>
      <c r="K46" s="1111"/>
      <c r="L46" s="1111"/>
      <c r="M46" s="1111"/>
      <c r="N46" s="1111"/>
      <c r="O46" s="1112"/>
    </row>
    <row r="47" spans="2:15" s="97" customFormat="1" ht="17.100000000000001" customHeight="1">
      <c r="B47" s="1093"/>
      <c r="C47" s="1094"/>
      <c r="D47" s="1113"/>
      <c r="E47" s="1114"/>
      <c r="F47" s="1114"/>
      <c r="G47" s="1114"/>
      <c r="H47" s="1114"/>
      <c r="I47" s="1114"/>
      <c r="J47" s="1114"/>
      <c r="K47" s="1114"/>
      <c r="L47" s="1114"/>
      <c r="M47" s="1114"/>
      <c r="N47" s="1114"/>
      <c r="O47" s="1115"/>
    </row>
    <row r="48" spans="2:15" s="97" customFormat="1" ht="17.100000000000001" customHeight="1">
      <c r="B48" s="1093"/>
      <c r="C48" s="1094"/>
      <c r="D48" s="1133" t="s">
        <v>371</v>
      </c>
      <c r="E48" s="1133"/>
      <c r="F48" s="1133"/>
      <c r="G48" s="1133"/>
      <c r="H48" s="1133"/>
      <c r="I48" s="1133"/>
      <c r="J48" s="1133"/>
      <c r="K48" s="1133"/>
      <c r="L48" s="1133"/>
      <c r="M48" s="1133"/>
      <c r="N48" s="1133"/>
      <c r="O48" s="1134"/>
    </row>
    <row r="49" spans="1:21" s="97" customFormat="1" ht="17.100000000000001" customHeight="1">
      <c r="B49" s="1093"/>
      <c r="C49" s="1094"/>
      <c r="D49" s="1135"/>
      <c r="E49" s="1136"/>
      <c r="F49" s="1136"/>
      <c r="G49" s="1136"/>
      <c r="H49" s="1136"/>
      <c r="I49" s="1136"/>
      <c r="J49" s="1136"/>
      <c r="K49" s="1136"/>
      <c r="L49" s="1136"/>
      <c r="M49" s="1136"/>
      <c r="N49" s="1136"/>
      <c r="O49" s="1137"/>
    </row>
    <row r="50" spans="1:21" s="97" customFormat="1" ht="17.100000000000001" customHeight="1">
      <c r="B50" s="1093"/>
      <c r="C50" s="1094"/>
      <c r="D50" s="1138"/>
      <c r="E50" s="827"/>
      <c r="F50" s="827"/>
      <c r="G50" s="827"/>
      <c r="H50" s="827"/>
      <c r="I50" s="827"/>
      <c r="J50" s="827"/>
      <c r="K50" s="827"/>
      <c r="L50" s="827"/>
      <c r="M50" s="827"/>
      <c r="N50" s="827"/>
      <c r="O50" s="1139"/>
    </row>
    <row r="51" spans="1:21" s="97" customFormat="1" ht="17.100000000000001" customHeight="1">
      <c r="B51" s="1093"/>
      <c r="C51" s="1094"/>
      <c r="D51" s="1140"/>
      <c r="E51" s="1141"/>
      <c r="F51" s="1141"/>
      <c r="G51" s="1141"/>
      <c r="H51" s="1141"/>
      <c r="I51" s="1141"/>
      <c r="J51" s="1141"/>
      <c r="K51" s="1141"/>
      <c r="L51" s="1141"/>
      <c r="M51" s="1141"/>
      <c r="N51" s="1141"/>
      <c r="O51" s="1142"/>
    </row>
    <row r="52" spans="1:21" s="97" customFormat="1" ht="45" customHeight="1">
      <c r="B52" s="1093"/>
      <c r="C52" s="1094"/>
      <c r="D52" s="1021" t="s">
        <v>779</v>
      </c>
      <c r="E52" s="1022"/>
      <c r="F52" s="1022"/>
      <c r="G52" s="1022"/>
      <c r="H52" s="1022"/>
      <c r="I52" s="1022"/>
      <c r="J52" s="1022"/>
      <c r="K52" s="1022"/>
      <c r="L52" s="1023"/>
      <c r="M52" s="1024" t="s">
        <v>713</v>
      </c>
      <c r="N52" s="1025"/>
      <c r="O52" s="706" t="s">
        <v>714</v>
      </c>
      <c r="Q52" s="495" t="s">
        <v>721</v>
      </c>
    </row>
    <row r="53" spans="1:21" s="97" customFormat="1" ht="17.100000000000001" customHeight="1">
      <c r="B53" s="1093"/>
      <c r="C53" s="1094"/>
      <c r="D53" s="1045"/>
      <c r="E53" s="1103"/>
      <c r="F53" s="1103"/>
      <c r="G53" s="1103"/>
      <c r="H53" s="1103"/>
      <c r="I53" s="1103"/>
      <c r="J53" s="1103"/>
      <c r="K53" s="1103"/>
      <c r="L53" s="1103"/>
      <c r="M53" s="1103"/>
      <c r="N53" s="1103"/>
      <c r="O53" s="1104"/>
    </row>
    <row r="54" spans="1:21" ht="18" customHeight="1">
      <c r="B54" s="1093"/>
      <c r="C54" s="1094"/>
      <c r="D54" s="1105"/>
      <c r="E54" s="1106"/>
      <c r="F54" s="1106"/>
      <c r="G54" s="1106"/>
      <c r="H54" s="1106"/>
      <c r="I54" s="1106"/>
      <c r="J54" s="1106"/>
      <c r="K54" s="1106"/>
      <c r="L54" s="1106"/>
      <c r="M54" s="1106"/>
      <c r="N54" s="1106"/>
      <c r="O54" s="1107"/>
      <c r="R54" s="294"/>
      <c r="S54" s="294"/>
      <c r="T54" s="294"/>
      <c r="U54" s="294"/>
    </row>
    <row r="55" spans="1:21" ht="18" customHeight="1">
      <c r="B55" s="1093"/>
      <c r="C55" s="1094"/>
      <c r="D55" s="1147" t="s">
        <v>279</v>
      </c>
      <c r="E55" s="1133"/>
      <c r="F55" s="1133"/>
      <c r="G55" s="1133"/>
      <c r="H55" s="1133"/>
      <c r="I55" s="1133"/>
      <c r="J55" s="1133"/>
      <c r="K55" s="1133"/>
      <c r="L55" s="1133"/>
      <c r="M55" s="1133"/>
      <c r="N55" s="1133"/>
      <c r="O55" s="1134"/>
      <c r="R55" s="294"/>
      <c r="S55" s="294"/>
      <c r="T55" s="294"/>
      <c r="U55" s="294"/>
    </row>
    <row r="56" spans="1:21" ht="18" customHeight="1">
      <c r="B56" s="1093"/>
      <c r="C56" s="1094"/>
      <c r="D56" s="1127"/>
      <c r="E56" s="1128"/>
      <c r="F56" s="1128"/>
      <c r="G56" s="1128"/>
      <c r="H56" s="1128"/>
      <c r="I56" s="1128"/>
      <c r="J56" s="1128"/>
      <c r="K56" s="1128"/>
      <c r="L56" s="1128"/>
      <c r="M56" s="1128"/>
      <c r="N56" s="1128"/>
      <c r="O56" s="1129"/>
      <c r="R56" s="294"/>
      <c r="S56" s="294"/>
      <c r="T56" s="294"/>
      <c r="U56" s="294"/>
    </row>
    <row r="57" spans="1:21" s="308" customFormat="1" ht="18" customHeight="1">
      <c r="B57" s="1095"/>
      <c r="C57" s="1096"/>
      <c r="D57" s="1130"/>
      <c r="E57" s="1131"/>
      <c r="F57" s="1131"/>
      <c r="G57" s="1131"/>
      <c r="H57" s="1131"/>
      <c r="I57" s="1131"/>
      <c r="J57" s="1131"/>
      <c r="K57" s="1131"/>
      <c r="L57" s="1131"/>
      <c r="M57" s="1131"/>
      <c r="N57" s="1131"/>
      <c r="O57" s="1132"/>
    </row>
    <row r="58" spans="1:21" s="122" customFormat="1" ht="4.5" customHeight="1">
      <c r="B58" s="309"/>
      <c r="C58" s="309"/>
      <c r="D58" s="310"/>
      <c r="E58" s="310"/>
      <c r="F58" s="310"/>
      <c r="G58" s="310"/>
      <c r="H58" s="310"/>
      <c r="I58" s="310"/>
      <c r="J58" s="310"/>
      <c r="K58" s="310"/>
      <c r="L58" s="310"/>
      <c r="M58" s="310"/>
      <c r="N58" s="310"/>
      <c r="O58" s="310"/>
    </row>
    <row r="59" spans="1:21" s="122" customFormat="1" ht="18.75" customHeight="1">
      <c r="B59" s="463" t="s">
        <v>333</v>
      </c>
      <c r="C59" s="309"/>
      <c r="D59" s="310"/>
      <c r="E59" s="310"/>
      <c r="F59" s="310"/>
      <c r="G59" s="310"/>
      <c r="H59" s="310"/>
      <c r="I59" s="310"/>
      <c r="J59" s="310"/>
      <c r="K59" s="310"/>
      <c r="L59" s="310"/>
      <c r="M59" s="310"/>
      <c r="N59" s="310"/>
      <c r="O59" s="310"/>
    </row>
    <row r="60" spans="1:21" s="122" customFormat="1" ht="14.25" customHeight="1" thickBot="1">
      <c r="B60" s="463" t="s">
        <v>331</v>
      </c>
      <c r="C60" s="309"/>
      <c r="D60" s="310"/>
      <c r="E60" s="310"/>
      <c r="F60" s="310"/>
      <c r="G60" s="310"/>
      <c r="H60" s="310"/>
      <c r="I60" s="310"/>
      <c r="J60" s="310"/>
      <c r="K60" s="310"/>
      <c r="L60" s="310"/>
      <c r="M60" s="310"/>
      <c r="N60" s="310"/>
      <c r="O60" s="310"/>
    </row>
    <row r="61" spans="1:21" s="122" customFormat="1" ht="18" customHeight="1" thickBot="1">
      <c r="B61" s="1143" t="s">
        <v>36</v>
      </c>
      <c r="C61" s="1017"/>
      <c r="D61" s="1018"/>
      <c r="E61" s="311" t="s">
        <v>505</v>
      </c>
      <c r="F61" s="312"/>
      <c r="G61" s="312"/>
      <c r="H61" s="312"/>
      <c r="I61" s="312"/>
      <c r="J61" s="312"/>
      <c r="K61" s="312"/>
      <c r="L61" s="212"/>
      <c r="M61" s="212"/>
      <c r="N61" s="212"/>
      <c r="O61" s="212"/>
    </row>
    <row r="62" spans="1:21" s="122" customFormat="1" ht="12">
      <c r="A62" s="313"/>
      <c r="B62" s="314" t="s">
        <v>50</v>
      </c>
      <c r="C62" s="314"/>
      <c r="D62" s="315"/>
      <c r="E62" s="316"/>
      <c r="F62" s="316"/>
      <c r="G62" s="317" t="s">
        <v>51</v>
      </c>
      <c r="H62" s="315"/>
      <c r="I62" s="314" t="s">
        <v>52</v>
      </c>
      <c r="J62" s="314"/>
      <c r="K62" s="313"/>
      <c r="L62" s="318"/>
      <c r="M62" s="319"/>
      <c r="N62" s="313"/>
      <c r="O62" s="317" t="s">
        <v>51</v>
      </c>
    </row>
    <row r="63" spans="1:21" s="122" customFormat="1" ht="12">
      <c r="A63" s="320"/>
      <c r="B63" s="321" t="s">
        <v>53</v>
      </c>
      <c r="C63" s="322"/>
      <c r="D63" s="322"/>
      <c r="E63" s="323"/>
      <c r="F63" s="323" t="s">
        <v>54</v>
      </c>
      <c r="G63" s="324" t="s">
        <v>55</v>
      </c>
      <c r="H63" s="325"/>
      <c r="I63" s="321" t="s">
        <v>53</v>
      </c>
      <c r="J63" s="322"/>
      <c r="K63" s="322"/>
      <c r="L63" s="322"/>
      <c r="M63" s="323"/>
      <c r="N63" s="323" t="s">
        <v>54</v>
      </c>
      <c r="O63" s="324" t="s">
        <v>55</v>
      </c>
    </row>
    <row r="64" spans="1:21" s="122" customFormat="1" ht="18" customHeight="1">
      <c r="A64" s="313"/>
      <c r="B64" s="78" t="s">
        <v>395</v>
      </c>
      <c r="C64" s="79"/>
      <c r="D64" s="79"/>
      <c r="E64" s="80"/>
      <c r="F64" s="81"/>
      <c r="G64" s="82"/>
      <c r="H64" s="83"/>
      <c r="I64" s="78" t="s">
        <v>397</v>
      </c>
      <c r="J64" s="79"/>
      <c r="K64" s="79"/>
      <c r="L64" s="79"/>
      <c r="M64" s="80"/>
      <c r="N64" s="84"/>
      <c r="O64" s="85"/>
      <c r="Q64" s="561" t="s">
        <v>700</v>
      </c>
    </row>
    <row r="65" spans="1:15" s="122" customFormat="1" ht="14.25" customHeight="1">
      <c r="A65" s="313"/>
      <c r="B65" s="86"/>
      <c r="C65" s="87"/>
      <c r="D65" s="88"/>
      <c r="E65" s="89"/>
      <c r="F65" s="90"/>
      <c r="G65" s="91"/>
      <c r="H65" s="83"/>
      <c r="I65" s="92"/>
      <c r="J65" s="93"/>
      <c r="K65" s="88"/>
      <c r="L65" s="88"/>
      <c r="M65" s="89"/>
      <c r="N65" s="90"/>
      <c r="O65" s="94"/>
    </row>
    <row r="66" spans="1:15" s="122" customFormat="1" ht="14.25" customHeight="1">
      <c r="A66" s="313"/>
      <c r="B66" s="95"/>
      <c r="C66" s="96"/>
      <c r="D66" s="97"/>
      <c r="E66" s="98"/>
      <c r="F66" s="90"/>
      <c r="G66" s="99">
        <f>ROUNDDOWN(SUM(F65:F71)/1000,0)</f>
        <v>0</v>
      </c>
      <c r="H66" s="100"/>
      <c r="I66" s="92"/>
      <c r="J66" s="510"/>
      <c r="K66" s="510"/>
      <c r="L66" s="510"/>
      <c r="M66" s="98"/>
      <c r="N66" s="90"/>
      <c r="O66" s="101">
        <f>ROUNDDOWN(SUM(N65:N74)/1000,0)</f>
        <v>0</v>
      </c>
    </row>
    <row r="67" spans="1:15" s="122" customFormat="1" ht="14.1" customHeight="1">
      <c r="A67" s="313"/>
      <c r="B67" s="95"/>
      <c r="C67" s="96"/>
      <c r="D67" s="97"/>
      <c r="E67" s="98"/>
      <c r="F67" s="90"/>
      <c r="G67" s="99"/>
      <c r="H67" s="100"/>
      <c r="I67" s="92"/>
      <c r="J67" s="510"/>
      <c r="K67" s="510"/>
      <c r="L67" s="510"/>
      <c r="M67" s="98"/>
      <c r="N67" s="90"/>
      <c r="O67" s="94"/>
    </row>
    <row r="68" spans="1:15" s="122" customFormat="1" ht="14.25" customHeight="1">
      <c r="A68" s="313"/>
      <c r="B68" s="95"/>
      <c r="C68" s="96"/>
      <c r="D68" s="97"/>
      <c r="E68" s="98"/>
      <c r="F68" s="90"/>
      <c r="G68" s="99"/>
      <c r="H68" s="100"/>
      <c r="I68" s="92"/>
      <c r="J68" s="510"/>
      <c r="K68" s="510"/>
      <c r="L68" s="510"/>
      <c r="M68" s="98"/>
      <c r="N68" s="90"/>
      <c r="O68" s="94"/>
    </row>
    <row r="69" spans="1:15" s="122" customFormat="1" ht="14.25" customHeight="1">
      <c r="A69" s="313"/>
      <c r="B69" s="95"/>
      <c r="C69" s="96"/>
      <c r="D69" s="97"/>
      <c r="E69" s="98"/>
      <c r="F69" s="90"/>
      <c r="G69" s="102"/>
      <c r="H69" s="103"/>
      <c r="I69" s="92"/>
      <c r="J69" s="510"/>
      <c r="K69" s="510"/>
      <c r="L69" s="510"/>
      <c r="M69" s="98"/>
      <c r="N69" s="90"/>
      <c r="O69" s="94"/>
    </row>
    <row r="70" spans="1:15" s="122" customFormat="1" ht="14.25" customHeight="1">
      <c r="A70" s="313"/>
      <c r="B70" s="95"/>
      <c r="C70" s="96"/>
      <c r="D70" s="97"/>
      <c r="E70" s="98"/>
      <c r="F70" s="90"/>
      <c r="G70" s="102"/>
      <c r="H70" s="103"/>
      <c r="I70" s="92"/>
      <c r="J70" s="510"/>
      <c r="K70" s="510"/>
      <c r="L70" s="510"/>
      <c r="M70" s="98"/>
      <c r="N70" s="90"/>
      <c r="O70" s="94"/>
    </row>
    <row r="71" spans="1:15" s="122" customFormat="1" ht="14.25" customHeight="1">
      <c r="A71" s="313"/>
      <c r="B71" s="78" t="s">
        <v>607</v>
      </c>
      <c r="C71" s="79"/>
      <c r="D71" s="79"/>
      <c r="E71" s="80"/>
      <c r="F71" s="81"/>
      <c r="G71" s="82"/>
      <c r="H71" s="105"/>
      <c r="I71" s="92"/>
      <c r="J71" s="510"/>
      <c r="K71" s="510"/>
      <c r="L71" s="510"/>
      <c r="M71" s="98"/>
      <c r="N71" s="90"/>
      <c r="O71" s="94"/>
    </row>
    <row r="72" spans="1:15" s="122" customFormat="1" ht="14.25" customHeight="1">
      <c r="A72" s="313"/>
      <c r="B72" s="95"/>
      <c r="C72" s="96"/>
      <c r="D72" s="97"/>
      <c r="E72" s="98"/>
      <c r="F72" s="90"/>
      <c r="G72" s="91"/>
      <c r="H72" s="105"/>
      <c r="I72" s="92"/>
      <c r="J72" s="510"/>
      <c r="K72" s="510"/>
      <c r="L72" s="510"/>
      <c r="M72" s="98"/>
      <c r="N72" s="90"/>
      <c r="O72" s="94"/>
    </row>
    <row r="73" spans="1:15" s="122" customFormat="1" ht="14.25" customHeight="1">
      <c r="A73" s="313"/>
      <c r="B73" s="95"/>
      <c r="C73" s="96"/>
      <c r="D73" s="97"/>
      <c r="E73" s="98"/>
      <c r="F73" s="90"/>
      <c r="G73" s="99">
        <f>ROUNDDOWN(SUM(F72:F77)/1000,0)</f>
        <v>0</v>
      </c>
      <c r="H73" s="100"/>
      <c r="I73" s="107"/>
      <c r="J73" s="511"/>
      <c r="K73" s="511"/>
      <c r="L73" s="511"/>
      <c r="M73" s="98"/>
      <c r="N73" s="90"/>
      <c r="O73" s="106"/>
    </row>
    <row r="74" spans="1:15" s="122" customFormat="1" ht="14.25" customHeight="1">
      <c r="A74" s="313"/>
      <c r="B74" s="95"/>
      <c r="C74" s="96"/>
      <c r="D74" s="97"/>
      <c r="E74" s="98"/>
      <c r="F74" s="90"/>
      <c r="G74" s="99"/>
      <c r="H74" s="100"/>
      <c r="I74" s="78" t="s">
        <v>398</v>
      </c>
      <c r="J74" s="79"/>
      <c r="K74" s="79"/>
      <c r="L74" s="79"/>
      <c r="M74" s="80"/>
      <c r="N74" s="81"/>
      <c r="O74" s="111"/>
    </row>
    <row r="75" spans="1:15" s="122" customFormat="1" ht="14.25" customHeight="1">
      <c r="A75" s="313"/>
      <c r="B75" s="95"/>
      <c r="C75" s="96"/>
      <c r="D75" s="97"/>
      <c r="E75" s="98"/>
      <c r="F75" s="90"/>
      <c r="G75" s="99"/>
      <c r="H75" s="105"/>
      <c r="I75" s="92"/>
      <c r="J75" s="510"/>
      <c r="K75" s="510"/>
      <c r="L75" s="510"/>
      <c r="M75" s="98"/>
      <c r="N75" s="90"/>
      <c r="O75" s="94"/>
    </row>
    <row r="76" spans="1:15" s="122" customFormat="1" ht="14.25" customHeight="1">
      <c r="A76" s="313"/>
      <c r="B76" s="95"/>
      <c r="C76" s="96"/>
      <c r="D76" s="97"/>
      <c r="E76" s="98"/>
      <c r="F76" s="90"/>
      <c r="G76" s="99"/>
      <c r="H76" s="100"/>
      <c r="I76" s="92"/>
      <c r="J76" s="510"/>
      <c r="K76" s="510"/>
      <c r="L76" s="510"/>
      <c r="M76" s="98"/>
      <c r="N76" s="90"/>
      <c r="O76" s="101">
        <f>ROUNDDOWN(SUM(N75:N83)/1000,0)</f>
        <v>0</v>
      </c>
    </row>
    <row r="77" spans="1:15" s="122" customFormat="1" ht="14.25" customHeight="1">
      <c r="A77" s="313"/>
      <c r="B77" s="78" t="s">
        <v>614</v>
      </c>
      <c r="C77" s="79"/>
      <c r="D77" s="79"/>
      <c r="E77" s="80"/>
      <c r="F77" s="81"/>
      <c r="G77" s="82"/>
      <c r="H77" s="100"/>
      <c r="I77" s="92"/>
      <c r="J77" s="510"/>
      <c r="K77" s="510"/>
      <c r="L77" s="510"/>
      <c r="M77" s="98"/>
      <c r="N77" s="90"/>
      <c r="O77" s="94"/>
    </row>
    <row r="78" spans="1:15" s="122" customFormat="1" ht="14.25" customHeight="1">
      <c r="A78" s="313"/>
      <c r="B78" s="95"/>
      <c r="C78" s="96"/>
      <c r="D78" s="97"/>
      <c r="E78" s="98"/>
      <c r="F78" s="90"/>
      <c r="G78" s="91"/>
      <c r="H78" s="105"/>
      <c r="I78" s="92"/>
      <c r="J78" s="510"/>
      <c r="K78" s="510"/>
      <c r="L78" s="510"/>
      <c r="M78" s="98"/>
      <c r="N78" s="90"/>
      <c r="O78" s="94"/>
    </row>
    <row r="79" spans="1:15" s="122" customFormat="1" ht="14.25" customHeight="1">
      <c r="A79" s="313"/>
      <c r="B79" s="95"/>
      <c r="C79" s="96"/>
      <c r="D79" s="97"/>
      <c r="E79" s="98"/>
      <c r="F79" s="90"/>
      <c r="G79" s="99">
        <f>ROUNDDOWN(SUM(F78:F81)/1000,0)</f>
        <v>0</v>
      </c>
      <c r="H79" s="105"/>
      <c r="I79" s="92"/>
      <c r="J79" s="510"/>
      <c r="K79" s="510"/>
      <c r="L79" s="510"/>
      <c r="M79" s="98"/>
      <c r="N79" s="90"/>
      <c r="O79" s="94"/>
    </row>
    <row r="80" spans="1:15" s="122" customFormat="1" ht="14.25" customHeight="1">
      <c r="A80" s="313"/>
      <c r="B80" s="95"/>
      <c r="C80" s="96"/>
      <c r="D80" s="97"/>
      <c r="E80" s="98"/>
      <c r="F80" s="90"/>
      <c r="G80" s="99"/>
      <c r="H80" s="100"/>
      <c r="I80" s="92"/>
      <c r="J80" s="510"/>
      <c r="K80" s="510"/>
      <c r="L80" s="510"/>
      <c r="M80" s="98"/>
      <c r="N80" s="90"/>
      <c r="O80" s="94"/>
    </row>
    <row r="81" spans="1:15" s="122" customFormat="1" ht="14.25" customHeight="1">
      <c r="A81" s="313"/>
      <c r="B81" s="78" t="s">
        <v>615</v>
      </c>
      <c r="C81" s="79"/>
      <c r="D81" s="79"/>
      <c r="E81" s="80"/>
      <c r="F81" s="81"/>
      <c r="G81" s="82"/>
      <c r="H81" s="100"/>
      <c r="I81" s="92"/>
      <c r="J81" s="510"/>
      <c r="K81" s="510"/>
      <c r="L81" s="510"/>
      <c r="M81" s="98"/>
      <c r="N81" s="90"/>
      <c r="O81" s="94"/>
    </row>
    <row r="82" spans="1:15" s="122" customFormat="1" ht="14.25" customHeight="1">
      <c r="A82" s="313"/>
      <c r="B82" s="95"/>
      <c r="C82" s="96"/>
      <c r="D82" s="97"/>
      <c r="E82" s="98"/>
      <c r="F82" s="90"/>
      <c r="G82" s="91"/>
      <c r="H82" s="105"/>
      <c r="I82" s="92"/>
      <c r="J82" s="510"/>
      <c r="K82" s="510"/>
      <c r="L82" s="510"/>
      <c r="M82" s="98"/>
      <c r="N82" s="90"/>
      <c r="O82" s="106"/>
    </row>
    <row r="83" spans="1:15" s="122" customFormat="1" ht="14.25" customHeight="1">
      <c r="A83" s="313"/>
      <c r="B83" s="95"/>
      <c r="C83" s="96"/>
      <c r="D83" s="97"/>
      <c r="E83" s="98"/>
      <c r="F83" s="90"/>
      <c r="G83" s="99">
        <f>ROUNDDOWN(SUM(F82:F87)/1000,0)</f>
        <v>0</v>
      </c>
      <c r="H83" s="105"/>
      <c r="I83" s="185" t="s">
        <v>399</v>
      </c>
      <c r="J83" s="167"/>
      <c r="K83" s="109"/>
      <c r="L83" s="109"/>
      <c r="M83" s="110"/>
      <c r="N83" s="84"/>
      <c r="O83" s="111"/>
    </row>
    <row r="84" spans="1:15" s="122" customFormat="1" ht="14.25" customHeight="1">
      <c r="A84" s="313"/>
      <c r="B84" s="95"/>
      <c r="C84" s="96"/>
      <c r="D84" s="97"/>
      <c r="E84" s="98"/>
      <c r="F84" s="90"/>
      <c r="G84" s="99"/>
      <c r="H84" s="105"/>
      <c r="I84" s="92"/>
      <c r="J84" s="510"/>
      <c r="K84" s="510"/>
      <c r="L84" s="510"/>
      <c r="M84" s="98"/>
      <c r="N84" s="90"/>
      <c r="O84" s="94"/>
    </row>
    <row r="85" spans="1:15" s="122" customFormat="1" ht="14.25" customHeight="1">
      <c r="A85" s="313"/>
      <c r="B85" s="95"/>
      <c r="C85" s="96"/>
      <c r="D85" s="97"/>
      <c r="E85" s="98"/>
      <c r="F85" s="90"/>
      <c r="G85" s="99"/>
      <c r="H85" s="100"/>
      <c r="I85" s="92"/>
      <c r="J85" s="510"/>
      <c r="K85" s="510"/>
      <c r="L85" s="510"/>
      <c r="M85" s="98"/>
      <c r="N85" s="90"/>
      <c r="O85" s="101">
        <f>ROUNDDOWN(SUM(N84:N90)/1000,0)</f>
        <v>0</v>
      </c>
    </row>
    <row r="86" spans="1:15" s="122" customFormat="1" ht="14.25" customHeight="1">
      <c r="A86" s="313"/>
      <c r="B86" s="78" t="s">
        <v>396</v>
      </c>
      <c r="C86" s="79"/>
      <c r="D86" s="79"/>
      <c r="E86" s="80"/>
      <c r="F86" s="81"/>
      <c r="G86" s="82"/>
      <c r="H86" s="100"/>
      <c r="I86" s="92"/>
      <c r="J86" s="510"/>
      <c r="K86" s="510"/>
      <c r="L86" s="510"/>
      <c r="M86" s="98"/>
      <c r="N86" s="90"/>
      <c r="O86" s="94"/>
    </row>
    <row r="87" spans="1:15" s="122" customFormat="1" ht="14.25" customHeight="1">
      <c r="A87" s="313"/>
      <c r="B87" s="95"/>
      <c r="C87" s="96"/>
      <c r="D87" s="97"/>
      <c r="E87" s="98"/>
      <c r="F87" s="90"/>
      <c r="G87" s="91"/>
      <c r="H87" s="100"/>
      <c r="I87" s="92"/>
      <c r="J87" s="510"/>
      <c r="K87" s="510"/>
      <c r="L87" s="510"/>
      <c r="M87" s="98"/>
      <c r="N87" s="90"/>
      <c r="O87" s="94"/>
    </row>
    <row r="88" spans="1:15" s="122" customFormat="1" ht="14.25" customHeight="1">
      <c r="A88" s="313"/>
      <c r="B88" s="95"/>
      <c r="C88" s="96"/>
      <c r="D88" s="97"/>
      <c r="E88" s="98"/>
      <c r="F88" s="90"/>
      <c r="G88" s="91">
        <f>ROUNDDOWN(SUM(F87:F94)/1000,0)</f>
        <v>0</v>
      </c>
      <c r="H88" s="100"/>
      <c r="I88" s="92"/>
      <c r="J88" s="510"/>
      <c r="K88" s="510"/>
      <c r="L88" s="510"/>
      <c r="M88" s="98"/>
      <c r="N88" s="90"/>
      <c r="O88" s="94"/>
    </row>
    <row r="89" spans="1:15" s="122" customFormat="1" ht="14.25" customHeight="1">
      <c r="A89" s="313"/>
      <c r="B89" s="95"/>
      <c r="C89" s="96"/>
      <c r="D89" s="97"/>
      <c r="E89" s="98"/>
      <c r="F89" s="90"/>
      <c r="G89" s="91"/>
      <c r="H89" s="100"/>
      <c r="I89" s="92"/>
      <c r="J89" s="510"/>
      <c r="K89" s="510"/>
      <c r="L89" s="510"/>
      <c r="M89" s="98"/>
      <c r="N89" s="90"/>
      <c r="O89" s="94"/>
    </row>
    <row r="90" spans="1:15" s="122" customFormat="1" ht="14.25" customHeight="1">
      <c r="A90" s="313"/>
      <c r="B90" s="95"/>
      <c r="C90" s="96"/>
      <c r="D90" s="97"/>
      <c r="E90" s="98"/>
      <c r="F90" s="90"/>
      <c r="G90" s="91"/>
      <c r="H90" s="105"/>
      <c r="I90" s="185" t="s">
        <v>400</v>
      </c>
      <c r="J90" s="108"/>
      <c r="K90" s="109"/>
      <c r="L90" s="109"/>
      <c r="M90" s="110"/>
      <c r="N90" s="84"/>
      <c r="O90" s="168"/>
    </row>
    <row r="91" spans="1:15" s="122" customFormat="1" ht="14.25" customHeight="1">
      <c r="A91" s="313"/>
      <c r="B91" s="95"/>
      <c r="C91" s="96"/>
      <c r="D91" s="97"/>
      <c r="E91" s="98"/>
      <c r="F91" s="90"/>
      <c r="G91" s="91"/>
      <c r="H91" s="105"/>
      <c r="I91" s="92"/>
      <c r="J91" s="510"/>
      <c r="K91" s="510"/>
      <c r="L91" s="510"/>
      <c r="M91" s="98"/>
      <c r="N91" s="90"/>
      <c r="O91" s="169"/>
    </row>
    <row r="92" spans="1:15" s="122" customFormat="1" ht="14.25" customHeight="1">
      <c r="A92" s="313"/>
      <c r="B92" s="95"/>
      <c r="C92" s="96"/>
      <c r="D92" s="97"/>
      <c r="E92" s="98"/>
      <c r="F92" s="90"/>
      <c r="G92" s="91"/>
      <c r="H92" s="105"/>
      <c r="I92" s="92"/>
      <c r="J92" s="510"/>
      <c r="K92" s="510"/>
      <c r="L92" s="510"/>
      <c r="M92" s="98"/>
      <c r="N92" s="90"/>
      <c r="O92" s="101">
        <f>ROUNDDOWN(SUM(N91:N97)/1000,0)</f>
        <v>0</v>
      </c>
    </row>
    <row r="93" spans="1:15" s="122" customFormat="1" ht="14.25" customHeight="1">
      <c r="A93" s="313"/>
      <c r="B93" s="95"/>
      <c r="C93" s="96"/>
      <c r="D93" s="97"/>
      <c r="E93" s="98"/>
      <c r="F93" s="90"/>
      <c r="G93" s="91"/>
      <c r="H93" s="105"/>
      <c r="I93" s="92"/>
      <c r="J93" s="510"/>
      <c r="K93" s="510"/>
      <c r="L93" s="510"/>
      <c r="M93" s="98"/>
      <c r="N93" s="90"/>
      <c r="O93" s="94"/>
    </row>
    <row r="94" spans="1:15" s="122" customFormat="1" ht="14.25" customHeight="1">
      <c r="A94" s="313"/>
      <c r="B94" s="78" t="s">
        <v>56</v>
      </c>
      <c r="C94" s="79"/>
      <c r="D94" s="79"/>
      <c r="E94" s="80"/>
      <c r="F94" s="81"/>
      <c r="G94" s="82"/>
      <c r="H94" s="105"/>
      <c r="I94" s="92"/>
      <c r="J94" s="510"/>
      <c r="K94" s="510"/>
      <c r="L94" s="510"/>
      <c r="M94" s="98"/>
      <c r="N94" s="90"/>
      <c r="O94" s="94"/>
    </row>
    <row r="95" spans="1:15" s="122" customFormat="1" ht="14.25" customHeight="1">
      <c r="A95" s="313"/>
      <c r="B95" s="95"/>
      <c r="C95" s="96"/>
      <c r="D95" s="97"/>
      <c r="E95" s="98"/>
      <c r="F95" s="90"/>
      <c r="G95" s="91"/>
      <c r="H95" s="100"/>
      <c r="I95" s="92"/>
      <c r="J95" s="510"/>
      <c r="K95" s="510"/>
      <c r="L95" s="510"/>
      <c r="M95" s="98"/>
      <c r="N95" s="90"/>
      <c r="O95" s="94"/>
    </row>
    <row r="96" spans="1:15" s="122" customFormat="1" ht="14.25" customHeight="1">
      <c r="A96" s="313"/>
      <c r="B96" s="95"/>
      <c r="C96" s="96"/>
      <c r="D96" s="97"/>
      <c r="E96" s="98"/>
      <c r="F96" s="90"/>
      <c r="G96" s="99">
        <f>ROUNDDOWN(SUM(F95:F100)/1000,0)</f>
        <v>0</v>
      </c>
      <c r="H96" s="105"/>
      <c r="I96" s="92"/>
      <c r="J96" s="510"/>
      <c r="K96" s="510"/>
      <c r="L96" s="510"/>
      <c r="M96" s="98"/>
      <c r="N96" s="90"/>
      <c r="O96" s="106"/>
    </row>
    <row r="97" spans="1:17" s="122" customFormat="1" ht="14.25" customHeight="1">
      <c r="A97" s="313"/>
      <c r="B97" s="95"/>
      <c r="C97" s="96"/>
      <c r="D97" s="97"/>
      <c r="E97" s="98"/>
      <c r="F97" s="90"/>
      <c r="G97" s="91"/>
      <c r="H97" s="105"/>
      <c r="I97" s="185" t="s">
        <v>401</v>
      </c>
      <c r="J97" s="108"/>
      <c r="K97" s="109"/>
      <c r="L97" s="109"/>
      <c r="M97" s="110"/>
      <c r="N97" s="707"/>
      <c r="O97" s="112"/>
    </row>
    <row r="98" spans="1:17" s="122" customFormat="1" ht="14.25" customHeight="1">
      <c r="A98" s="313"/>
      <c r="B98" s="95"/>
      <c r="C98" s="96"/>
      <c r="D98" s="97"/>
      <c r="E98" s="98"/>
      <c r="F98" s="90"/>
      <c r="G98" s="99"/>
      <c r="H98" s="105"/>
      <c r="I98" s="92"/>
      <c r="J98" s="510"/>
      <c r="K98" s="510"/>
      <c r="L98" s="510"/>
      <c r="M98" s="98"/>
      <c r="N98" s="90"/>
      <c r="O98" s="94"/>
    </row>
    <row r="99" spans="1:17" s="122" customFormat="1" ht="14.25" customHeight="1">
      <c r="A99" s="313"/>
      <c r="B99" s="95"/>
      <c r="C99" s="96"/>
      <c r="D99" s="97"/>
      <c r="E99" s="98"/>
      <c r="F99" s="90"/>
      <c r="G99" s="99"/>
      <c r="H99" s="100"/>
      <c r="I99" s="92"/>
      <c r="J99" s="510"/>
      <c r="K99" s="510"/>
      <c r="L99" s="510"/>
      <c r="M99" s="98"/>
      <c r="N99" s="90"/>
      <c r="O99" s="101">
        <f>ROUNDDOWN(SUM(N98:N103)/1000,0)</f>
        <v>0</v>
      </c>
    </row>
    <row r="100" spans="1:17" s="122" customFormat="1" ht="14.1" customHeight="1" thickBot="1">
      <c r="A100" s="313"/>
      <c r="B100" s="113" t="s">
        <v>608</v>
      </c>
      <c r="C100" s="114"/>
      <c r="D100" s="114"/>
      <c r="E100" s="115"/>
      <c r="F100" s="116"/>
      <c r="G100" s="117">
        <f>G101-G66-G73-G79-G83-G88-G96</f>
        <v>0</v>
      </c>
      <c r="H100" s="105"/>
      <c r="I100" s="92"/>
      <c r="J100" s="510"/>
      <c r="K100" s="510"/>
      <c r="L100" s="510"/>
      <c r="M100" s="98"/>
      <c r="N100" s="90"/>
      <c r="O100" s="94"/>
    </row>
    <row r="101" spans="1:17" s="122" customFormat="1" ht="14.25" customHeight="1" thickTop="1">
      <c r="A101" s="313"/>
      <c r="B101" s="702" t="s">
        <v>57</v>
      </c>
      <c r="C101" s="703"/>
      <c r="D101" s="703"/>
      <c r="E101" s="703"/>
      <c r="F101" s="704"/>
      <c r="G101" s="118">
        <f>O110</f>
        <v>0</v>
      </c>
      <c r="H101" s="100"/>
      <c r="I101" s="92"/>
      <c r="J101" s="510"/>
      <c r="K101" s="510"/>
      <c r="L101" s="510"/>
      <c r="M101" s="98"/>
      <c r="N101" s="90"/>
      <c r="O101" s="94"/>
    </row>
    <row r="102" spans="1:17" s="122" customFormat="1" ht="20.100000000000001" customHeight="1">
      <c r="A102" s="313"/>
      <c r="B102" s="119" t="s">
        <v>58</v>
      </c>
      <c r="C102" s="120"/>
      <c r="D102" s="120"/>
      <c r="E102" s="120"/>
      <c r="F102" s="120"/>
      <c r="G102" s="121"/>
      <c r="H102" s="100"/>
      <c r="I102" s="107"/>
      <c r="J102" s="511"/>
      <c r="K102" s="511"/>
      <c r="L102" s="511"/>
      <c r="M102" s="104"/>
      <c r="N102" s="645"/>
      <c r="O102" s="106"/>
    </row>
    <row r="103" spans="1:17" s="122" customFormat="1" ht="14.25" customHeight="1">
      <c r="A103" s="313"/>
      <c r="B103" s="122" t="s">
        <v>59</v>
      </c>
      <c r="C103" s="120"/>
      <c r="D103" s="120"/>
      <c r="E103" s="120"/>
      <c r="F103" s="120"/>
      <c r="G103" s="123" t="s">
        <v>60</v>
      </c>
      <c r="H103" s="121"/>
      <c r="I103" s="185" t="s">
        <v>717</v>
      </c>
      <c r="J103" s="708"/>
      <c r="K103" s="510"/>
      <c r="L103" s="510"/>
      <c r="M103" s="110"/>
      <c r="N103" s="84"/>
      <c r="O103" s="111"/>
    </row>
    <row r="104" spans="1:17" s="122" customFormat="1" ht="14.25" customHeight="1">
      <c r="A104" s="313"/>
      <c r="B104" s="987" t="s">
        <v>61</v>
      </c>
      <c r="C104" s="1019"/>
      <c r="D104" s="1019"/>
      <c r="E104" s="1019"/>
      <c r="F104" s="1020"/>
      <c r="G104" s="125" t="s">
        <v>62</v>
      </c>
      <c r="H104" s="124"/>
      <c r="I104" s="92"/>
      <c r="J104" s="510"/>
      <c r="K104" s="709"/>
      <c r="L104" s="709"/>
      <c r="M104" s="98"/>
      <c r="N104" s="90"/>
      <c r="O104" s="94"/>
      <c r="Q104" s="648" t="s">
        <v>735</v>
      </c>
    </row>
    <row r="105" spans="1:17" s="122" customFormat="1" ht="14.25" customHeight="1">
      <c r="A105" s="313"/>
      <c r="B105" s="1144" t="s">
        <v>403</v>
      </c>
      <c r="C105" s="1019"/>
      <c r="D105" s="1019"/>
      <c r="E105" s="1019"/>
      <c r="F105" s="1020"/>
      <c r="G105" s="126"/>
      <c r="H105" s="124"/>
      <c r="I105" s="92"/>
      <c r="J105" s="510"/>
      <c r="K105" s="510"/>
      <c r="L105" s="510"/>
      <c r="M105" s="98"/>
      <c r="N105" s="90"/>
      <c r="O105" s="101">
        <f>ROUNDDOWN(SUM(N104:N108)/1000,0)</f>
        <v>0</v>
      </c>
    </row>
    <row r="106" spans="1:17" s="122" customFormat="1" ht="20.100000000000001" customHeight="1">
      <c r="A106" s="313"/>
      <c r="B106" s="1144" t="s">
        <v>404</v>
      </c>
      <c r="C106" s="1145"/>
      <c r="D106" s="1145"/>
      <c r="E106" s="1145"/>
      <c r="F106" s="1146"/>
      <c r="G106" s="126"/>
      <c r="H106" s="127"/>
      <c r="I106" s="92"/>
      <c r="J106" s="510"/>
      <c r="K106" s="510"/>
      <c r="L106" s="510"/>
      <c r="M106" s="98"/>
      <c r="N106" s="90"/>
      <c r="O106" s="94"/>
    </row>
    <row r="107" spans="1:17" s="122" customFormat="1" ht="21.95" customHeight="1" thickBot="1">
      <c r="A107" s="313"/>
      <c r="B107" s="1144" t="s">
        <v>104</v>
      </c>
      <c r="C107" s="1145"/>
      <c r="D107" s="1145"/>
      <c r="E107" s="1145"/>
      <c r="F107" s="1146"/>
      <c r="G107" s="126"/>
      <c r="H107" s="105"/>
      <c r="I107" s="92"/>
      <c r="J107" s="510"/>
      <c r="K107" s="510"/>
      <c r="L107" s="510"/>
      <c r="M107" s="98"/>
      <c r="N107" s="90"/>
      <c r="O107" s="128"/>
    </row>
    <row r="108" spans="1:17" s="122" customFormat="1" ht="35.450000000000003" customHeight="1" thickTop="1">
      <c r="A108" s="313"/>
      <c r="B108" s="1144" t="s">
        <v>108</v>
      </c>
      <c r="C108" s="1145"/>
      <c r="D108" s="1145"/>
      <c r="E108" s="1145"/>
      <c r="F108" s="1146"/>
      <c r="G108" s="126"/>
      <c r="H108" s="105"/>
      <c r="I108" s="1166" t="s">
        <v>402</v>
      </c>
      <c r="J108" s="1167"/>
      <c r="K108" s="1167"/>
      <c r="L108" s="1167"/>
      <c r="M108" s="1167"/>
      <c r="N108" s="1168"/>
      <c r="O108" s="129">
        <f>SUM(O66,O76,O85,O92,O99,O105)</f>
        <v>0</v>
      </c>
    </row>
    <row r="109" spans="1:17" s="122" customFormat="1" ht="35.450000000000003" customHeight="1">
      <c r="A109" s="313"/>
      <c r="B109" s="1144" t="s">
        <v>774</v>
      </c>
      <c r="C109" s="1145"/>
      <c r="D109" s="1145"/>
      <c r="E109" s="1145"/>
      <c r="F109" s="1146"/>
      <c r="G109" s="126"/>
      <c r="H109" s="121"/>
      <c r="I109" s="1169" t="s">
        <v>276</v>
      </c>
      <c r="J109" s="1170"/>
      <c r="K109" s="1170"/>
      <c r="L109" s="1170"/>
      <c r="M109" s="1170"/>
      <c r="N109" s="1171"/>
      <c r="O109" s="136">
        <f>IF(共通入力シート!$B$18="課税事業者",ROUNDDOWN((O108-G111)*10/110,0),0)</f>
        <v>0</v>
      </c>
    </row>
    <row r="110" spans="1:17" s="122" customFormat="1" ht="26.1" customHeight="1" thickBot="1">
      <c r="A110" s="313"/>
      <c r="B110" s="1153" t="s">
        <v>775</v>
      </c>
      <c r="C110" s="1154"/>
      <c r="D110" s="1154"/>
      <c r="E110" s="1154"/>
      <c r="F110" s="1155"/>
      <c r="G110" s="126"/>
      <c r="H110" s="121"/>
      <c r="I110" s="1159" t="s">
        <v>609</v>
      </c>
      <c r="J110" s="1160"/>
      <c r="K110" s="1160"/>
      <c r="L110" s="1160"/>
      <c r="M110" s="1160"/>
      <c r="N110" s="1161"/>
      <c r="O110" s="131">
        <f>O108-O109</f>
        <v>0</v>
      </c>
    </row>
    <row r="111" spans="1:17" s="122" customFormat="1" ht="25.35" customHeight="1" thickTop="1">
      <c r="A111" s="313"/>
      <c r="B111" s="1156" t="s">
        <v>63</v>
      </c>
      <c r="C111" s="1157"/>
      <c r="D111" s="1157"/>
      <c r="E111" s="1157"/>
      <c r="F111" s="1158"/>
      <c r="G111" s="130">
        <f>SUM(G105:G110)</f>
        <v>0</v>
      </c>
      <c r="H111" s="326"/>
      <c r="I111" s="1159" t="s">
        <v>610</v>
      </c>
      <c r="J111" s="1160"/>
      <c r="K111" s="1160"/>
      <c r="L111" s="1160"/>
      <c r="M111" s="1160"/>
      <c r="N111" s="1161"/>
      <c r="O111" s="134"/>
    </row>
    <row r="112" spans="1:17" s="122" customFormat="1" ht="26.25" customHeight="1">
      <c r="A112" s="313"/>
      <c r="B112" s="122" t="s">
        <v>64</v>
      </c>
      <c r="C112" s="327"/>
      <c r="D112" s="327"/>
      <c r="E112" s="327"/>
      <c r="F112" s="327"/>
      <c r="G112" s="133"/>
      <c r="H112" s="326"/>
      <c r="O112" s="135"/>
    </row>
    <row r="113" spans="1:21" s="122" customFormat="1" ht="10.5" customHeight="1" thickBot="1">
      <c r="A113" s="313"/>
      <c r="C113" s="327"/>
      <c r="D113" s="327"/>
      <c r="E113" s="327"/>
      <c r="F113" s="327"/>
      <c r="G113" s="133"/>
      <c r="H113" s="326"/>
      <c r="I113" s="328"/>
    </row>
    <row r="114" spans="1:21" s="122" customFormat="1" ht="25.35" customHeight="1" thickBot="1">
      <c r="A114" s="313"/>
      <c r="B114" s="1143" t="s">
        <v>65</v>
      </c>
      <c r="C114" s="1018"/>
      <c r="D114" s="1162" t="str">
        <f>IF(共通入力シート!$B$2="","",共通入力シート!$B$2)</f>
        <v/>
      </c>
      <c r="E114" s="1162"/>
      <c r="F114" s="1162"/>
      <c r="G114" s="1163"/>
      <c r="H114" s="1164" t="s">
        <v>778</v>
      </c>
      <c r="I114" s="1165"/>
      <c r="J114" s="1165"/>
      <c r="K114" s="1165"/>
      <c r="L114" s="1165"/>
      <c r="M114" s="1165"/>
      <c r="N114" s="1165"/>
      <c r="O114" s="1165"/>
    </row>
    <row r="115" spans="1:21" s="122" customFormat="1" ht="77.099999999999994" customHeight="1" thickBot="1">
      <c r="A115" s="313"/>
      <c r="B115" s="1148" t="s">
        <v>776</v>
      </c>
      <c r="C115" s="1149"/>
      <c r="D115" s="1150" t="str">
        <f>IF(O110=0,"",MAX(0,MIN(INT(O110/2),G100)))</f>
        <v/>
      </c>
      <c r="E115" s="1150"/>
      <c r="F115" s="1150"/>
      <c r="G115" s="329" t="s">
        <v>27</v>
      </c>
      <c r="H115" s="1151" t="s">
        <v>736</v>
      </c>
      <c r="I115" s="1152"/>
      <c r="J115" s="1152"/>
      <c r="K115" s="1152"/>
      <c r="L115" s="1152"/>
      <c r="M115" s="1152"/>
      <c r="N115" s="1152"/>
      <c r="O115" s="1152"/>
    </row>
    <row r="116" spans="1:21" ht="4.5" customHeight="1"/>
    <row r="117" spans="1:21" ht="15.6" customHeight="1">
      <c r="B117" s="122" t="s">
        <v>332</v>
      </c>
      <c r="C117" s="198"/>
      <c r="D117" s="198"/>
      <c r="E117" s="198"/>
      <c r="F117" s="198"/>
      <c r="G117" s="198"/>
      <c r="H117" s="198"/>
      <c r="I117" s="198"/>
      <c r="J117" s="198"/>
      <c r="K117" s="198"/>
      <c r="L117" s="198"/>
      <c r="M117" s="198"/>
      <c r="N117" s="198"/>
      <c r="O117" s="198"/>
      <c r="R117" s="294"/>
      <c r="S117" s="294"/>
      <c r="T117" s="294"/>
      <c r="U117" s="294"/>
    </row>
    <row r="118" spans="1:21" ht="15.6" customHeight="1">
      <c r="B118" s="198" t="s">
        <v>383</v>
      </c>
      <c r="C118" s="198"/>
      <c r="D118" s="198"/>
      <c r="E118" s="198"/>
      <c r="F118" s="198"/>
      <c r="G118" s="198"/>
      <c r="H118" s="198"/>
      <c r="I118" s="198"/>
      <c r="J118" s="198"/>
      <c r="K118" s="198"/>
      <c r="L118" s="198"/>
      <c r="M118" s="198"/>
      <c r="N118" s="198"/>
      <c r="O118" s="198"/>
      <c r="R118" s="294"/>
      <c r="S118" s="294"/>
      <c r="T118" s="294"/>
      <c r="U118" s="294"/>
    </row>
    <row r="119" spans="1:21" ht="18" customHeight="1" thickBot="1">
      <c r="B119" s="1044" t="s">
        <v>382</v>
      </c>
      <c r="C119" s="1044"/>
      <c r="D119" s="1044"/>
      <c r="E119" s="1044"/>
      <c r="F119" s="1044"/>
      <c r="G119" s="1044"/>
      <c r="H119" s="1044"/>
      <c r="I119" s="1044"/>
      <c r="J119" s="1044"/>
      <c r="K119" s="1044"/>
      <c r="L119" s="1044"/>
      <c r="M119" s="1044"/>
      <c r="N119" s="1044"/>
      <c r="O119" s="1044"/>
      <c r="R119" s="294"/>
      <c r="S119" s="294"/>
      <c r="T119" s="294"/>
      <c r="U119" s="294"/>
    </row>
    <row r="120" spans="1:21" ht="15" customHeight="1">
      <c r="B120" s="1036" t="s">
        <v>36</v>
      </c>
      <c r="C120" s="1063"/>
      <c r="D120" s="1051" t="s">
        <v>506</v>
      </c>
      <c r="E120" s="1052"/>
      <c r="F120" s="1036" t="s">
        <v>447</v>
      </c>
      <c r="G120" s="1037"/>
      <c r="H120" s="1038"/>
      <c r="I120" s="1038"/>
      <c r="J120" s="1038"/>
      <c r="K120" s="1038"/>
      <c r="L120" s="1038"/>
      <c r="M120" s="1038"/>
      <c r="N120" s="1038"/>
      <c r="O120" s="1039"/>
      <c r="Q120" s="520"/>
      <c r="R120" s="294"/>
      <c r="S120" s="294"/>
      <c r="T120" s="294"/>
      <c r="U120" s="294"/>
    </row>
    <row r="121" spans="1:21" ht="15" customHeight="1" thickBot="1">
      <c r="B121" s="1040"/>
      <c r="C121" s="1064"/>
      <c r="D121" s="1053"/>
      <c r="E121" s="1054"/>
      <c r="F121" s="1040"/>
      <c r="G121" s="1041"/>
      <c r="H121" s="1042"/>
      <c r="I121" s="1042"/>
      <c r="J121" s="1042"/>
      <c r="K121" s="1042"/>
      <c r="L121" s="1042"/>
      <c r="M121" s="1042"/>
      <c r="N121" s="1042"/>
      <c r="O121" s="1043"/>
      <c r="Q121" s="519"/>
      <c r="R121" s="294"/>
      <c r="S121" s="294"/>
      <c r="T121" s="294"/>
      <c r="U121" s="294"/>
    </row>
    <row r="122" spans="1:21" ht="16.5" customHeight="1">
      <c r="B122" s="295" t="s">
        <v>111</v>
      </c>
      <c r="C122" s="296"/>
      <c r="D122" s="296"/>
      <c r="E122" s="297"/>
      <c r="F122" s="296"/>
      <c r="G122" s="296"/>
      <c r="H122" s="298"/>
      <c r="I122" s="298"/>
      <c r="J122" s="298"/>
      <c r="K122" s="298"/>
      <c r="L122" s="298"/>
      <c r="M122" s="298"/>
      <c r="N122" s="298"/>
      <c r="O122" s="299"/>
      <c r="R122" s="294"/>
      <c r="S122" s="294"/>
      <c r="T122" s="294"/>
      <c r="U122" s="294"/>
    </row>
    <row r="123" spans="1:21" ht="18.75" customHeight="1">
      <c r="B123" s="1055"/>
      <c r="C123" s="1056"/>
      <c r="D123" s="1056"/>
      <c r="E123" s="1056"/>
      <c r="F123" s="1056"/>
      <c r="G123" s="1056"/>
      <c r="H123" s="1056"/>
      <c r="I123" s="1056"/>
      <c r="J123" s="1056"/>
      <c r="K123" s="1056"/>
      <c r="L123" s="1213" t="s">
        <v>39</v>
      </c>
      <c r="M123" s="1215"/>
      <c r="N123" s="1215"/>
      <c r="O123" s="1216"/>
      <c r="Q123" s="496" t="str">
        <f>IF(M123="", "←選択してください。", "")</f>
        <v>←選択してください。</v>
      </c>
      <c r="R123" s="294"/>
      <c r="S123" s="294"/>
      <c r="T123" s="294"/>
      <c r="U123" s="294"/>
    </row>
    <row r="124" spans="1:21" ht="17.25" customHeight="1">
      <c r="B124" s="1057"/>
      <c r="C124" s="1058"/>
      <c r="D124" s="1058"/>
      <c r="E124" s="1058"/>
      <c r="F124" s="1058"/>
      <c r="G124" s="1058"/>
      <c r="H124" s="1058"/>
      <c r="I124" s="1058"/>
      <c r="J124" s="1058"/>
      <c r="K124" s="1058"/>
      <c r="L124" s="1214"/>
      <c r="M124" s="1217"/>
      <c r="N124" s="1217"/>
      <c r="O124" s="1218"/>
      <c r="Q124" s="301"/>
      <c r="R124" s="294"/>
      <c r="S124" s="294"/>
      <c r="T124" s="294"/>
      <c r="U124" s="294"/>
    </row>
    <row r="125" spans="1:21" ht="4.5" customHeight="1">
      <c r="B125" s="303"/>
      <c r="C125" s="303"/>
      <c r="D125" s="303"/>
      <c r="E125" s="303"/>
      <c r="F125" s="303"/>
      <c r="G125" s="303"/>
      <c r="H125" s="303"/>
      <c r="I125" s="303"/>
      <c r="J125" s="303"/>
      <c r="K125" s="303"/>
      <c r="L125" s="303"/>
      <c r="M125" s="303"/>
      <c r="N125" s="303"/>
      <c r="O125" s="517"/>
      <c r="R125" s="294"/>
      <c r="S125" s="294"/>
      <c r="T125" s="294"/>
      <c r="U125" s="294"/>
    </row>
    <row r="126" spans="1:21" ht="21.75" customHeight="1">
      <c r="B126" s="987" t="s">
        <v>112</v>
      </c>
      <c r="C126" s="1097"/>
      <c r="D126" s="1098" t="s">
        <v>41</v>
      </c>
      <c r="E126" s="1099"/>
      <c r="F126" s="1100"/>
      <c r="G126" s="1100"/>
      <c r="H126" s="1101"/>
      <c r="I126" s="987"/>
      <c r="J126" s="988"/>
      <c r="K126" s="988"/>
      <c r="L126" s="1211"/>
      <c r="M126" s="1211"/>
      <c r="N126" s="1211"/>
      <c r="O126" s="1212"/>
      <c r="Q126" s="301" t="str">
        <f>IF(OR(F120="人材養成事業",F120= "普及啓発事業"), "←斜線部は記入する必要はありません。", "")</f>
        <v/>
      </c>
      <c r="R126" s="294"/>
      <c r="S126" s="294"/>
      <c r="T126" s="294"/>
      <c r="U126" s="294"/>
    </row>
    <row r="127" spans="1:21" ht="9" customHeight="1">
      <c r="B127" s="122"/>
      <c r="C127" s="122"/>
      <c r="D127" s="122"/>
      <c r="E127" s="122"/>
      <c r="F127" s="303"/>
      <c r="G127" s="303"/>
      <c r="H127" s="500"/>
      <c r="I127" s="303"/>
      <c r="J127" s="303"/>
      <c r="K127" s="303"/>
      <c r="L127" s="501"/>
      <c r="M127" s="303"/>
      <c r="N127" s="303"/>
      <c r="O127" s="502"/>
      <c r="Q127" s="301"/>
      <c r="R127" s="294"/>
      <c r="S127" s="294"/>
      <c r="T127" s="294"/>
      <c r="U127" s="294"/>
    </row>
    <row r="128" spans="1:21" ht="16.5" hidden="1" customHeight="1">
      <c r="B128" s="122"/>
      <c r="C128" s="122"/>
      <c r="D128" s="122"/>
      <c r="E128" s="122"/>
      <c r="F128" s="303"/>
      <c r="G128" s="303"/>
      <c r="H128" s="500"/>
      <c r="I128" s="303"/>
      <c r="J128" s="303"/>
      <c r="K128" s="303"/>
      <c r="L128" s="501"/>
      <c r="M128" s="303"/>
      <c r="N128" s="303"/>
      <c r="O128" s="502"/>
      <c r="Q128" s="301"/>
      <c r="R128" s="294"/>
      <c r="S128" s="294"/>
      <c r="T128" s="294"/>
      <c r="U128" s="294"/>
    </row>
    <row r="129" spans="2:21" ht="16.5" hidden="1" customHeight="1">
      <c r="B129" s="122"/>
      <c r="C129" s="122"/>
      <c r="D129" s="303"/>
      <c r="E129" s="303"/>
      <c r="F129" s="303"/>
      <c r="G129" s="303"/>
      <c r="H129" s="303"/>
      <c r="I129" s="303"/>
      <c r="J129" s="303"/>
      <c r="K129" s="303"/>
      <c r="L129" s="303"/>
      <c r="M129" s="303"/>
      <c r="N129" s="303"/>
      <c r="O129" s="303"/>
      <c r="Q129" s="301"/>
      <c r="R129" s="294"/>
      <c r="S129" s="294"/>
      <c r="T129" s="294"/>
      <c r="U129" s="294"/>
    </row>
    <row r="130" spans="2:21" s="97" customFormat="1" ht="18" customHeight="1">
      <c r="B130" s="1067" t="s">
        <v>277</v>
      </c>
      <c r="C130" s="1075"/>
      <c r="D130" s="1032" t="s">
        <v>737</v>
      </c>
      <c r="E130" s="975"/>
      <c r="F130" s="975"/>
      <c r="G130" s="975"/>
      <c r="H130" s="975"/>
      <c r="I130" s="975"/>
      <c r="J130" s="975"/>
      <c r="K130" s="975"/>
      <c r="L130" s="975"/>
      <c r="M130" s="975"/>
      <c r="N130" s="975"/>
      <c r="O130" s="976"/>
      <c r="Q130" s="495"/>
    </row>
    <row r="131" spans="2:21" s="97" customFormat="1" ht="19.350000000000001" customHeight="1">
      <c r="B131" s="1076"/>
      <c r="C131" s="1077"/>
      <c r="D131" s="1033"/>
      <c r="E131" s="1034"/>
      <c r="F131" s="1034"/>
      <c r="G131" s="1034"/>
      <c r="H131" s="1034"/>
      <c r="I131" s="1034"/>
      <c r="J131" s="1034"/>
      <c r="K131" s="1034"/>
      <c r="L131" s="1034"/>
      <c r="M131" s="1034"/>
      <c r="N131" s="1034"/>
      <c r="O131" s="1035"/>
    </row>
    <row r="132" spans="2:21" s="97" customFormat="1" ht="19.350000000000001" customHeight="1">
      <c r="B132" s="1076"/>
      <c r="C132" s="1077"/>
      <c r="D132" s="1026"/>
      <c r="E132" s="1027"/>
      <c r="F132" s="1027"/>
      <c r="G132" s="1027"/>
      <c r="H132" s="1027"/>
      <c r="I132" s="1027"/>
      <c r="J132" s="1027"/>
      <c r="K132" s="1027"/>
      <c r="L132" s="1027"/>
      <c r="M132" s="1027"/>
      <c r="N132" s="1027"/>
      <c r="O132" s="1028"/>
    </row>
    <row r="133" spans="2:21" s="97" customFormat="1" ht="19.350000000000001" customHeight="1">
      <c r="B133" s="1076"/>
      <c r="C133" s="1077"/>
      <c r="D133" s="1026"/>
      <c r="E133" s="1027"/>
      <c r="F133" s="1027"/>
      <c r="G133" s="1027"/>
      <c r="H133" s="1027"/>
      <c r="I133" s="1027"/>
      <c r="J133" s="1027"/>
      <c r="K133" s="1027"/>
      <c r="L133" s="1027"/>
      <c r="M133" s="1027"/>
      <c r="N133" s="1027"/>
      <c r="O133" s="1028"/>
    </row>
    <row r="134" spans="2:21" s="97" customFormat="1" ht="19.350000000000001" customHeight="1">
      <c r="B134" s="1076"/>
      <c r="C134" s="1077"/>
      <c r="D134" s="1026"/>
      <c r="E134" s="1027"/>
      <c r="F134" s="1027"/>
      <c r="G134" s="1027"/>
      <c r="H134" s="1027"/>
      <c r="I134" s="1027"/>
      <c r="J134" s="1027"/>
      <c r="K134" s="1027"/>
      <c r="L134" s="1027"/>
      <c r="M134" s="1027"/>
      <c r="N134" s="1027"/>
      <c r="O134" s="1028"/>
    </row>
    <row r="135" spans="2:21" s="97" customFormat="1" ht="19.350000000000001" customHeight="1">
      <c r="B135" s="1076"/>
      <c r="C135" s="1077"/>
      <c r="D135" s="1026"/>
      <c r="E135" s="1027"/>
      <c r="F135" s="1027"/>
      <c r="G135" s="1027"/>
      <c r="H135" s="1027"/>
      <c r="I135" s="1027"/>
      <c r="J135" s="1027"/>
      <c r="K135" s="1027"/>
      <c r="L135" s="1027"/>
      <c r="M135" s="1027"/>
      <c r="N135" s="1027"/>
      <c r="O135" s="1028"/>
    </row>
    <row r="136" spans="2:21" s="97" customFormat="1" ht="19.350000000000001" customHeight="1">
      <c r="B136" s="1076"/>
      <c r="C136" s="1077"/>
      <c r="D136" s="1026"/>
      <c r="E136" s="1027"/>
      <c r="F136" s="1027"/>
      <c r="G136" s="1027"/>
      <c r="H136" s="1027"/>
      <c r="I136" s="1027"/>
      <c r="J136" s="1027"/>
      <c r="K136" s="1027"/>
      <c r="L136" s="1027"/>
      <c r="M136" s="1027"/>
      <c r="N136" s="1027"/>
      <c r="O136" s="1028"/>
    </row>
    <row r="137" spans="2:21" s="97" customFormat="1" ht="19.350000000000001" customHeight="1">
      <c r="B137" s="1076"/>
      <c r="C137" s="1077"/>
      <c r="D137" s="1026"/>
      <c r="E137" s="1027"/>
      <c r="F137" s="1027"/>
      <c r="G137" s="1027"/>
      <c r="H137" s="1027"/>
      <c r="I137" s="1027"/>
      <c r="J137" s="1027"/>
      <c r="K137" s="1027"/>
      <c r="L137" s="1027"/>
      <c r="M137" s="1027"/>
      <c r="N137" s="1027"/>
      <c r="O137" s="1028"/>
    </row>
    <row r="138" spans="2:21" s="97" customFormat="1" ht="19.350000000000001" customHeight="1">
      <c r="B138" s="1076"/>
      <c r="C138" s="1077"/>
      <c r="D138" s="1026"/>
      <c r="E138" s="1027"/>
      <c r="F138" s="1027"/>
      <c r="G138" s="1027"/>
      <c r="H138" s="1027"/>
      <c r="I138" s="1027"/>
      <c r="J138" s="1027"/>
      <c r="K138" s="1027"/>
      <c r="L138" s="1027"/>
      <c r="M138" s="1027"/>
      <c r="N138" s="1027"/>
      <c r="O138" s="1028"/>
    </row>
    <row r="139" spans="2:21" s="97" customFormat="1" ht="19.350000000000001" customHeight="1">
      <c r="B139" s="1076"/>
      <c r="C139" s="1077"/>
      <c r="D139" s="1026"/>
      <c r="E139" s="1027"/>
      <c r="F139" s="1027"/>
      <c r="G139" s="1027"/>
      <c r="H139" s="1027"/>
      <c r="I139" s="1027"/>
      <c r="J139" s="1027"/>
      <c r="K139" s="1027"/>
      <c r="L139" s="1027"/>
      <c r="M139" s="1027"/>
      <c r="N139" s="1027"/>
      <c r="O139" s="1028"/>
    </row>
    <row r="140" spans="2:21" s="97" customFormat="1" ht="19.350000000000001" customHeight="1">
      <c r="B140" s="1078"/>
      <c r="C140" s="1079"/>
      <c r="D140" s="1029"/>
      <c r="E140" s="1030"/>
      <c r="F140" s="1030"/>
      <c r="G140" s="1030"/>
      <c r="H140" s="1030"/>
      <c r="I140" s="1030"/>
      <c r="J140" s="1030"/>
      <c r="K140" s="1030"/>
      <c r="L140" s="1030"/>
      <c r="M140" s="1030"/>
      <c r="N140" s="1030"/>
      <c r="O140" s="1031"/>
    </row>
    <row r="141" spans="2:21" s="97" customFormat="1" ht="18" customHeight="1">
      <c r="B141" s="1067" t="s">
        <v>114</v>
      </c>
      <c r="C141" s="1092"/>
      <c r="D141" s="1147" t="s">
        <v>523</v>
      </c>
      <c r="E141" s="1133"/>
      <c r="F141" s="1133"/>
      <c r="G141" s="1133"/>
      <c r="H141" s="1133"/>
      <c r="I141" s="1133"/>
      <c r="J141" s="1133"/>
      <c r="K141" s="1133"/>
      <c r="L141" s="1133"/>
      <c r="M141" s="1133"/>
      <c r="N141" s="1133"/>
      <c r="O141" s="1134"/>
    </row>
    <row r="142" spans="2:21" s="97" customFormat="1" ht="18" customHeight="1">
      <c r="B142" s="1093"/>
      <c r="C142" s="1094"/>
      <c r="D142" s="1045"/>
      <c r="E142" s="1046"/>
      <c r="F142" s="1046"/>
      <c r="G142" s="1046"/>
      <c r="H142" s="1046"/>
      <c r="I142" s="1046"/>
      <c r="J142" s="1046"/>
      <c r="K142" s="1046"/>
      <c r="L142" s="1046"/>
      <c r="M142" s="1046"/>
      <c r="N142" s="1046"/>
      <c r="O142" s="1047"/>
    </row>
    <row r="143" spans="2:21" s="97" customFormat="1" ht="18" customHeight="1">
      <c r="B143" s="1093"/>
      <c r="C143" s="1094"/>
      <c r="D143" s="1026"/>
      <c r="E143" s="1027"/>
      <c r="F143" s="1027"/>
      <c r="G143" s="1027"/>
      <c r="H143" s="1027"/>
      <c r="I143" s="1027"/>
      <c r="J143" s="1027"/>
      <c r="K143" s="1027"/>
      <c r="L143" s="1027"/>
      <c r="M143" s="1027"/>
      <c r="N143" s="1027"/>
      <c r="O143" s="1028"/>
    </row>
    <row r="144" spans="2:21" s="97" customFormat="1" ht="18" customHeight="1">
      <c r="B144" s="1093"/>
      <c r="C144" s="1094"/>
      <c r="D144" s="1026"/>
      <c r="E144" s="1027"/>
      <c r="F144" s="1027"/>
      <c r="G144" s="1027"/>
      <c r="H144" s="1027"/>
      <c r="I144" s="1027"/>
      <c r="J144" s="1027"/>
      <c r="K144" s="1027"/>
      <c r="L144" s="1027"/>
      <c r="M144" s="1027"/>
      <c r="N144" s="1027"/>
      <c r="O144" s="1028"/>
    </row>
    <row r="145" spans="2:15" s="97" customFormat="1" ht="18" customHeight="1">
      <c r="B145" s="1093"/>
      <c r="C145" s="1094"/>
      <c r="D145" s="1026"/>
      <c r="E145" s="1027"/>
      <c r="F145" s="1027"/>
      <c r="G145" s="1027"/>
      <c r="H145" s="1027"/>
      <c r="I145" s="1027"/>
      <c r="J145" s="1027"/>
      <c r="K145" s="1027"/>
      <c r="L145" s="1027"/>
      <c r="M145" s="1027"/>
      <c r="N145" s="1027"/>
      <c r="O145" s="1028"/>
    </row>
    <row r="146" spans="2:15" s="97" customFormat="1" ht="18" customHeight="1">
      <c r="B146" s="1093"/>
      <c r="C146" s="1094"/>
      <c r="D146" s="1026"/>
      <c r="E146" s="1027"/>
      <c r="F146" s="1027"/>
      <c r="G146" s="1027"/>
      <c r="H146" s="1027"/>
      <c r="I146" s="1027"/>
      <c r="J146" s="1027"/>
      <c r="K146" s="1027"/>
      <c r="L146" s="1027"/>
      <c r="M146" s="1027"/>
      <c r="N146" s="1027"/>
      <c r="O146" s="1028"/>
    </row>
    <row r="147" spans="2:15" s="97" customFormat="1" ht="18" customHeight="1">
      <c r="B147" s="1093"/>
      <c r="C147" s="1094"/>
      <c r="D147" s="1048"/>
      <c r="E147" s="1049"/>
      <c r="F147" s="1049"/>
      <c r="G147" s="1049"/>
      <c r="H147" s="1049"/>
      <c r="I147" s="1049"/>
      <c r="J147" s="1049"/>
      <c r="K147" s="1049"/>
      <c r="L147" s="1049"/>
      <c r="M147" s="1049"/>
      <c r="N147" s="1049"/>
      <c r="O147" s="1050"/>
    </row>
    <row r="148" spans="2:15" s="97" customFormat="1" ht="18" customHeight="1">
      <c r="B148" s="1093"/>
      <c r="C148" s="1094"/>
      <c r="D148" s="1116" t="s">
        <v>334</v>
      </c>
      <c r="E148" s="1117"/>
      <c r="F148" s="1117"/>
      <c r="G148" s="1117"/>
      <c r="H148" s="1117"/>
      <c r="I148" s="1117"/>
      <c r="J148" s="1117"/>
      <c r="K148" s="1117"/>
      <c r="L148" s="1117"/>
      <c r="M148" s="1117"/>
      <c r="N148" s="1117"/>
      <c r="O148" s="1118"/>
    </row>
    <row r="149" spans="2:15" s="97" customFormat="1" ht="18" customHeight="1">
      <c r="B149" s="1093"/>
      <c r="C149" s="1094"/>
      <c r="D149" s="1045"/>
      <c r="E149" s="1119"/>
      <c r="F149" s="1119"/>
      <c r="G149" s="1119"/>
      <c r="H149" s="1119"/>
      <c r="I149" s="1119"/>
      <c r="J149" s="1119"/>
      <c r="K149" s="1119"/>
      <c r="L149" s="1119"/>
      <c r="M149" s="1119"/>
      <c r="N149" s="1119"/>
      <c r="O149" s="1120"/>
    </row>
    <row r="150" spans="2:15" s="97" customFormat="1" ht="18" customHeight="1">
      <c r="B150" s="1093"/>
      <c r="C150" s="1094"/>
      <c r="D150" s="1121"/>
      <c r="E150" s="1122"/>
      <c r="F150" s="1122"/>
      <c r="G150" s="1122"/>
      <c r="H150" s="1122"/>
      <c r="I150" s="1122"/>
      <c r="J150" s="1122"/>
      <c r="K150" s="1122"/>
      <c r="L150" s="1122"/>
      <c r="M150" s="1122"/>
      <c r="N150" s="1122"/>
      <c r="O150" s="1123"/>
    </row>
    <row r="151" spans="2:15" s="97" customFormat="1" ht="18" customHeight="1">
      <c r="B151" s="1093"/>
      <c r="C151" s="1094"/>
      <c r="D151" s="1121"/>
      <c r="E151" s="1122"/>
      <c r="F151" s="1122"/>
      <c r="G151" s="1122"/>
      <c r="H151" s="1122"/>
      <c r="I151" s="1122"/>
      <c r="J151" s="1122"/>
      <c r="K151" s="1122"/>
      <c r="L151" s="1122"/>
      <c r="M151" s="1122"/>
      <c r="N151" s="1122"/>
      <c r="O151" s="1123"/>
    </row>
    <row r="152" spans="2:15" s="97" customFormat="1" ht="18" customHeight="1">
      <c r="B152" s="1093"/>
      <c r="C152" s="1094"/>
      <c r="D152" s="1121"/>
      <c r="E152" s="1122"/>
      <c r="F152" s="1122"/>
      <c r="G152" s="1122"/>
      <c r="H152" s="1122"/>
      <c r="I152" s="1122"/>
      <c r="J152" s="1122"/>
      <c r="K152" s="1122"/>
      <c r="L152" s="1122"/>
      <c r="M152" s="1122"/>
      <c r="N152" s="1122"/>
      <c r="O152" s="1123"/>
    </row>
    <row r="153" spans="2:15" s="97" customFormat="1" ht="18" customHeight="1">
      <c r="B153" s="1093"/>
      <c r="C153" s="1094"/>
      <c r="D153" s="1121"/>
      <c r="E153" s="1122"/>
      <c r="F153" s="1122"/>
      <c r="G153" s="1122"/>
      <c r="H153" s="1122"/>
      <c r="I153" s="1122"/>
      <c r="J153" s="1122"/>
      <c r="K153" s="1122"/>
      <c r="L153" s="1122"/>
      <c r="M153" s="1122"/>
      <c r="N153" s="1122"/>
      <c r="O153" s="1123"/>
    </row>
    <row r="154" spans="2:15" s="97" customFormat="1" ht="18" customHeight="1">
      <c r="B154" s="1093"/>
      <c r="C154" s="1094"/>
      <c r="D154" s="1121"/>
      <c r="E154" s="1122"/>
      <c r="F154" s="1122"/>
      <c r="G154" s="1122"/>
      <c r="H154" s="1122"/>
      <c r="I154" s="1122"/>
      <c r="J154" s="1122"/>
      <c r="K154" s="1122"/>
      <c r="L154" s="1122"/>
      <c r="M154" s="1122"/>
      <c r="N154" s="1122"/>
      <c r="O154" s="1123"/>
    </row>
    <row r="155" spans="2:15" s="97" customFormat="1" ht="18" customHeight="1">
      <c r="B155" s="1095"/>
      <c r="C155" s="1096"/>
      <c r="D155" s="1124"/>
      <c r="E155" s="1125"/>
      <c r="F155" s="1125"/>
      <c r="G155" s="1125"/>
      <c r="H155" s="1125"/>
      <c r="I155" s="1125"/>
      <c r="J155" s="1125"/>
      <c r="K155" s="1125"/>
      <c r="L155" s="1125"/>
      <c r="M155" s="1125"/>
      <c r="N155" s="1125"/>
      <c r="O155" s="1126"/>
    </row>
    <row r="156" spans="2:15" s="97" customFormat="1" ht="29.25" customHeight="1">
      <c r="B156" s="1067" t="s">
        <v>110</v>
      </c>
      <c r="C156" s="1092"/>
      <c r="D156" s="1102" t="s">
        <v>733</v>
      </c>
      <c r="E156" s="1090"/>
      <c r="F156" s="1090"/>
      <c r="G156" s="1090"/>
      <c r="H156" s="1090"/>
      <c r="I156" s="1090"/>
      <c r="J156" s="1090"/>
      <c r="K156" s="1090"/>
      <c r="L156" s="1090"/>
      <c r="M156" s="1090"/>
      <c r="N156" s="1090"/>
      <c r="O156" s="1091"/>
    </row>
    <row r="157" spans="2:15" s="97" customFormat="1" ht="18" customHeight="1">
      <c r="B157" s="1093"/>
      <c r="C157" s="1094"/>
      <c r="D157" s="1045"/>
      <c r="E157" s="1108"/>
      <c r="F157" s="1108"/>
      <c r="G157" s="1108"/>
      <c r="H157" s="1108"/>
      <c r="I157" s="1108"/>
      <c r="J157" s="1108"/>
      <c r="K157" s="1108"/>
      <c r="L157" s="1108"/>
      <c r="M157" s="1108"/>
      <c r="N157" s="1108"/>
      <c r="O157" s="1109"/>
    </row>
    <row r="158" spans="2:15" s="97" customFormat="1" ht="18" customHeight="1">
      <c r="B158" s="1093"/>
      <c r="C158" s="1094"/>
      <c r="D158" s="1110"/>
      <c r="E158" s="1111"/>
      <c r="F158" s="1111"/>
      <c r="G158" s="1111"/>
      <c r="H158" s="1111"/>
      <c r="I158" s="1111"/>
      <c r="J158" s="1111"/>
      <c r="K158" s="1111"/>
      <c r="L158" s="1111"/>
      <c r="M158" s="1111"/>
      <c r="N158" s="1111"/>
      <c r="O158" s="1112"/>
    </row>
    <row r="159" spans="2:15" s="97" customFormat="1" ht="18" customHeight="1">
      <c r="B159" s="1093"/>
      <c r="C159" s="1094"/>
      <c r="D159" s="1113"/>
      <c r="E159" s="1114"/>
      <c r="F159" s="1114"/>
      <c r="G159" s="1114"/>
      <c r="H159" s="1114"/>
      <c r="I159" s="1114"/>
      <c r="J159" s="1114"/>
      <c r="K159" s="1114"/>
      <c r="L159" s="1114"/>
      <c r="M159" s="1114"/>
      <c r="N159" s="1114"/>
      <c r="O159" s="1115"/>
    </row>
    <row r="160" spans="2:15" s="97" customFormat="1" ht="17.100000000000001" customHeight="1">
      <c r="B160" s="1093"/>
      <c r="C160" s="1094"/>
      <c r="D160" s="1133" t="s">
        <v>278</v>
      </c>
      <c r="E160" s="1133"/>
      <c r="F160" s="1133"/>
      <c r="G160" s="1133"/>
      <c r="H160" s="1133"/>
      <c r="I160" s="1133"/>
      <c r="J160" s="1133"/>
      <c r="K160" s="1133"/>
      <c r="L160" s="1133"/>
      <c r="M160" s="1133"/>
      <c r="N160" s="1133"/>
      <c r="O160" s="1134"/>
    </row>
    <row r="161" spans="2:21" s="97" customFormat="1" ht="17.100000000000001" customHeight="1">
      <c r="B161" s="1093"/>
      <c r="C161" s="1094"/>
      <c r="D161" s="1135"/>
      <c r="E161" s="1108"/>
      <c r="F161" s="1108"/>
      <c r="G161" s="1108"/>
      <c r="H161" s="1108"/>
      <c r="I161" s="1108"/>
      <c r="J161" s="1108"/>
      <c r="K161" s="1108"/>
      <c r="L161" s="1108"/>
      <c r="M161" s="1108"/>
      <c r="N161" s="1108"/>
      <c r="O161" s="1109"/>
    </row>
    <row r="162" spans="2:21" s="97" customFormat="1" ht="17.100000000000001" customHeight="1">
      <c r="B162" s="1093"/>
      <c r="C162" s="1094"/>
      <c r="D162" s="1110"/>
      <c r="E162" s="1111"/>
      <c r="F162" s="1111"/>
      <c r="G162" s="1111"/>
      <c r="H162" s="1111"/>
      <c r="I162" s="1111"/>
      <c r="J162" s="1111"/>
      <c r="K162" s="1111"/>
      <c r="L162" s="1111"/>
      <c r="M162" s="1111"/>
      <c r="N162" s="1111"/>
      <c r="O162" s="1112"/>
    </row>
    <row r="163" spans="2:21" s="97" customFormat="1" ht="17.100000000000001" customHeight="1">
      <c r="B163" s="1093"/>
      <c r="C163" s="1094"/>
      <c r="D163" s="1113"/>
      <c r="E163" s="1114"/>
      <c r="F163" s="1114"/>
      <c r="G163" s="1114"/>
      <c r="H163" s="1114"/>
      <c r="I163" s="1114"/>
      <c r="J163" s="1114"/>
      <c r="K163" s="1114"/>
      <c r="L163" s="1114"/>
      <c r="M163" s="1114"/>
      <c r="N163" s="1114"/>
      <c r="O163" s="1115"/>
    </row>
    <row r="164" spans="2:21" s="97" customFormat="1" ht="17.100000000000001" customHeight="1">
      <c r="B164" s="1093"/>
      <c r="C164" s="1094"/>
      <c r="D164" s="1133" t="s">
        <v>371</v>
      </c>
      <c r="E164" s="1133"/>
      <c r="F164" s="1133"/>
      <c r="G164" s="1133"/>
      <c r="H164" s="1133"/>
      <c r="I164" s="1133"/>
      <c r="J164" s="1133"/>
      <c r="K164" s="1133"/>
      <c r="L164" s="1133"/>
      <c r="M164" s="1133"/>
      <c r="N164" s="1133"/>
      <c r="O164" s="1134"/>
    </row>
    <row r="165" spans="2:21" s="97" customFormat="1" ht="17.100000000000001" customHeight="1">
      <c r="B165" s="1093"/>
      <c r="C165" s="1094"/>
      <c r="D165" s="1135"/>
      <c r="E165" s="1136"/>
      <c r="F165" s="1136"/>
      <c r="G165" s="1136"/>
      <c r="H165" s="1136"/>
      <c r="I165" s="1136"/>
      <c r="J165" s="1136"/>
      <c r="K165" s="1136"/>
      <c r="L165" s="1136"/>
      <c r="M165" s="1136"/>
      <c r="N165" s="1136"/>
      <c r="O165" s="1137"/>
    </row>
    <row r="166" spans="2:21" s="97" customFormat="1" ht="17.100000000000001" customHeight="1">
      <c r="B166" s="1093"/>
      <c r="C166" s="1094"/>
      <c r="D166" s="1138"/>
      <c r="E166" s="827"/>
      <c r="F166" s="827"/>
      <c r="G166" s="827"/>
      <c r="H166" s="827"/>
      <c r="I166" s="827"/>
      <c r="J166" s="827"/>
      <c r="K166" s="827"/>
      <c r="L166" s="827"/>
      <c r="M166" s="827"/>
      <c r="N166" s="827"/>
      <c r="O166" s="1139"/>
    </row>
    <row r="167" spans="2:21" s="97" customFormat="1" ht="17.100000000000001" customHeight="1">
      <c r="B167" s="1093"/>
      <c r="C167" s="1094"/>
      <c r="D167" s="1140"/>
      <c r="E167" s="1141"/>
      <c r="F167" s="1141"/>
      <c r="G167" s="1141"/>
      <c r="H167" s="1141"/>
      <c r="I167" s="1141"/>
      <c r="J167" s="1141"/>
      <c r="K167" s="1141"/>
      <c r="L167" s="1141"/>
      <c r="M167" s="1141"/>
      <c r="N167" s="1141"/>
      <c r="O167" s="1142"/>
    </row>
    <row r="168" spans="2:21" s="97" customFormat="1" ht="45" customHeight="1">
      <c r="B168" s="1093"/>
      <c r="C168" s="1094"/>
      <c r="D168" s="1021" t="s">
        <v>779</v>
      </c>
      <c r="E168" s="1022"/>
      <c r="F168" s="1022"/>
      <c r="G168" s="1022"/>
      <c r="H168" s="1022"/>
      <c r="I168" s="1022"/>
      <c r="J168" s="1022"/>
      <c r="K168" s="1022"/>
      <c r="L168" s="1023"/>
      <c r="M168" s="1024" t="s">
        <v>713</v>
      </c>
      <c r="N168" s="1025"/>
      <c r="O168" s="706" t="s">
        <v>714</v>
      </c>
      <c r="Q168" s="495" t="s">
        <v>721</v>
      </c>
    </row>
    <row r="169" spans="2:21" s="97" customFormat="1" ht="17.100000000000001" customHeight="1">
      <c r="B169" s="1093"/>
      <c r="C169" s="1094"/>
      <c r="D169" s="1045"/>
      <c r="E169" s="1103"/>
      <c r="F169" s="1103"/>
      <c r="G169" s="1103"/>
      <c r="H169" s="1103"/>
      <c r="I169" s="1103"/>
      <c r="J169" s="1103"/>
      <c r="K169" s="1103"/>
      <c r="L169" s="1103"/>
      <c r="M169" s="1103"/>
      <c r="N169" s="1103"/>
      <c r="O169" s="1104"/>
    </row>
    <row r="170" spans="2:21" ht="18" customHeight="1">
      <c r="B170" s="1093"/>
      <c r="C170" s="1094"/>
      <c r="D170" s="1105"/>
      <c r="E170" s="1106"/>
      <c r="F170" s="1106"/>
      <c r="G170" s="1106"/>
      <c r="H170" s="1106"/>
      <c r="I170" s="1106"/>
      <c r="J170" s="1106"/>
      <c r="K170" s="1106"/>
      <c r="L170" s="1106"/>
      <c r="M170" s="1106"/>
      <c r="N170" s="1106"/>
      <c r="O170" s="1107"/>
      <c r="R170" s="294"/>
      <c r="S170" s="294"/>
      <c r="T170" s="294"/>
      <c r="U170" s="294"/>
    </row>
    <row r="171" spans="2:21" ht="18" customHeight="1">
      <c r="B171" s="1093"/>
      <c r="C171" s="1094"/>
      <c r="D171" s="1147" t="s">
        <v>279</v>
      </c>
      <c r="E171" s="1133"/>
      <c r="F171" s="1133"/>
      <c r="G171" s="1133"/>
      <c r="H171" s="1133"/>
      <c r="I171" s="1133"/>
      <c r="J171" s="1133"/>
      <c r="K171" s="1133"/>
      <c r="L171" s="1133"/>
      <c r="M171" s="1133"/>
      <c r="N171" s="1133"/>
      <c r="O171" s="1134"/>
      <c r="R171" s="294"/>
      <c r="S171" s="294"/>
      <c r="T171" s="294"/>
      <c r="U171" s="294"/>
    </row>
    <row r="172" spans="2:21" ht="18" customHeight="1">
      <c r="B172" s="1093"/>
      <c r="C172" s="1094"/>
      <c r="D172" s="1127"/>
      <c r="E172" s="1128"/>
      <c r="F172" s="1128"/>
      <c r="G172" s="1128"/>
      <c r="H172" s="1128"/>
      <c r="I172" s="1128"/>
      <c r="J172" s="1128"/>
      <c r="K172" s="1128"/>
      <c r="L172" s="1128"/>
      <c r="M172" s="1128"/>
      <c r="N172" s="1128"/>
      <c r="O172" s="1129"/>
      <c r="R172" s="294"/>
      <c r="S172" s="294"/>
      <c r="T172" s="294"/>
      <c r="U172" s="294"/>
    </row>
    <row r="173" spans="2:21" s="308" customFormat="1" ht="18" customHeight="1">
      <c r="B173" s="1095"/>
      <c r="C173" s="1096"/>
      <c r="D173" s="1130"/>
      <c r="E173" s="1131"/>
      <c r="F173" s="1131"/>
      <c r="G173" s="1131"/>
      <c r="H173" s="1131"/>
      <c r="I173" s="1131"/>
      <c r="J173" s="1131"/>
      <c r="K173" s="1131"/>
      <c r="L173" s="1131"/>
      <c r="M173" s="1131"/>
      <c r="N173" s="1131"/>
      <c r="O173" s="1132"/>
    </row>
    <row r="174" spans="2:21" s="122" customFormat="1" ht="4.5" customHeight="1">
      <c r="B174" s="309"/>
      <c r="C174" s="309"/>
      <c r="D174" s="310"/>
      <c r="E174" s="310"/>
      <c r="F174" s="310"/>
      <c r="G174" s="310"/>
      <c r="H174" s="310"/>
      <c r="I174" s="310"/>
      <c r="J174" s="310"/>
      <c r="K174" s="310"/>
      <c r="L174" s="310"/>
      <c r="M174" s="310"/>
      <c r="N174" s="310"/>
      <c r="O174" s="310"/>
    </row>
    <row r="175" spans="2:21" s="122" customFormat="1" ht="18.75" customHeight="1">
      <c r="B175" s="463" t="s">
        <v>333</v>
      </c>
      <c r="C175" s="309"/>
      <c r="D175" s="310"/>
      <c r="E175" s="310"/>
      <c r="F175" s="310"/>
      <c r="G175" s="310"/>
      <c r="H175" s="310"/>
      <c r="I175" s="310"/>
      <c r="J175" s="310"/>
      <c r="K175" s="310"/>
      <c r="L175" s="310"/>
      <c r="M175" s="310"/>
      <c r="N175" s="310"/>
      <c r="O175" s="310"/>
    </row>
    <row r="176" spans="2:21" s="122" customFormat="1" ht="14.25" customHeight="1" thickBot="1">
      <c r="B176" s="463" t="s">
        <v>331</v>
      </c>
      <c r="C176" s="309"/>
      <c r="D176" s="310"/>
      <c r="E176" s="310"/>
      <c r="F176" s="310"/>
      <c r="G176" s="310"/>
      <c r="H176" s="310"/>
      <c r="I176" s="310"/>
      <c r="J176" s="310"/>
      <c r="K176" s="310"/>
      <c r="L176" s="310"/>
      <c r="M176" s="310"/>
      <c r="N176" s="310"/>
      <c r="O176" s="310"/>
    </row>
    <row r="177" spans="1:17" s="122" customFormat="1" ht="18" customHeight="1" thickBot="1">
      <c r="B177" s="1143" t="s">
        <v>36</v>
      </c>
      <c r="C177" s="1017"/>
      <c r="D177" s="1018"/>
      <c r="E177" s="311" t="s">
        <v>506</v>
      </c>
      <c r="F177" s="312"/>
      <c r="G177" s="312"/>
      <c r="H177" s="312"/>
      <c r="I177" s="312"/>
      <c r="J177" s="312"/>
      <c r="K177" s="312"/>
      <c r="L177" s="212"/>
      <c r="M177" s="212"/>
      <c r="N177" s="212"/>
      <c r="O177" s="212"/>
    </row>
    <row r="178" spans="1:17" s="122" customFormat="1" ht="12">
      <c r="A178" s="313"/>
      <c r="B178" s="314" t="s">
        <v>50</v>
      </c>
      <c r="C178" s="314"/>
      <c r="D178" s="315"/>
      <c r="E178" s="316"/>
      <c r="F178" s="316"/>
      <c r="G178" s="317" t="s">
        <v>51</v>
      </c>
      <c r="H178" s="315"/>
      <c r="I178" s="314" t="s">
        <v>52</v>
      </c>
      <c r="J178" s="314"/>
      <c r="K178" s="313"/>
      <c r="L178" s="318"/>
      <c r="M178" s="319"/>
      <c r="N178" s="313"/>
      <c r="O178" s="317" t="s">
        <v>51</v>
      </c>
    </row>
    <row r="179" spans="1:17" s="122" customFormat="1" ht="12">
      <c r="A179" s="320"/>
      <c r="B179" s="321" t="s">
        <v>53</v>
      </c>
      <c r="C179" s="322"/>
      <c r="D179" s="322"/>
      <c r="E179" s="323"/>
      <c r="F179" s="323" t="s">
        <v>54</v>
      </c>
      <c r="G179" s="324" t="s">
        <v>55</v>
      </c>
      <c r="H179" s="325"/>
      <c r="I179" s="321" t="s">
        <v>53</v>
      </c>
      <c r="J179" s="322"/>
      <c r="K179" s="322"/>
      <c r="L179" s="322"/>
      <c r="M179" s="323"/>
      <c r="N179" s="323" t="s">
        <v>54</v>
      </c>
      <c r="O179" s="324" t="s">
        <v>55</v>
      </c>
    </row>
    <row r="180" spans="1:17" s="122" customFormat="1" ht="18" customHeight="1">
      <c r="A180" s="313"/>
      <c r="B180" s="78" t="s">
        <v>395</v>
      </c>
      <c r="C180" s="79"/>
      <c r="D180" s="79"/>
      <c r="E180" s="80"/>
      <c r="F180" s="81"/>
      <c r="G180" s="82"/>
      <c r="H180" s="83"/>
      <c r="I180" s="78" t="s">
        <v>397</v>
      </c>
      <c r="J180" s="79"/>
      <c r="K180" s="79"/>
      <c r="L180" s="79"/>
      <c r="M180" s="80"/>
      <c r="N180" s="84"/>
      <c r="O180" s="85"/>
      <c r="Q180" s="561" t="s">
        <v>700</v>
      </c>
    </row>
    <row r="181" spans="1:17" s="122" customFormat="1" ht="14.25" customHeight="1">
      <c r="A181" s="313"/>
      <c r="B181" s="86"/>
      <c r="C181" s="87"/>
      <c r="D181" s="88"/>
      <c r="E181" s="89"/>
      <c r="F181" s="90"/>
      <c r="G181" s="91"/>
      <c r="H181" s="83"/>
      <c r="I181" s="92"/>
      <c r="J181" s="93"/>
      <c r="K181" s="88"/>
      <c r="L181" s="88"/>
      <c r="M181" s="89"/>
      <c r="N181" s="90"/>
      <c r="O181" s="94"/>
    </row>
    <row r="182" spans="1:17" s="122" customFormat="1" ht="14.25" customHeight="1">
      <c r="A182" s="313"/>
      <c r="B182" s="95"/>
      <c r="C182" s="96"/>
      <c r="D182" s="97"/>
      <c r="E182" s="98"/>
      <c r="F182" s="90"/>
      <c r="G182" s="99">
        <f>ROUNDDOWN(SUM(F181:F187)/1000,0)</f>
        <v>0</v>
      </c>
      <c r="H182" s="100"/>
      <c r="I182" s="92"/>
      <c r="J182" s="510"/>
      <c r="K182" s="510"/>
      <c r="L182" s="510"/>
      <c r="M182" s="98"/>
      <c r="N182" s="90"/>
      <c r="O182" s="101">
        <f>ROUNDDOWN(SUM(N181:N190)/1000,0)</f>
        <v>0</v>
      </c>
    </row>
    <row r="183" spans="1:17" s="122" customFormat="1" ht="14.1" customHeight="1">
      <c r="A183" s="313"/>
      <c r="B183" s="95"/>
      <c r="C183" s="96"/>
      <c r="D183" s="97"/>
      <c r="E183" s="98"/>
      <c r="F183" s="90"/>
      <c r="G183" s="99"/>
      <c r="H183" s="100"/>
      <c r="I183" s="92"/>
      <c r="J183" s="510"/>
      <c r="K183" s="510"/>
      <c r="L183" s="510"/>
      <c r="M183" s="98"/>
      <c r="N183" s="90"/>
      <c r="O183" s="94"/>
    </row>
    <row r="184" spans="1:17" s="122" customFormat="1" ht="14.25" customHeight="1">
      <c r="A184" s="313"/>
      <c r="B184" s="95"/>
      <c r="C184" s="96"/>
      <c r="D184" s="97"/>
      <c r="E184" s="98"/>
      <c r="F184" s="90"/>
      <c r="G184" s="99"/>
      <c r="H184" s="100"/>
      <c r="I184" s="92"/>
      <c r="J184" s="510"/>
      <c r="K184" s="510"/>
      <c r="L184" s="510"/>
      <c r="M184" s="98"/>
      <c r="N184" s="90"/>
      <c r="O184" s="94"/>
    </row>
    <row r="185" spans="1:17" s="122" customFormat="1" ht="14.25" customHeight="1">
      <c r="A185" s="313"/>
      <c r="B185" s="95"/>
      <c r="C185" s="96"/>
      <c r="D185" s="97"/>
      <c r="E185" s="98"/>
      <c r="F185" s="90"/>
      <c r="G185" s="102"/>
      <c r="H185" s="103"/>
      <c r="I185" s="92"/>
      <c r="J185" s="510"/>
      <c r="K185" s="510"/>
      <c r="L185" s="510"/>
      <c r="M185" s="98"/>
      <c r="N185" s="90"/>
      <c r="O185" s="94"/>
    </row>
    <row r="186" spans="1:17" s="122" customFormat="1" ht="14.25" customHeight="1">
      <c r="A186" s="313"/>
      <c r="B186" s="95"/>
      <c r="C186" s="96"/>
      <c r="D186" s="97"/>
      <c r="E186" s="98"/>
      <c r="F186" s="90"/>
      <c r="G186" s="102"/>
      <c r="H186" s="103"/>
      <c r="I186" s="92"/>
      <c r="J186" s="510"/>
      <c r="K186" s="510"/>
      <c r="L186" s="510"/>
      <c r="M186" s="98"/>
      <c r="N186" s="90"/>
      <c r="O186" s="94"/>
    </row>
    <row r="187" spans="1:17" s="122" customFormat="1" ht="14.25" customHeight="1">
      <c r="A187" s="313"/>
      <c r="B187" s="78" t="s">
        <v>607</v>
      </c>
      <c r="C187" s="79"/>
      <c r="D187" s="79"/>
      <c r="E187" s="80"/>
      <c r="F187" s="81"/>
      <c r="G187" s="82"/>
      <c r="H187" s="105"/>
      <c r="I187" s="92"/>
      <c r="J187" s="510"/>
      <c r="K187" s="510"/>
      <c r="L187" s="510"/>
      <c r="M187" s="98"/>
      <c r="N187" s="90"/>
      <c r="O187" s="94"/>
    </row>
    <row r="188" spans="1:17" s="122" customFormat="1" ht="14.25" customHeight="1">
      <c r="A188" s="313"/>
      <c r="B188" s="95"/>
      <c r="C188" s="96"/>
      <c r="D188" s="97"/>
      <c r="E188" s="98"/>
      <c r="F188" s="90"/>
      <c r="G188" s="91"/>
      <c r="H188" s="105"/>
      <c r="I188" s="92"/>
      <c r="J188" s="510"/>
      <c r="K188" s="510"/>
      <c r="L188" s="510"/>
      <c r="M188" s="98"/>
      <c r="N188" s="90"/>
      <c r="O188" s="94"/>
    </row>
    <row r="189" spans="1:17" s="122" customFormat="1" ht="14.25" customHeight="1">
      <c r="A189" s="313"/>
      <c r="B189" s="95"/>
      <c r="C189" s="96"/>
      <c r="D189" s="97"/>
      <c r="E189" s="98"/>
      <c r="F189" s="90"/>
      <c r="G189" s="99">
        <f>ROUNDDOWN(SUM(F188:F193)/1000,0)</f>
        <v>0</v>
      </c>
      <c r="H189" s="100"/>
      <c r="I189" s="107"/>
      <c r="J189" s="511"/>
      <c r="K189" s="511"/>
      <c r="L189" s="511"/>
      <c r="M189" s="98"/>
      <c r="N189" s="90"/>
      <c r="O189" s="106"/>
    </row>
    <row r="190" spans="1:17" s="122" customFormat="1" ht="14.25" customHeight="1">
      <c r="A190" s="313"/>
      <c r="B190" s="95"/>
      <c r="C190" s="96"/>
      <c r="D190" s="97"/>
      <c r="E190" s="98"/>
      <c r="F190" s="90"/>
      <c r="G190" s="99"/>
      <c r="H190" s="100"/>
      <c r="I190" s="78" t="s">
        <v>398</v>
      </c>
      <c r="J190" s="79"/>
      <c r="K190" s="79"/>
      <c r="L190" s="79"/>
      <c r="M190" s="80"/>
      <c r="N190" s="81"/>
      <c r="O190" s="111"/>
    </row>
    <row r="191" spans="1:17" s="122" customFormat="1" ht="14.25" customHeight="1">
      <c r="A191" s="313"/>
      <c r="B191" s="95"/>
      <c r="C191" s="96"/>
      <c r="D191" s="97"/>
      <c r="E191" s="98"/>
      <c r="F191" s="90"/>
      <c r="G191" s="99"/>
      <c r="H191" s="105"/>
      <c r="I191" s="92"/>
      <c r="J191" s="510"/>
      <c r="K191" s="510"/>
      <c r="L191" s="510"/>
      <c r="M191" s="98"/>
      <c r="N191" s="90"/>
      <c r="O191" s="94"/>
    </row>
    <row r="192" spans="1:17" s="122" customFormat="1" ht="14.25" customHeight="1">
      <c r="A192" s="313"/>
      <c r="B192" s="95"/>
      <c r="C192" s="96"/>
      <c r="D192" s="97"/>
      <c r="E192" s="98"/>
      <c r="F192" s="90"/>
      <c r="G192" s="99"/>
      <c r="H192" s="100"/>
      <c r="I192" s="92"/>
      <c r="J192" s="510"/>
      <c r="K192" s="510"/>
      <c r="L192" s="510"/>
      <c r="M192" s="98"/>
      <c r="N192" s="90"/>
      <c r="O192" s="101">
        <f>ROUNDDOWN(SUM(N191:N199)/1000,0)</f>
        <v>0</v>
      </c>
    </row>
    <row r="193" spans="1:15" s="122" customFormat="1" ht="14.25" customHeight="1">
      <c r="A193" s="313"/>
      <c r="B193" s="78" t="s">
        <v>614</v>
      </c>
      <c r="C193" s="79"/>
      <c r="D193" s="79"/>
      <c r="E193" s="80"/>
      <c r="F193" s="81"/>
      <c r="G193" s="82"/>
      <c r="H193" s="100"/>
      <c r="I193" s="92"/>
      <c r="J193" s="510"/>
      <c r="K193" s="510"/>
      <c r="L193" s="510"/>
      <c r="M193" s="98"/>
      <c r="N193" s="90"/>
      <c r="O193" s="94"/>
    </row>
    <row r="194" spans="1:15" s="122" customFormat="1" ht="14.25" customHeight="1">
      <c r="A194" s="313"/>
      <c r="B194" s="95"/>
      <c r="C194" s="96"/>
      <c r="D194" s="97"/>
      <c r="E194" s="98"/>
      <c r="F194" s="90"/>
      <c r="G194" s="91"/>
      <c r="H194" s="105"/>
      <c r="I194" s="92"/>
      <c r="J194" s="510"/>
      <c r="K194" s="510"/>
      <c r="L194" s="510"/>
      <c r="M194" s="98"/>
      <c r="N194" s="90"/>
      <c r="O194" s="94"/>
    </row>
    <row r="195" spans="1:15" s="122" customFormat="1" ht="14.25" customHeight="1">
      <c r="A195" s="313"/>
      <c r="B195" s="95"/>
      <c r="C195" s="96"/>
      <c r="D195" s="97"/>
      <c r="E195" s="98"/>
      <c r="F195" s="90"/>
      <c r="G195" s="99">
        <f>ROUNDDOWN(SUM(F194:F197)/1000,0)</f>
        <v>0</v>
      </c>
      <c r="H195" s="105"/>
      <c r="I195" s="92"/>
      <c r="J195" s="510"/>
      <c r="K195" s="510"/>
      <c r="L195" s="510"/>
      <c r="M195" s="98"/>
      <c r="N195" s="90"/>
      <c r="O195" s="94"/>
    </row>
    <row r="196" spans="1:15" s="122" customFormat="1" ht="14.25" customHeight="1">
      <c r="A196" s="313"/>
      <c r="B196" s="95"/>
      <c r="C196" s="96"/>
      <c r="D196" s="97"/>
      <c r="E196" s="98"/>
      <c r="F196" s="90"/>
      <c r="G196" s="99"/>
      <c r="H196" s="100"/>
      <c r="I196" s="92"/>
      <c r="J196" s="510"/>
      <c r="K196" s="510"/>
      <c r="L196" s="510"/>
      <c r="M196" s="98"/>
      <c r="N196" s="90"/>
      <c r="O196" s="94"/>
    </row>
    <row r="197" spans="1:15" s="122" customFormat="1" ht="14.25" customHeight="1">
      <c r="A197" s="313"/>
      <c r="B197" s="78" t="s">
        <v>615</v>
      </c>
      <c r="C197" s="79"/>
      <c r="D197" s="79"/>
      <c r="E197" s="80"/>
      <c r="F197" s="81"/>
      <c r="G197" s="82"/>
      <c r="H197" s="100"/>
      <c r="I197" s="92"/>
      <c r="J197" s="510"/>
      <c r="K197" s="510"/>
      <c r="L197" s="510"/>
      <c r="M197" s="98"/>
      <c r="N197" s="90"/>
      <c r="O197" s="94"/>
    </row>
    <row r="198" spans="1:15" s="122" customFormat="1" ht="14.25" customHeight="1">
      <c r="A198" s="313"/>
      <c r="B198" s="95"/>
      <c r="C198" s="96"/>
      <c r="D198" s="97"/>
      <c r="E198" s="98"/>
      <c r="F198" s="90"/>
      <c r="G198" s="91"/>
      <c r="H198" s="105"/>
      <c r="I198" s="92"/>
      <c r="J198" s="510"/>
      <c r="K198" s="510"/>
      <c r="L198" s="510"/>
      <c r="M198" s="98"/>
      <c r="N198" s="90"/>
      <c r="O198" s="106"/>
    </row>
    <row r="199" spans="1:15" s="122" customFormat="1" ht="14.25" customHeight="1">
      <c r="A199" s="313"/>
      <c r="B199" s="95"/>
      <c r="C199" s="96"/>
      <c r="D199" s="97"/>
      <c r="E199" s="98"/>
      <c r="F199" s="90"/>
      <c r="G199" s="99">
        <f>ROUNDDOWN(SUM(F198:F203)/1000,0)</f>
        <v>0</v>
      </c>
      <c r="H199" s="105"/>
      <c r="I199" s="185" t="s">
        <v>399</v>
      </c>
      <c r="J199" s="167"/>
      <c r="K199" s="109"/>
      <c r="L199" s="109"/>
      <c r="M199" s="110"/>
      <c r="N199" s="84"/>
      <c r="O199" s="111"/>
    </row>
    <row r="200" spans="1:15" s="122" customFormat="1" ht="14.25" customHeight="1">
      <c r="A200" s="313"/>
      <c r="B200" s="95"/>
      <c r="C200" s="96"/>
      <c r="D200" s="97"/>
      <c r="E200" s="98"/>
      <c r="F200" s="90"/>
      <c r="G200" s="99"/>
      <c r="H200" s="105"/>
      <c r="I200" s="92"/>
      <c r="J200" s="510"/>
      <c r="K200" s="510"/>
      <c r="L200" s="510"/>
      <c r="M200" s="98"/>
      <c r="N200" s="90"/>
      <c r="O200" s="94"/>
    </row>
    <row r="201" spans="1:15" s="122" customFormat="1" ht="14.25" customHeight="1">
      <c r="A201" s="313"/>
      <c r="B201" s="95"/>
      <c r="C201" s="96"/>
      <c r="D201" s="97"/>
      <c r="E201" s="98"/>
      <c r="F201" s="90"/>
      <c r="G201" s="99"/>
      <c r="H201" s="100"/>
      <c r="I201" s="92"/>
      <c r="J201" s="510"/>
      <c r="K201" s="510"/>
      <c r="L201" s="510"/>
      <c r="M201" s="98"/>
      <c r="N201" s="90"/>
      <c r="O201" s="101">
        <f>ROUNDDOWN(SUM(N200:N206)/1000,0)</f>
        <v>0</v>
      </c>
    </row>
    <row r="202" spans="1:15" s="122" customFormat="1" ht="14.25" customHeight="1">
      <c r="A202" s="313"/>
      <c r="B202" s="78" t="s">
        <v>396</v>
      </c>
      <c r="C202" s="79"/>
      <c r="D202" s="79"/>
      <c r="E202" s="80"/>
      <c r="F202" s="81"/>
      <c r="G202" s="82"/>
      <c r="H202" s="100"/>
      <c r="I202" s="92"/>
      <c r="J202" s="510"/>
      <c r="K202" s="510"/>
      <c r="L202" s="510"/>
      <c r="M202" s="98"/>
      <c r="N202" s="90"/>
      <c r="O202" s="94"/>
    </row>
    <row r="203" spans="1:15" s="122" customFormat="1" ht="14.25" customHeight="1">
      <c r="A203" s="313"/>
      <c r="B203" s="95"/>
      <c r="C203" s="96"/>
      <c r="D203" s="97"/>
      <c r="E203" s="98"/>
      <c r="F203" s="90"/>
      <c r="G203" s="91"/>
      <c r="H203" s="100"/>
      <c r="I203" s="92"/>
      <c r="J203" s="510"/>
      <c r="K203" s="510"/>
      <c r="L203" s="510"/>
      <c r="M203" s="98"/>
      <c r="N203" s="90"/>
      <c r="O203" s="94"/>
    </row>
    <row r="204" spans="1:15" s="122" customFormat="1" ht="14.25" customHeight="1">
      <c r="A204" s="313"/>
      <c r="B204" s="95"/>
      <c r="C204" s="96"/>
      <c r="D204" s="97"/>
      <c r="E204" s="98"/>
      <c r="F204" s="90"/>
      <c r="G204" s="91">
        <f>ROUNDDOWN(SUM(F203:F210)/1000,0)</f>
        <v>0</v>
      </c>
      <c r="H204" s="100"/>
      <c r="I204" s="92"/>
      <c r="J204" s="510"/>
      <c r="K204" s="510"/>
      <c r="L204" s="510"/>
      <c r="M204" s="98"/>
      <c r="N204" s="90"/>
      <c r="O204" s="94"/>
    </row>
    <row r="205" spans="1:15" s="122" customFormat="1" ht="14.25" customHeight="1">
      <c r="A205" s="313"/>
      <c r="B205" s="95"/>
      <c r="C205" s="96"/>
      <c r="D205" s="97"/>
      <c r="E205" s="98"/>
      <c r="F205" s="90"/>
      <c r="G205" s="91"/>
      <c r="H205" s="100"/>
      <c r="I205" s="92"/>
      <c r="J205" s="510"/>
      <c r="K205" s="510"/>
      <c r="L205" s="510"/>
      <c r="M205" s="98"/>
      <c r="N205" s="90"/>
      <c r="O205" s="94"/>
    </row>
    <row r="206" spans="1:15" s="122" customFormat="1" ht="14.25" customHeight="1">
      <c r="A206" s="313"/>
      <c r="B206" s="95"/>
      <c r="C206" s="96"/>
      <c r="D206" s="97"/>
      <c r="E206" s="98"/>
      <c r="F206" s="90"/>
      <c r="G206" s="91"/>
      <c r="H206" s="105"/>
      <c r="I206" s="185" t="s">
        <v>400</v>
      </c>
      <c r="J206" s="108"/>
      <c r="K206" s="109"/>
      <c r="L206" s="109"/>
      <c r="M206" s="110"/>
      <c r="N206" s="84"/>
      <c r="O206" s="168"/>
    </row>
    <row r="207" spans="1:15" s="122" customFormat="1" ht="14.25" customHeight="1">
      <c r="A207" s="313"/>
      <c r="B207" s="95"/>
      <c r="C207" s="96"/>
      <c r="D207" s="97"/>
      <c r="E207" s="98"/>
      <c r="F207" s="90"/>
      <c r="G207" s="91"/>
      <c r="H207" s="105"/>
      <c r="I207" s="92"/>
      <c r="J207" s="510"/>
      <c r="K207" s="510"/>
      <c r="L207" s="510"/>
      <c r="M207" s="98"/>
      <c r="N207" s="90"/>
      <c r="O207" s="169"/>
    </row>
    <row r="208" spans="1:15" s="122" customFormat="1" ht="14.25" customHeight="1">
      <c r="A208" s="313"/>
      <c r="B208" s="95"/>
      <c r="C208" s="96"/>
      <c r="D208" s="97"/>
      <c r="E208" s="98"/>
      <c r="F208" s="90"/>
      <c r="G208" s="91"/>
      <c r="H208" s="105"/>
      <c r="I208" s="92"/>
      <c r="J208" s="510"/>
      <c r="K208" s="510"/>
      <c r="L208" s="510"/>
      <c r="M208" s="98"/>
      <c r="N208" s="90"/>
      <c r="O208" s="101">
        <f>ROUNDDOWN(SUM(N207:N213)/1000,0)</f>
        <v>0</v>
      </c>
    </row>
    <row r="209" spans="1:17" s="122" customFormat="1" ht="14.25" customHeight="1">
      <c r="A209" s="313"/>
      <c r="B209" s="95"/>
      <c r="C209" s="96"/>
      <c r="D209" s="97"/>
      <c r="E209" s="98"/>
      <c r="F209" s="90"/>
      <c r="G209" s="91"/>
      <c r="H209" s="105"/>
      <c r="I209" s="92"/>
      <c r="J209" s="510"/>
      <c r="K209" s="510"/>
      <c r="L209" s="510"/>
      <c r="M209" s="98"/>
      <c r="N209" s="90"/>
      <c r="O209" s="94"/>
    </row>
    <row r="210" spans="1:17" s="122" customFormat="1" ht="14.25" customHeight="1">
      <c r="A210" s="313"/>
      <c r="B210" s="78" t="s">
        <v>56</v>
      </c>
      <c r="C210" s="79"/>
      <c r="D210" s="79"/>
      <c r="E210" s="80"/>
      <c r="F210" s="81"/>
      <c r="G210" s="82"/>
      <c r="H210" s="105"/>
      <c r="I210" s="92"/>
      <c r="J210" s="510"/>
      <c r="K210" s="510"/>
      <c r="L210" s="510"/>
      <c r="M210" s="98"/>
      <c r="N210" s="90"/>
      <c r="O210" s="94"/>
    </row>
    <row r="211" spans="1:17" s="122" customFormat="1" ht="14.25" customHeight="1">
      <c r="A211" s="313"/>
      <c r="B211" s="95"/>
      <c r="C211" s="96"/>
      <c r="D211" s="97"/>
      <c r="E211" s="98"/>
      <c r="F211" s="90"/>
      <c r="G211" s="91"/>
      <c r="H211" s="100"/>
      <c r="I211" s="92"/>
      <c r="J211" s="510"/>
      <c r="K211" s="510"/>
      <c r="L211" s="510"/>
      <c r="M211" s="98"/>
      <c r="N211" s="90"/>
      <c r="O211" s="94"/>
    </row>
    <row r="212" spans="1:17" s="122" customFormat="1" ht="14.25" customHeight="1">
      <c r="A212" s="313"/>
      <c r="B212" s="95"/>
      <c r="C212" s="96"/>
      <c r="D212" s="97"/>
      <c r="E212" s="98"/>
      <c r="F212" s="90"/>
      <c r="G212" s="99">
        <f>ROUNDDOWN(SUM(F211:F216)/1000,0)</f>
        <v>0</v>
      </c>
      <c r="H212" s="105"/>
      <c r="I212" s="92"/>
      <c r="J212" s="510"/>
      <c r="K212" s="510"/>
      <c r="L212" s="510"/>
      <c r="M212" s="98"/>
      <c r="N212" s="90"/>
      <c r="O212" s="106"/>
    </row>
    <row r="213" spans="1:17" s="122" customFormat="1" ht="14.25" customHeight="1">
      <c r="A213" s="313"/>
      <c r="B213" s="95"/>
      <c r="C213" s="96"/>
      <c r="D213" s="97"/>
      <c r="E213" s="98"/>
      <c r="F213" s="90"/>
      <c r="G213" s="91"/>
      <c r="H213" s="105"/>
      <c r="I213" s="185" t="s">
        <v>401</v>
      </c>
      <c r="J213" s="108"/>
      <c r="K213" s="109"/>
      <c r="L213" s="109"/>
      <c r="M213" s="110"/>
      <c r="N213" s="707"/>
      <c r="O213" s="112"/>
    </row>
    <row r="214" spans="1:17" s="122" customFormat="1" ht="14.25" customHeight="1">
      <c r="A214" s="313"/>
      <c r="B214" s="95"/>
      <c r="C214" s="96"/>
      <c r="D214" s="97"/>
      <c r="E214" s="98"/>
      <c r="F214" s="90"/>
      <c r="G214" s="99"/>
      <c r="H214" s="105"/>
      <c r="I214" s="92"/>
      <c r="J214" s="510"/>
      <c r="K214" s="510"/>
      <c r="L214" s="510"/>
      <c r="M214" s="98"/>
      <c r="N214" s="90"/>
      <c r="O214" s="94"/>
    </row>
    <row r="215" spans="1:17" s="122" customFormat="1" ht="14.25" customHeight="1">
      <c r="A215" s="313"/>
      <c r="B215" s="95"/>
      <c r="C215" s="96"/>
      <c r="D215" s="97"/>
      <c r="E215" s="98"/>
      <c r="F215" s="90"/>
      <c r="G215" s="99"/>
      <c r="H215" s="100"/>
      <c r="I215" s="92"/>
      <c r="J215" s="510"/>
      <c r="K215" s="510"/>
      <c r="L215" s="510"/>
      <c r="M215" s="98"/>
      <c r="N215" s="90"/>
      <c r="O215" s="101">
        <f>ROUNDDOWN(SUM(N214:N219)/1000,0)</f>
        <v>0</v>
      </c>
    </row>
    <row r="216" spans="1:17" s="122" customFormat="1" ht="14.1" customHeight="1" thickBot="1">
      <c r="A216" s="313"/>
      <c r="B216" s="113" t="s">
        <v>608</v>
      </c>
      <c r="C216" s="114"/>
      <c r="D216" s="114"/>
      <c r="E216" s="115"/>
      <c r="F216" s="116"/>
      <c r="G216" s="117">
        <f>G217-G182-G189-G195-G199-G204-G212</f>
        <v>0</v>
      </c>
      <c r="H216" s="105"/>
      <c r="I216" s="92"/>
      <c r="J216" s="510"/>
      <c r="K216" s="510"/>
      <c r="L216" s="510"/>
      <c r="M216" s="98"/>
      <c r="N216" s="90"/>
      <c r="O216" s="94"/>
    </row>
    <row r="217" spans="1:17" s="122" customFormat="1" ht="14.25" customHeight="1" thickTop="1">
      <c r="A217" s="313"/>
      <c r="B217" s="702" t="s">
        <v>57</v>
      </c>
      <c r="C217" s="703"/>
      <c r="D217" s="703"/>
      <c r="E217" s="703"/>
      <c r="F217" s="704"/>
      <c r="G217" s="118">
        <f>O226</f>
        <v>0</v>
      </c>
      <c r="H217" s="100"/>
      <c r="I217" s="92"/>
      <c r="J217" s="510"/>
      <c r="K217" s="510"/>
      <c r="L217" s="510"/>
      <c r="M217" s="98"/>
      <c r="N217" s="90"/>
      <c r="O217" s="94"/>
    </row>
    <row r="218" spans="1:17" s="122" customFormat="1" ht="20.100000000000001" customHeight="1">
      <c r="A218" s="313"/>
      <c r="B218" s="119" t="s">
        <v>58</v>
      </c>
      <c r="C218" s="120"/>
      <c r="D218" s="120"/>
      <c r="E218" s="120"/>
      <c r="F218" s="120"/>
      <c r="G218" s="121"/>
      <c r="H218" s="100"/>
      <c r="I218" s="107"/>
      <c r="J218" s="511"/>
      <c r="K218" s="511"/>
      <c r="L218" s="511"/>
      <c r="M218" s="104"/>
      <c r="N218" s="645"/>
      <c r="O218" s="106"/>
    </row>
    <row r="219" spans="1:17" s="122" customFormat="1" ht="14.25" customHeight="1">
      <c r="A219" s="313"/>
      <c r="B219" s="122" t="s">
        <v>59</v>
      </c>
      <c r="C219" s="120"/>
      <c r="D219" s="120"/>
      <c r="E219" s="120"/>
      <c r="F219" s="120"/>
      <c r="G219" s="123" t="s">
        <v>60</v>
      </c>
      <c r="H219" s="121"/>
      <c r="I219" s="185" t="s">
        <v>717</v>
      </c>
      <c r="J219" s="708"/>
      <c r="K219" s="510"/>
      <c r="L219" s="510"/>
      <c r="M219" s="110"/>
      <c r="N219" s="84"/>
      <c r="O219" s="111"/>
    </row>
    <row r="220" spans="1:17" s="122" customFormat="1" ht="14.25" customHeight="1">
      <c r="A220" s="313"/>
      <c r="B220" s="987" t="s">
        <v>61</v>
      </c>
      <c r="C220" s="1019"/>
      <c r="D220" s="1019"/>
      <c r="E220" s="1019"/>
      <c r="F220" s="1020"/>
      <c r="G220" s="125" t="s">
        <v>62</v>
      </c>
      <c r="H220" s="124"/>
      <c r="I220" s="92"/>
      <c r="J220" s="510"/>
      <c r="K220" s="709"/>
      <c r="L220" s="709"/>
      <c r="M220" s="98"/>
      <c r="N220" s="90"/>
      <c r="O220" s="94"/>
      <c r="Q220" s="648" t="s">
        <v>735</v>
      </c>
    </row>
    <row r="221" spans="1:17" s="122" customFormat="1" ht="14.25" customHeight="1">
      <c r="A221" s="313"/>
      <c r="B221" s="1144" t="s">
        <v>403</v>
      </c>
      <c r="C221" s="1019"/>
      <c r="D221" s="1019"/>
      <c r="E221" s="1019"/>
      <c r="F221" s="1020"/>
      <c r="G221" s="126"/>
      <c r="H221" s="124"/>
      <c r="I221" s="92"/>
      <c r="J221" s="510"/>
      <c r="K221" s="510"/>
      <c r="L221" s="510"/>
      <c r="M221" s="98"/>
      <c r="N221" s="90"/>
      <c r="O221" s="101">
        <f>ROUNDDOWN(SUM(N220:N224)/1000,0)</f>
        <v>0</v>
      </c>
    </row>
    <row r="222" spans="1:17" s="122" customFormat="1" ht="20.100000000000001" customHeight="1">
      <c r="A222" s="313"/>
      <c r="B222" s="1144" t="s">
        <v>404</v>
      </c>
      <c r="C222" s="1145"/>
      <c r="D222" s="1145"/>
      <c r="E222" s="1145"/>
      <c r="F222" s="1146"/>
      <c r="G222" s="126"/>
      <c r="H222" s="127"/>
      <c r="I222" s="92"/>
      <c r="J222" s="510"/>
      <c r="K222" s="510"/>
      <c r="L222" s="510"/>
      <c r="M222" s="98"/>
      <c r="N222" s="90"/>
      <c r="O222" s="94"/>
    </row>
    <row r="223" spans="1:17" s="122" customFormat="1" ht="21.95" customHeight="1" thickBot="1">
      <c r="A223" s="313"/>
      <c r="B223" s="1144" t="s">
        <v>104</v>
      </c>
      <c r="C223" s="1145"/>
      <c r="D223" s="1145"/>
      <c r="E223" s="1145"/>
      <c r="F223" s="1146"/>
      <c r="G223" s="126"/>
      <c r="H223" s="105"/>
      <c r="I223" s="92"/>
      <c r="J223" s="510"/>
      <c r="K223" s="510"/>
      <c r="L223" s="510"/>
      <c r="M223" s="98"/>
      <c r="N223" s="90"/>
      <c r="O223" s="128"/>
    </row>
    <row r="224" spans="1:17" s="122" customFormat="1" ht="35.450000000000003" customHeight="1" thickTop="1">
      <c r="A224" s="313"/>
      <c r="B224" s="1144" t="s">
        <v>108</v>
      </c>
      <c r="C224" s="1145"/>
      <c r="D224" s="1145"/>
      <c r="E224" s="1145"/>
      <c r="F224" s="1146"/>
      <c r="G224" s="126"/>
      <c r="H224" s="105"/>
      <c r="I224" s="1166" t="s">
        <v>402</v>
      </c>
      <c r="J224" s="1167"/>
      <c r="K224" s="1167"/>
      <c r="L224" s="1167"/>
      <c r="M224" s="1167"/>
      <c r="N224" s="1168"/>
      <c r="O224" s="129">
        <f>SUM(O182,O192,O201,O208,O215,O221)</f>
        <v>0</v>
      </c>
    </row>
    <row r="225" spans="1:21" s="122" customFormat="1" ht="35.450000000000003" customHeight="1">
      <c r="A225" s="313"/>
      <c r="B225" s="1144" t="s">
        <v>774</v>
      </c>
      <c r="C225" s="1145"/>
      <c r="D225" s="1145"/>
      <c r="E225" s="1145"/>
      <c r="F225" s="1146"/>
      <c r="G225" s="126"/>
      <c r="H225" s="121"/>
      <c r="I225" s="1169" t="s">
        <v>276</v>
      </c>
      <c r="J225" s="1170"/>
      <c r="K225" s="1170"/>
      <c r="L225" s="1170"/>
      <c r="M225" s="1170"/>
      <c r="N225" s="1171"/>
      <c r="O225" s="136">
        <f>IF(共通入力シート!$B$18="課税事業者",ROUNDDOWN((O224-G227)*10/110,0),0)</f>
        <v>0</v>
      </c>
    </row>
    <row r="226" spans="1:21" s="122" customFormat="1" ht="26.1" customHeight="1" thickBot="1">
      <c r="A226" s="313"/>
      <c r="B226" s="1153" t="s">
        <v>775</v>
      </c>
      <c r="C226" s="1154"/>
      <c r="D226" s="1154"/>
      <c r="E226" s="1154"/>
      <c r="F226" s="1155"/>
      <c r="G226" s="126"/>
      <c r="H226" s="121"/>
      <c r="I226" s="1159" t="s">
        <v>609</v>
      </c>
      <c r="J226" s="1160"/>
      <c r="K226" s="1160"/>
      <c r="L226" s="1160"/>
      <c r="M226" s="1160"/>
      <c r="N226" s="1161"/>
      <c r="O226" s="131">
        <f>O224-O225</f>
        <v>0</v>
      </c>
    </row>
    <row r="227" spans="1:21" s="122" customFormat="1" ht="25.35" customHeight="1" thickTop="1">
      <c r="A227" s="313"/>
      <c r="B227" s="1156" t="s">
        <v>63</v>
      </c>
      <c r="C227" s="1157"/>
      <c r="D227" s="1157"/>
      <c r="E227" s="1157"/>
      <c r="F227" s="1158"/>
      <c r="G227" s="130">
        <f>SUM(G221:G226)</f>
        <v>0</v>
      </c>
      <c r="H227" s="326"/>
      <c r="I227" s="1159" t="s">
        <v>610</v>
      </c>
      <c r="J227" s="1160"/>
      <c r="K227" s="1160"/>
      <c r="L227" s="1160"/>
      <c r="M227" s="1160"/>
      <c r="N227" s="1161"/>
      <c r="O227" s="134"/>
    </row>
    <row r="228" spans="1:21" s="122" customFormat="1" ht="26.25" customHeight="1">
      <c r="A228" s="313"/>
      <c r="B228" s="122" t="s">
        <v>64</v>
      </c>
      <c r="C228" s="327"/>
      <c r="D228" s="327"/>
      <c r="E228" s="327"/>
      <c r="F228" s="327"/>
      <c r="G228" s="133"/>
      <c r="H228" s="326"/>
      <c r="O228" s="135"/>
    </row>
    <row r="229" spans="1:21" s="122" customFormat="1" ht="10.5" customHeight="1" thickBot="1">
      <c r="A229" s="313"/>
      <c r="C229" s="327"/>
      <c r="D229" s="327"/>
      <c r="E229" s="327"/>
      <c r="F229" s="327"/>
      <c r="G229" s="133"/>
      <c r="H229" s="326"/>
      <c r="I229" s="328"/>
    </row>
    <row r="230" spans="1:21" s="122" customFormat="1" ht="25.35" customHeight="1" thickBot="1">
      <c r="A230" s="313"/>
      <c r="B230" s="1143" t="s">
        <v>65</v>
      </c>
      <c r="C230" s="1018"/>
      <c r="D230" s="1162" t="str">
        <f>IF(共通入力シート!$B$2="","",共通入力シート!$B$2)</f>
        <v/>
      </c>
      <c r="E230" s="1162"/>
      <c r="F230" s="1162"/>
      <c r="G230" s="1163"/>
      <c r="H230" s="1164" t="s">
        <v>778</v>
      </c>
      <c r="I230" s="1165"/>
      <c r="J230" s="1165"/>
      <c r="K230" s="1165"/>
      <c r="L230" s="1165"/>
      <c r="M230" s="1165"/>
      <c r="N230" s="1165"/>
      <c r="O230" s="1165"/>
    </row>
    <row r="231" spans="1:21" s="122" customFormat="1" ht="77.099999999999994" customHeight="1" thickBot="1">
      <c r="A231" s="313"/>
      <c r="B231" s="1148" t="s">
        <v>776</v>
      </c>
      <c r="C231" s="1149"/>
      <c r="D231" s="1150" t="str">
        <f>IF(O226=0,"",MAX(0,MIN(INT(O226/2),G216)))</f>
        <v/>
      </c>
      <c r="E231" s="1150"/>
      <c r="F231" s="1150"/>
      <c r="G231" s="329" t="s">
        <v>27</v>
      </c>
      <c r="H231" s="1151" t="s">
        <v>736</v>
      </c>
      <c r="I231" s="1152"/>
      <c r="J231" s="1152"/>
      <c r="K231" s="1152"/>
      <c r="L231" s="1152"/>
      <c r="M231" s="1152"/>
      <c r="N231" s="1152"/>
      <c r="O231" s="1152"/>
    </row>
    <row r="232" spans="1:21" ht="4.5" customHeight="1"/>
    <row r="233" spans="1:21" ht="15.6" customHeight="1">
      <c r="B233" s="122" t="s">
        <v>332</v>
      </c>
      <c r="C233" s="198"/>
      <c r="D233" s="198"/>
      <c r="E233" s="198"/>
      <c r="F233" s="198"/>
      <c r="G233" s="198"/>
      <c r="H233" s="198"/>
      <c r="I233" s="198"/>
      <c r="J233" s="198"/>
      <c r="K233" s="198"/>
      <c r="L233" s="198"/>
      <c r="M233" s="198"/>
      <c r="N233" s="198"/>
      <c r="O233" s="198"/>
      <c r="R233" s="294"/>
      <c r="S233" s="294"/>
      <c r="T233" s="294"/>
      <c r="U233" s="294"/>
    </row>
    <row r="234" spans="1:21" ht="15.6" customHeight="1">
      <c r="B234" s="198" t="s">
        <v>383</v>
      </c>
      <c r="C234" s="198"/>
      <c r="D234" s="198"/>
      <c r="E234" s="198"/>
      <c r="F234" s="198"/>
      <c r="G234" s="198"/>
      <c r="H234" s="198"/>
      <c r="I234" s="198"/>
      <c r="J234" s="198"/>
      <c r="K234" s="198"/>
      <c r="L234" s="198"/>
      <c r="M234" s="198"/>
      <c r="N234" s="198"/>
      <c r="O234" s="198"/>
      <c r="R234" s="294"/>
      <c r="S234" s="294"/>
      <c r="T234" s="294"/>
      <c r="U234" s="294"/>
    </row>
    <row r="235" spans="1:21" ht="18" customHeight="1" thickBot="1">
      <c r="B235" s="1044" t="s">
        <v>382</v>
      </c>
      <c r="C235" s="1044"/>
      <c r="D235" s="1044"/>
      <c r="E235" s="1044"/>
      <c r="F235" s="1044"/>
      <c r="G235" s="1044"/>
      <c r="H235" s="1044"/>
      <c r="I235" s="1044"/>
      <c r="J235" s="1044"/>
      <c r="K235" s="1044"/>
      <c r="L235" s="1044"/>
      <c r="M235" s="1044"/>
      <c r="N235" s="1044"/>
      <c r="O235" s="1044"/>
      <c r="R235" s="294"/>
      <c r="S235" s="294"/>
      <c r="T235" s="294"/>
      <c r="U235" s="294"/>
    </row>
    <row r="236" spans="1:21" ht="15" customHeight="1">
      <c r="B236" s="1036" t="s">
        <v>36</v>
      </c>
      <c r="C236" s="1063"/>
      <c r="D236" s="1051" t="s">
        <v>507</v>
      </c>
      <c r="E236" s="1052"/>
      <c r="F236" s="1036" t="s">
        <v>447</v>
      </c>
      <c r="G236" s="1037"/>
      <c r="H236" s="1038"/>
      <c r="I236" s="1038"/>
      <c r="J236" s="1038"/>
      <c r="K236" s="1038"/>
      <c r="L236" s="1038"/>
      <c r="M236" s="1038"/>
      <c r="N236" s="1038"/>
      <c r="O236" s="1039"/>
      <c r="Q236" s="520"/>
      <c r="R236" s="294"/>
      <c r="S236" s="294"/>
      <c r="T236" s="294"/>
      <c r="U236" s="294"/>
    </row>
    <row r="237" spans="1:21" ht="15" customHeight="1" thickBot="1">
      <c r="B237" s="1040"/>
      <c r="C237" s="1064"/>
      <c r="D237" s="1053"/>
      <c r="E237" s="1054"/>
      <c r="F237" s="1040"/>
      <c r="G237" s="1041"/>
      <c r="H237" s="1042"/>
      <c r="I237" s="1042"/>
      <c r="J237" s="1042"/>
      <c r="K237" s="1042"/>
      <c r="L237" s="1042"/>
      <c r="M237" s="1042"/>
      <c r="N237" s="1042"/>
      <c r="O237" s="1043"/>
      <c r="Q237" s="519"/>
      <c r="R237" s="294"/>
      <c r="S237" s="294"/>
      <c r="T237" s="294"/>
      <c r="U237" s="294"/>
    </row>
    <row r="238" spans="1:21" ht="16.5" customHeight="1">
      <c r="B238" s="295" t="s">
        <v>111</v>
      </c>
      <c r="C238" s="296"/>
      <c r="D238" s="296"/>
      <c r="E238" s="297"/>
      <c r="F238" s="296"/>
      <c r="G238" s="296"/>
      <c r="H238" s="298"/>
      <c r="I238" s="298"/>
      <c r="J238" s="298"/>
      <c r="K238" s="298"/>
      <c r="L238" s="298"/>
      <c r="M238" s="298"/>
      <c r="N238" s="298"/>
      <c r="O238" s="299"/>
      <c r="R238" s="294"/>
      <c r="S238" s="294"/>
      <c r="T238" s="294"/>
      <c r="U238" s="294"/>
    </row>
    <row r="239" spans="1:21" ht="18.75" customHeight="1">
      <c r="B239" s="1055"/>
      <c r="C239" s="1056"/>
      <c r="D239" s="1056"/>
      <c r="E239" s="1056"/>
      <c r="F239" s="1056"/>
      <c r="G239" s="1056"/>
      <c r="H239" s="1056"/>
      <c r="I239" s="1056"/>
      <c r="J239" s="1056"/>
      <c r="K239" s="1056"/>
      <c r="L239" s="1213" t="s">
        <v>39</v>
      </c>
      <c r="M239" s="1215"/>
      <c r="N239" s="1215"/>
      <c r="O239" s="1216"/>
      <c r="Q239" s="496" t="str">
        <f>IF(M239="", "←選択してください。", "")</f>
        <v>←選択してください。</v>
      </c>
      <c r="R239" s="294"/>
      <c r="S239" s="294"/>
      <c r="T239" s="294"/>
      <c r="U239" s="294"/>
    </row>
    <row r="240" spans="1:21" ht="17.25" customHeight="1">
      <c r="B240" s="1057"/>
      <c r="C240" s="1058"/>
      <c r="D240" s="1058"/>
      <c r="E240" s="1058"/>
      <c r="F240" s="1058"/>
      <c r="G240" s="1058"/>
      <c r="H240" s="1058"/>
      <c r="I240" s="1058"/>
      <c r="J240" s="1058"/>
      <c r="K240" s="1058"/>
      <c r="L240" s="1214"/>
      <c r="M240" s="1217"/>
      <c r="N240" s="1217"/>
      <c r="O240" s="1218"/>
      <c r="Q240" s="301"/>
      <c r="R240" s="294"/>
      <c r="S240" s="294"/>
      <c r="T240" s="294"/>
      <c r="U240" s="294"/>
    </row>
    <row r="241" spans="2:21" ht="4.5" customHeight="1">
      <c r="B241" s="303"/>
      <c r="C241" s="303"/>
      <c r="D241" s="303"/>
      <c r="E241" s="303"/>
      <c r="F241" s="303"/>
      <c r="G241" s="303"/>
      <c r="H241" s="303"/>
      <c r="I241" s="303"/>
      <c r="J241" s="303"/>
      <c r="K241" s="303"/>
      <c r="L241" s="303"/>
      <c r="M241" s="303"/>
      <c r="N241" s="303"/>
      <c r="O241" s="517"/>
      <c r="R241" s="294"/>
      <c r="S241" s="294"/>
      <c r="T241" s="294"/>
      <c r="U241" s="294"/>
    </row>
    <row r="242" spans="2:21" ht="21.75" customHeight="1">
      <c r="B242" s="987" t="s">
        <v>112</v>
      </c>
      <c r="C242" s="1097"/>
      <c r="D242" s="1098" t="s">
        <v>41</v>
      </c>
      <c r="E242" s="1099"/>
      <c r="F242" s="1100"/>
      <c r="G242" s="1100"/>
      <c r="H242" s="1101"/>
      <c r="I242" s="987"/>
      <c r="J242" s="988"/>
      <c r="K242" s="988"/>
      <c r="L242" s="1211"/>
      <c r="M242" s="1211"/>
      <c r="N242" s="1211"/>
      <c r="O242" s="1212"/>
      <c r="Q242" s="301" t="str">
        <f>IF(OR(F236="人材養成事業",F236= "普及啓発事業"), "←斜線部は記入する必要はありません。", "")</f>
        <v/>
      </c>
      <c r="R242" s="294"/>
      <c r="S242" s="294"/>
      <c r="T242" s="294"/>
      <c r="U242" s="294"/>
    </row>
    <row r="243" spans="2:21" ht="9" customHeight="1">
      <c r="B243" s="122"/>
      <c r="C243" s="122"/>
      <c r="D243" s="122"/>
      <c r="E243" s="122"/>
      <c r="F243" s="303"/>
      <c r="G243" s="303"/>
      <c r="H243" s="500"/>
      <c r="I243" s="303"/>
      <c r="J243" s="303"/>
      <c r="K243" s="303"/>
      <c r="L243" s="501"/>
      <c r="M243" s="303"/>
      <c r="N243" s="303"/>
      <c r="O243" s="502"/>
      <c r="Q243" s="301"/>
      <c r="R243" s="294"/>
      <c r="S243" s="294"/>
      <c r="T243" s="294"/>
      <c r="U243" s="294"/>
    </row>
    <row r="244" spans="2:21" ht="16.5" hidden="1" customHeight="1">
      <c r="B244" s="122"/>
      <c r="C244" s="122"/>
      <c r="D244" s="122"/>
      <c r="E244" s="122"/>
      <c r="F244" s="303"/>
      <c r="G244" s="303"/>
      <c r="H244" s="500"/>
      <c r="I244" s="303"/>
      <c r="J244" s="303"/>
      <c r="K244" s="303"/>
      <c r="L244" s="501"/>
      <c r="M244" s="303"/>
      <c r="N244" s="303"/>
      <c r="O244" s="502"/>
      <c r="Q244" s="301"/>
      <c r="R244" s="294"/>
      <c r="S244" s="294"/>
      <c r="T244" s="294"/>
      <c r="U244" s="294"/>
    </row>
    <row r="245" spans="2:21" ht="16.5" hidden="1" customHeight="1">
      <c r="B245" s="122"/>
      <c r="C245" s="122"/>
      <c r="D245" s="303"/>
      <c r="E245" s="303"/>
      <c r="F245" s="303"/>
      <c r="G245" s="303"/>
      <c r="H245" s="303"/>
      <c r="I245" s="303"/>
      <c r="J245" s="303"/>
      <c r="K245" s="303"/>
      <c r="L245" s="303"/>
      <c r="M245" s="303"/>
      <c r="N245" s="303"/>
      <c r="O245" s="303"/>
      <c r="Q245" s="301"/>
      <c r="R245" s="294"/>
      <c r="S245" s="294"/>
      <c r="T245" s="294"/>
      <c r="U245" s="294"/>
    </row>
    <row r="246" spans="2:21" s="97" customFormat="1" ht="18" customHeight="1">
      <c r="B246" s="1067" t="s">
        <v>277</v>
      </c>
      <c r="C246" s="1075"/>
      <c r="D246" s="1032" t="s">
        <v>737</v>
      </c>
      <c r="E246" s="975"/>
      <c r="F246" s="975"/>
      <c r="G246" s="975"/>
      <c r="H246" s="975"/>
      <c r="I246" s="975"/>
      <c r="J246" s="975"/>
      <c r="K246" s="975"/>
      <c r="L246" s="975"/>
      <c r="M246" s="975"/>
      <c r="N246" s="975"/>
      <c r="O246" s="976"/>
      <c r="Q246" s="495"/>
    </row>
    <row r="247" spans="2:21" s="97" customFormat="1" ht="19.350000000000001" customHeight="1">
      <c r="B247" s="1076"/>
      <c r="C247" s="1077"/>
      <c r="D247" s="1033"/>
      <c r="E247" s="1034"/>
      <c r="F247" s="1034"/>
      <c r="G247" s="1034"/>
      <c r="H247" s="1034"/>
      <c r="I247" s="1034"/>
      <c r="J247" s="1034"/>
      <c r="K247" s="1034"/>
      <c r="L247" s="1034"/>
      <c r="M247" s="1034"/>
      <c r="N247" s="1034"/>
      <c r="O247" s="1035"/>
    </row>
    <row r="248" spans="2:21" s="97" customFormat="1" ht="19.350000000000001" customHeight="1">
      <c r="B248" s="1076"/>
      <c r="C248" s="1077"/>
      <c r="D248" s="1026"/>
      <c r="E248" s="1027"/>
      <c r="F248" s="1027"/>
      <c r="G248" s="1027"/>
      <c r="H248" s="1027"/>
      <c r="I248" s="1027"/>
      <c r="J248" s="1027"/>
      <c r="K248" s="1027"/>
      <c r="L248" s="1027"/>
      <c r="M248" s="1027"/>
      <c r="N248" s="1027"/>
      <c r="O248" s="1028"/>
    </row>
    <row r="249" spans="2:21" s="97" customFormat="1" ht="19.350000000000001" customHeight="1">
      <c r="B249" s="1076"/>
      <c r="C249" s="1077"/>
      <c r="D249" s="1026"/>
      <c r="E249" s="1027"/>
      <c r="F249" s="1027"/>
      <c r="G249" s="1027"/>
      <c r="H249" s="1027"/>
      <c r="I249" s="1027"/>
      <c r="J249" s="1027"/>
      <c r="K249" s="1027"/>
      <c r="L249" s="1027"/>
      <c r="M249" s="1027"/>
      <c r="N249" s="1027"/>
      <c r="O249" s="1028"/>
    </row>
    <row r="250" spans="2:21" s="97" customFormat="1" ht="19.350000000000001" customHeight="1">
      <c r="B250" s="1076"/>
      <c r="C250" s="1077"/>
      <c r="D250" s="1026"/>
      <c r="E250" s="1027"/>
      <c r="F250" s="1027"/>
      <c r="G250" s="1027"/>
      <c r="H250" s="1027"/>
      <c r="I250" s="1027"/>
      <c r="J250" s="1027"/>
      <c r="K250" s="1027"/>
      <c r="L250" s="1027"/>
      <c r="M250" s="1027"/>
      <c r="N250" s="1027"/>
      <c r="O250" s="1028"/>
    </row>
    <row r="251" spans="2:21" s="97" customFormat="1" ht="19.350000000000001" customHeight="1">
      <c r="B251" s="1076"/>
      <c r="C251" s="1077"/>
      <c r="D251" s="1026"/>
      <c r="E251" s="1027"/>
      <c r="F251" s="1027"/>
      <c r="G251" s="1027"/>
      <c r="H251" s="1027"/>
      <c r="I251" s="1027"/>
      <c r="J251" s="1027"/>
      <c r="K251" s="1027"/>
      <c r="L251" s="1027"/>
      <c r="M251" s="1027"/>
      <c r="N251" s="1027"/>
      <c r="O251" s="1028"/>
    </row>
    <row r="252" spans="2:21" s="97" customFormat="1" ht="19.350000000000001" customHeight="1">
      <c r="B252" s="1076"/>
      <c r="C252" s="1077"/>
      <c r="D252" s="1026"/>
      <c r="E252" s="1027"/>
      <c r="F252" s="1027"/>
      <c r="G252" s="1027"/>
      <c r="H252" s="1027"/>
      <c r="I252" s="1027"/>
      <c r="J252" s="1027"/>
      <c r="K252" s="1027"/>
      <c r="L252" s="1027"/>
      <c r="M252" s="1027"/>
      <c r="N252" s="1027"/>
      <c r="O252" s="1028"/>
    </row>
    <row r="253" spans="2:21" s="97" customFormat="1" ht="19.350000000000001" customHeight="1">
      <c r="B253" s="1076"/>
      <c r="C253" s="1077"/>
      <c r="D253" s="1026"/>
      <c r="E253" s="1027"/>
      <c r="F253" s="1027"/>
      <c r="G253" s="1027"/>
      <c r="H253" s="1027"/>
      <c r="I253" s="1027"/>
      <c r="J253" s="1027"/>
      <c r="K253" s="1027"/>
      <c r="L253" s="1027"/>
      <c r="M253" s="1027"/>
      <c r="N253" s="1027"/>
      <c r="O253" s="1028"/>
    </row>
    <row r="254" spans="2:21" s="97" customFormat="1" ht="19.350000000000001" customHeight="1">
      <c r="B254" s="1076"/>
      <c r="C254" s="1077"/>
      <c r="D254" s="1026"/>
      <c r="E254" s="1027"/>
      <c r="F254" s="1027"/>
      <c r="G254" s="1027"/>
      <c r="H254" s="1027"/>
      <c r="I254" s="1027"/>
      <c r="J254" s="1027"/>
      <c r="K254" s="1027"/>
      <c r="L254" s="1027"/>
      <c r="M254" s="1027"/>
      <c r="N254" s="1027"/>
      <c r="O254" s="1028"/>
    </row>
    <row r="255" spans="2:21" s="97" customFormat="1" ht="19.350000000000001" customHeight="1">
      <c r="B255" s="1076"/>
      <c r="C255" s="1077"/>
      <c r="D255" s="1026"/>
      <c r="E255" s="1027"/>
      <c r="F255" s="1027"/>
      <c r="G255" s="1027"/>
      <c r="H255" s="1027"/>
      <c r="I255" s="1027"/>
      <c r="J255" s="1027"/>
      <c r="K255" s="1027"/>
      <c r="L255" s="1027"/>
      <c r="M255" s="1027"/>
      <c r="N255" s="1027"/>
      <c r="O255" s="1028"/>
    </row>
    <row r="256" spans="2:21" s="97" customFormat="1" ht="19.350000000000001" customHeight="1">
      <c r="B256" s="1078"/>
      <c r="C256" s="1079"/>
      <c r="D256" s="1029"/>
      <c r="E256" s="1030"/>
      <c r="F256" s="1030"/>
      <c r="G256" s="1030"/>
      <c r="H256" s="1030"/>
      <c r="I256" s="1030"/>
      <c r="J256" s="1030"/>
      <c r="K256" s="1030"/>
      <c r="L256" s="1030"/>
      <c r="M256" s="1030"/>
      <c r="N256" s="1030"/>
      <c r="O256" s="1031"/>
    </row>
    <row r="257" spans="2:15" s="97" customFormat="1" ht="18" customHeight="1">
      <c r="B257" s="1067" t="s">
        <v>114</v>
      </c>
      <c r="C257" s="1092"/>
      <c r="D257" s="1147" t="s">
        <v>523</v>
      </c>
      <c r="E257" s="1133"/>
      <c r="F257" s="1133"/>
      <c r="G257" s="1133"/>
      <c r="H257" s="1133"/>
      <c r="I257" s="1133"/>
      <c r="J257" s="1133"/>
      <c r="K257" s="1133"/>
      <c r="L257" s="1133"/>
      <c r="M257" s="1133"/>
      <c r="N257" s="1133"/>
      <c r="O257" s="1134"/>
    </row>
    <row r="258" spans="2:15" s="97" customFormat="1" ht="18" customHeight="1">
      <c r="B258" s="1093"/>
      <c r="C258" s="1094"/>
      <c r="D258" s="1045"/>
      <c r="E258" s="1046"/>
      <c r="F258" s="1046"/>
      <c r="G258" s="1046"/>
      <c r="H258" s="1046"/>
      <c r="I258" s="1046"/>
      <c r="J258" s="1046"/>
      <c r="K258" s="1046"/>
      <c r="L258" s="1046"/>
      <c r="M258" s="1046"/>
      <c r="N258" s="1046"/>
      <c r="O258" s="1047"/>
    </row>
    <row r="259" spans="2:15" s="97" customFormat="1" ht="18" customHeight="1">
      <c r="B259" s="1093"/>
      <c r="C259" s="1094"/>
      <c r="D259" s="1026"/>
      <c r="E259" s="1027"/>
      <c r="F259" s="1027"/>
      <c r="G259" s="1027"/>
      <c r="H259" s="1027"/>
      <c r="I259" s="1027"/>
      <c r="J259" s="1027"/>
      <c r="K259" s="1027"/>
      <c r="L259" s="1027"/>
      <c r="M259" s="1027"/>
      <c r="N259" s="1027"/>
      <c r="O259" s="1028"/>
    </row>
    <row r="260" spans="2:15" s="97" customFormat="1" ht="18" customHeight="1">
      <c r="B260" s="1093"/>
      <c r="C260" s="1094"/>
      <c r="D260" s="1026"/>
      <c r="E260" s="1027"/>
      <c r="F260" s="1027"/>
      <c r="G260" s="1027"/>
      <c r="H260" s="1027"/>
      <c r="I260" s="1027"/>
      <c r="J260" s="1027"/>
      <c r="K260" s="1027"/>
      <c r="L260" s="1027"/>
      <c r="M260" s="1027"/>
      <c r="N260" s="1027"/>
      <c r="O260" s="1028"/>
    </row>
    <row r="261" spans="2:15" s="97" customFormat="1" ht="18" customHeight="1">
      <c r="B261" s="1093"/>
      <c r="C261" s="1094"/>
      <c r="D261" s="1026"/>
      <c r="E261" s="1027"/>
      <c r="F261" s="1027"/>
      <c r="G261" s="1027"/>
      <c r="H261" s="1027"/>
      <c r="I261" s="1027"/>
      <c r="J261" s="1027"/>
      <c r="K261" s="1027"/>
      <c r="L261" s="1027"/>
      <c r="M261" s="1027"/>
      <c r="N261" s="1027"/>
      <c r="O261" s="1028"/>
    </row>
    <row r="262" spans="2:15" s="97" customFormat="1" ht="18" customHeight="1">
      <c r="B262" s="1093"/>
      <c r="C262" s="1094"/>
      <c r="D262" s="1026"/>
      <c r="E262" s="1027"/>
      <c r="F262" s="1027"/>
      <c r="G262" s="1027"/>
      <c r="H262" s="1027"/>
      <c r="I262" s="1027"/>
      <c r="J262" s="1027"/>
      <c r="K262" s="1027"/>
      <c r="L262" s="1027"/>
      <c r="M262" s="1027"/>
      <c r="N262" s="1027"/>
      <c r="O262" s="1028"/>
    </row>
    <row r="263" spans="2:15" s="97" customFormat="1" ht="18" customHeight="1">
      <c r="B263" s="1093"/>
      <c r="C263" s="1094"/>
      <c r="D263" s="1048"/>
      <c r="E263" s="1049"/>
      <c r="F263" s="1049"/>
      <c r="G263" s="1049"/>
      <c r="H263" s="1049"/>
      <c r="I263" s="1049"/>
      <c r="J263" s="1049"/>
      <c r="K263" s="1049"/>
      <c r="L263" s="1049"/>
      <c r="M263" s="1049"/>
      <c r="N263" s="1049"/>
      <c r="O263" s="1050"/>
    </row>
    <row r="264" spans="2:15" s="97" customFormat="1" ht="18" customHeight="1">
      <c r="B264" s="1093"/>
      <c r="C264" s="1094"/>
      <c r="D264" s="1116" t="s">
        <v>334</v>
      </c>
      <c r="E264" s="1117"/>
      <c r="F264" s="1117"/>
      <c r="G264" s="1117"/>
      <c r="H264" s="1117"/>
      <c r="I264" s="1117"/>
      <c r="J264" s="1117"/>
      <c r="K264" s="1117"/>
      <c r="L264" s="1117"/>
      <c r="M264" s="1117"/>
      <c r="N264" s="1117"/>
      <c r="O264" s="1118"/>
    </row>
    <row r="265" spans="2:15" s="97" customFormat="1" ht="18" customHeight="1">
      <c r="B265" s="1093"/>
      <c r="C265" s="1094"/>
      <c r="D265" s="1045"/>
      <c r="E265" s="1119"/>
      <c r="F265" s="1119"/>
      <c r="G265" s="1119"/>
      <c r="H265" s="1119"/>
      <c r="I265" s="1119"/>
      <c r="J265" s="1119"/>
      <c r="K265" s="1119"/>
      <c r="L265" s="1119"/>
      <c r="M265" s="1119"/>
      <c r="N265" s="1119"/>
      <c r="O265" s="1120"/>
    </row>
    <row r="266" spans="2:15" s="97" customFormat="1" ht="18" customHeight="1">
      <c r="B266" s="1093"/>
      <c r="C266" s="1094"/>
      <c r="D266" s="1121"/>
      <c r="E266" s="1122"/>
      <c r="F266" s="1122"/>
      <c r="G266" s="1122"/>
      <c r="H266" s="1122"/>
      <c r="I266" s="1122"/>
      <c r="J266" s="1122"/>
      <c r="K266" s="1122"/>
      <c r="L266" s="1122"/>
      <c r="M266" s="1122"/>
      <c r="N266" s="1122"/>
      <c r="O266" s="1123"/>
    </row>
    <row r="267" spans="2:15" s="97" customFormat="1" ht="18" customHeight="1">
      <c r="B267" s="1093"/>
      <c r="C267" s="1094"/>
      <c r="D267" s="1121"/>
      <c r="E267" s="1122"/>
      <c r="F267" s="1122"/>
      <c r="G267" s="1122"/>
      <c r="H267" s="1122"/>
      <c r="I267" s="1122"/>
      <c r="J267" s="1122"/>
      <c r="K267" s="1122"/>
      <c r="L267" s="1122"/>
      <c r="M267" s="1122"/>
      <c r="N267" s="1122"/>
      <c r="O267" s="1123"/>
    </row>
    <row r="268" spans="2:15" s="97" customFormat="1" ht="18" customHeight="1">
      <c r="B268" s="1093"/>
      <c r="C268" s="1094"/>
      <c r="D268" s="1121"/>
      <c r="E268" s="1122"/>
      <c r="F268" s="1122"/>
      <c r="G268" s="1122"/>
      <c r="H268" s="1122"/>
      <c r="I268" s="1122"/>
      <c r="J268" s="1122"/>
      <c r="K268" s="1122"/>
      <c r="L268" s="1122"/>
      <c r="M268" s="1122"/>
      <c r="N268" s="1122"/>
      <c r="O268" s="1123"/>
    </row>
    <row r="269" spans="2:15" s="97" customFormat="1" ht="18" customHeight="1">
      <c r="B269" s="1093"/>
      <c r="C269" s="1094"/>
      <c r="D269" s="1121"/>
      <c r="E269" s="1122"/>
      <c r="F269" s="1122"/>
      <c r="G269" s="1122"/>
      <c r="H269" s="1122"/>
      <c r="I269" s="1122"/>
      <c r="J269" s="1122"/>
      <c r="K269" s="1122"/>
      <c r="L269" s="1122"/>
      <c r="M269" s="1122"/>
      <c r="N269" s="1122"/>
      <c r="O269" s="1123"/>
    </row>
    <row r="270" spans="2:15" s="97" customFormat="1" ht="18" customHeight="1">
      <c r="B270" s="1093"/>
      <c r="C270" s="1094"/>
      <c r="D270" s="1121"/>
      <c r="E270" s="1122"/>
      <c r="F270" s="1122"/>
      <c r="G270" s="1122"/>
      <c r="H270" s="1122"/>
      <c r="I270" s="1122"/>
      <c r="J270" s="1122"/>
      <c r="K270" s="1122"/>
      <c r="L270" s="1122"/>
      <c r="M270" s="1122"/>
      <c r="N270" s="1122"/>
      <c r="O270" s="1123"/>
    </row>
    <row r="271" spans="2:15" s="97" customFormat="1" ht="18" customHeight="1">
      <c r="B271" s="1095"/>
      <c r="C271" s="1096"/>
      <c r="D271" s="1124"/>
      <c r="E271" s="1125"/>
      <c r="F271" s="1125"/>
      <c r="G271" s="1125"/>
      <c r="H271" s="1125"/>
      <c r="I271" s="1125"/>
      <c r="J271" s="1125"/>
      <c r="K271" s="1125"/>
      <c r="L271" s="1125"/>
      <c r="M271" s="1125"/>
      <c r="N271" s="1125"/>
      <c r="O271" s="1126"/>
    </row>
    <row r="272" spans="2:15" s="97" customFormat="1" ht="33" customHeight="1">
      <c r="B272" s="1067" t="s">
        <v>110</v>
      </c>
      <c r="C272" s="1092"/>
      <c r="D272" s="1102" t="s">
        <v>733</v>
      </c>
      <c r="E272" s="1090"/>
      <c r="F272" s="1090"/>
      <c r="G272" s="1090"/>
      <c r="H272" s="1090"/>
      <c r="I272" s="1090"/>
      <c r="J272" s="1090"/>
      <c r="K272" s="1090"/>
      <c r="L272" s="1090"/>
      <c r="M272" s="1090"/>
      <c r="N272" s="1090"/>
      <c r="O272" s="1091"/>
    </row>
    <row r="273" spans="2:21" s="97" customFormat="1" ht="18" customHeight="1">
      <c r="B273" s="1093"/>
      <c r="C273" s="1094"/>
      <c r="D273" s="1045"/>
      <c r="E273" s="1108"/>
      <c r="F273" s="1108"/>
      <c r="G273" s="1108"/>
      <c r="H273" s="1108"/>
      <c r="I273" s="1108"/>
      <c r="J273" s="1108"/>
      <c r="K273" s="1108"/>
      <c r="L273" s="1108"/>
      <c r="M273" s="1108"/>
      <c r="N273" s="1108"/>
      <c r="O273" s="1109"/>
    </row>
    <row r="274" spans="2:21" s="97" customFormat="1" ht="18" customHeight="1">
      <c r="B274" s="1093"/>
      <c r="C274" s="1094"/>
      <c r="D274" s="1110"/>
      <c r="E274" s="1111"/>
      <c r="F274" s="1111"/>
      <c r="G274" s="1111"/>
      <c r="H274" s="1111"/>
      <c r="I274" s="1111"/>
      <c r="J274" s="1111"/>
      <c r="K274" s="1111"/>
      <c r="L274" s="1111"/>
      <c r="M274" s="1111"/>
      <c r="N274" s="1111"/>
      <c r="O274" s="1112"/>
    </row>
    <row r="275" spans="2:21" s="97" customFormat="1" ht="18" customHeight="1">
      <c r="B275" s="1093"/>
      <c r="C275" s="1094"/>
      <c r="D275" s="1113"/>
      <c r="E275" s="1114"/>
      <c r="F275" s="1114"/>
      <c r="G275" s="1114"/>
      <c r="H275" s="1114"/>
      <c r="I275" s="1114"/>
      <c r="J275" s="1114"/>
      <c r="K275" s="1114"/>
      <c r="L275" s="1114"/>
      <c r="M275" s="1114"/>
      <c r="N275" s="1114"/>
      <c r="O275" s="1115"/>
    </row>
    <row r="276" spans="2:21" s="97" customFormat="1" ht="17.100000000000001" customHeight="1">
      <c r="B276" s="1093"/>
      <c r="C276" s="1094"/>
      <c r="D276" s="1133" t="s">
        <v>278</v>
      </c>
      <c r="E276" s="1133"/>
      <c r="F276" s="1133"/>
      <c r="G276" s="1133"/>
      <c r="H276" s="1133"/>
      <c r="I276" s="1133"/>
      <c r="J276" s="1133"/>
      <c r="K276" s="1133"/>
      <c r="L276" s="1133"/>
      <c r="M276" s="1133"/>
      <c r="N276" s="1133"/>
      <c r="O276" s="1134"/>
    </row>
    <row r="277" spans="2:21" s="97" customFormat="1" ht="17.100000000000001" customHeight="1">
      <c r="B277" s="1093"/>
      <c r="C277" s="1094"/>
      <c r="D277" s="1135"/>
      <c r="E277" s="1108"/>
      <c r="F277" s="1108"/>
      <c r="G277" s="1108"/>
      <c r="H277" s="1108"/>
      <c r="I277" s="1108"/>
      <c r="J277" s="1108"/>
      <c r="K277" s="1108"/>
      <c r="L277" s="1108"/>
      <c r="M277" s="1108"/>
      <c r="N277" s="1108"/>
      <c r="O277" s="1109"/>
    </row>
    <row r="278" spans="2:21" s="97" customFormat="1" ht="17.100000000000001" customHeight="1">
      <c r="B278" s="1093"/>
      <c r="C278" s="1094"/>
      <c r="D278" s="1110"/>
      <c r="E278" s="1111"/>
      <c r="F278" s="1111"/>
      <c r="G278" s="1111"/>
      <c r="H278" s="1111"/>
      <c r="I278" s="1111"/>
      <c r="J278" s="1111"/>
      <c r="K278" s="1111"/>
      <c r="L278" s="1111"/>
      <c r="M278" s="1111"/>
      <c r="N278" s="1111"/>
      <c r="O278" s="1112"/>
    </row>
    <row r="279" spans="2:21" s="97" customFormat="1" ht="17.100000000000001" customHeight="1">
      <c r="B279" s="1093"/>
      <c r="C279" s="1094"/>
      <c r="D279" s="1113"/>
      <c r="E279" s="1114"/>
      <c r="F279" s="1114"/>
      <c r="G279" s="1114"/>
      <c r="H279" s="1114"/>
      <c r="I279" s="1114"/>
      <c r="J279" s="1114"/>
      <c r="K279" s="1114"/>
      <c r="L279" s="1114"/>
      <c r="M279" s="1114"/>
      <c r="N279" s="1114"/>
      <c r="O279" s="1115"/>
    </row>
    <row r="280" spans="2:21" s="97" customFormat="1" ht="17.100000000000001" customHeight="1">
      <c r="B280" s="1093"/>
      <c r="C280" s="1094"/>
      <c r="D280" s="1133" t="s">
        <v>371</v>
      </c>
      <c r="E280" s="1133"/>
      <c r="F280" s="1133"/>
      <c r="G280" s="1133"/>
      <c r="H280" s="1133"/>
      <c r="I280" s="1133"/>
      <c r="J280" s="1133"/>
      <c r="K280" s="1133"/>
      <c r="L280" s="1133"/>
      <c r="M280" s="1133"/>
      <c r="N280" s="1133"/>
      <c r="O280" s="1134"/>
    </row>
    <row r="281" spans="2:21" s="97" customFormat="1" ht="17.100000000000001" customHeight="1">
      <c r="B281" s="1093"/>
      <c r="C281" s="1094"/>
      <c r="D281" s="1135"/>
      <c r="E281" s="1136"/>
      <c r="F281" s="1136"/>
      <c r="G281" s="1136"/>
      <c r="H281" s="1136"/>
      <c r="I281" s="1136"/>
      <c r="J281" s="1136"/>
      <c r="K281" s="1136"/>
      <c r="L281" s="1136"/>
      <c r="M281" s="1136"/>
      <c r="N281" s="1136"/>
      <c r="O281" s="1137"/>
    </row>
    <row r="282" spans="2:21" s="97" customFormat="1" ht="17.100000000000001" customHeight="1">
      <c r="B282" s="1093"/>
      <c r="C282" s="1094"/>
      <c r="D282" s="1138"/>
      <c r="E282" s="827"/>
      <c r="F282" s="827"/>
      <c r="G282" s="827"/>
      <c r="H282" s="827"/>
      <c r="I282" s="827"/>
      <c r="J282" s="827"/>
      <c r="K282" s="827"/>
      <c r="L282" s="827"/>
      <c r="M282" s="827"/>
      <c r="N282" s="827"/>
      <c r="O282" s="1139"/>
    </row>
    <row r="283" spans="2:21" s="97" customFormat="1" ht="17.100000000000001" customHeight="1">
      <c r="B283" s="1093"/>
      <c r="C283" s="1094"/>
      <c r="D283" s="1140"/>
      <c r="E283" s="1141"/>
      <c r="F283" s="1141"/>
      <c r="G283" s="1141"/>
      <c r="H283" s="1141"/>
      <c r="I283" s="1141"/>
      <c r="J283" s="1141"/>
      <c r="K283" s="1141"/>
      <c r="L283" s="1141"/>
      <c r="M283" s="1141"/>
      <c r="N283" s="1141"/>
      <c r="O283" s="1142"/>
    </row>
    <row r="284" spans="2:21" s="97" customFormat="1" ht="45" customHeight="1">
      <c r="B284" s="1093"/>
      <c r="C284" s="1094"/>
      <c r="D284" s="1021" t="s">
        <v>779</v>
      </c>
      <c r="E284" s="1022"/>
      <c r="F284" s="1022"/>
      <c r="G284" s="1022"/>
      <c r="H284" s="1022"/>
      <c r="I284" s="1022"/>
      <c r="J284" s="1022"/>
      <c r="K284" s="1022"/>
      <c r="L284" s="1023"/>
      <c r="M284" s="1024" t="s">
        <v>713</v>
      </c>
      <c r="N284" s="1025"/>
      <c r="O284" s="706" t="s">
        <v>714</v>
      </c>
      <c r="Q284" s="495" t="s">
        <v>721</v>
      </c>
    </row>
    <row r="285" spans="2:21" s="97" customFormat="1" ht="17.100000000000001" customHeight="1">
      <c r="B285" s="1093"/>
      <c r="C285" s="1094"/>
      <c r="D285" s="1045"/>
      <c r="E285" s="1103"/>
      <c r="F285" s="1103"/>
      <c r="G285" s="1103"/>
      <c r="H285" s="1103"/>
      <c r="I285" s="1103"/>
      <c r="J285" s="1103"/>
      <c r="K285" s="1103"/>
      <c r="L285" s="1103"/>
      <c r="M285" s="1103"/>
      <c r="N285" s="1103"/>
      <c r="O285" s="1104"/>
    </row>
    <row r="286" spans="2:21" ht="18" customHeight="1">
      <c r="B286" s="1093"/>
      <c r="C286" s="1094"/>
      <c r="D286" s="1105"/>
      <c r="E286" s="1106"/>
      <c r="F286" s="1106"/>
      <c r="G286" s="1106"/>
      <c r="H286" s="1106"/>
      <c r="I286" s="1106"/>
      <c r="J286" s="1106"/>
      <c r="K286" s="1106"/>
      <c r="L286" s="1106"/>
      <c r="M286" s="1106"/>
      <c r="N286" s="1106"/>
      <c r="O286" s="1107"/>
      <c r="R286" s="294"/>
      <c r="S286" s="294"/>
      <c r="T286" s="294"/>
      <c r="U286" s="294"/>
    </row>
    <row r="287" spans="2:21" ht="18" customHeight="1">
      <c r="B287" s="1093"/>
      <c r="C287" s="1094"/>
      <c r="D287" s="1147" t="s">
        <v>279</v>
      </c>
      <c r="E287" s="1133"/>
      <c r="F287" s="1133"/>
      <c r="G287" s="1133"/>
      <c r="H287" s="1133"/>
      <c r="I287" s="1133"/>
      <c r="J287" s="1133"/>
      <c r="K287" s="1133"/>
      <c r="L287" s="1133"/>
      <c r="M287" s="1133"/>
      <c r="N287" s="1133"/>
      <c r="O287" s="1134"/>
      <c r="R287" s="294"/>
      <c r="S287" s="294"/>
      <c r="T287" s="294"/>
      <c r="U287" s="294"/>
    </row>
    <row r="288" spans="2:21" ht="18" customHeight="1">
      <c r="B288" s="1093"/>
      <c r="C288" s="1094"/>
      <c r="D288" s="1127"/>
      <c r="E288" s="1128"/>
      <c r="F288" s="1128"/>
      <c r="G288" s="1128"/>
      <c r="H288" s="1128"/>
      <c r="I288" s="1128"/>
      <c r="J288" s="1128"/>
      <c r="K288" s="1128"/>
      <c r="L288" s="1128"/>
      <c r="M288" s="1128"/>
      <c r="N288" s="1128"/>
      <c r="O288" s="1129"/>
      <c r="R288" s="294"/>
      <c r="S288" s="294"/>
      <c r="T288" s="294"/>
      <c r="U288" s="294"/>
    </row>
    <row r="289" spans="1:17" s="308" customFormat="1" ht="18" customHeight="1">
      <c r="B289" s="1095"/>
      <c r="C289" s="1096"/>
      <c r="D289" s="1130"/>
      <c r="E289" s="1131"/>
      <c r="F289" s="1131"/>
      <c r="G289" s="1131"/>
      <c r="H289" s="1131"/>
      <c r="I289" s="1131"/>
      <c r="J289" s="1131"/>
      <c r="K289" s="1131"/>
      <c r="L289" s="1131"/>
      <c r="M289" s="1131"/>
      <c r="N289" s="1131"/>
      <c r="O289" s="1132"/>
    </row>
    <row r="290" spans="1:17" s="122" customFormat="1" ht="4.5" customHeight="1">
      <c r="B290" s="309"/>
      <c r="C290" s="309"/>
      <c r="D290" s="310"/>
      <c r="E290" s="310"/>
      <c r="F290" s="310"/>
      <c r="G290" s="310"/>
      <c r="H290" s="310"/>
      <c r="I290" s="310"/>
      <c r="J290" s="310"/>
      <c r="K290" s="310"/>
      <c r="L290" s="310"/>
      <c r="M290" s="310"/>
      <c r="N290" s="310"/>
      <c r="O290" s="310"/>
    </row>
    <row r="291" spans="1:17" s="122" customFormat="1" ht="18.75" customHeight="1">
      <c r="B291" s="463" t="s">
        <v>333</v>
      </c>
      <c r="C291" s="309"/>
      <c r="D291" s="310"/>
      <c r="E291" s="310"/>
      <c r="F291" s="310"/>
      <c r="G291" s="310"/>
      <c r="H291" s="310"/>
      <c r="I291" s="310"/>
      <c r="J291" s="310"/>
      <c r="K291" s="310"/>
      <c r="L291" s="310"/>
      <c r="M291" s="310"/>
      <c r="N291" s="310"/>
      <c r="O291" s="310"/>
    </row>
    <row r="292" spans="1:17" s="122" customFormat="1" ht="14.25" customHeight="1" thickBot="1">
      <c r="B292" s="463" t="s">
        <v>331</v>
      </c>
      <c r="C292" s="309"/>
      <c r="D292" s="310"/>
      <c r="E292" s="310"/>
      <c r="F292" s="310"/>
      <c r="G292" s="310"/>
      <c r="H292" s="310"/>
      <c r="I292" s="310"/>
      <c r="J292" s="310"/>
      <c r="K292" s="310"/>
      <c r="L292" s="310"/>
      <c r="M292" s="310"/>
      <c r="N292" s="310"/>
      <c r="O292" s="310"/>
    </row>
    <row r="293" spans="1:17" s="122" customFormat="1" ht="18" customHeight="1" thickBot="1">
      <c r="B293" s="1143" t="s">
        <v>36</v>
      </c>
      <c r="C293" s="1017"/>
      <c r="D293" s="1018"/>
      <c r="E293" s="311" t="s">
        <v>507</v>
      </c>
      <c r="F293" s="312"/>
      <c r="G293" s="312"/>
      <c r="H293" s="312"/>
      <c r="I293" s="312"/>
      <c r="J293" s="312"/>
      <c r="K293" s="312"/>
      <c r="L293" s="212"/>
      <c r="M293" s="212"/>
      <c r="N293" s="212"/>
      <c r="O293" s="212"/>
    </row>
    <row r="294" spans="1:17" s="122" customFormat="1" ht="12">
      <c r="A294" s="313"/>
      <c r="B294" s="314" t="s">
        <v>50</v>
      </c>
      <c r="C294" s="314"/>
      <c r="D294" s="315"/>
      <c r="E294" s="316"/>
      <c r="F294" s="316"/>
      <c r="G294" s="317" t="s">
        <v>51</v>
      </c>
      <c r="H294" s="315"/>
      <c r="I294" s="314" t="s">
        <v>52</v>
      </c>
      <c r="J294" s="314"/>
      <c r="K294" s="313"/>
      <c r="L294" s="318"/>
      <c r="M294" s="319"/>
      <c r="N294" s="313"/>
      <c r="O294" s="317" t="s">
        <v>51</v>
      </c>
    </row>
    <row r="295" spans="1:17" s="122" customFormat="1" ht="12">
      <c r="A295" s="320"/>
      <c r="B295" s="321" t="s">
        <v>53</v>
      </c>
      <c r="C295" s="322"/>
      <c r="D295" s="322"/>
      <c r="E295" s="323"/>
      <c r="F295" s="323" t="s">
        <v>54</v>
      </c>
      <c r="G295" s="324" t="s">
        <v>55</v>
      </c>
      <c r="H295" s="325"/>
      <c r="I295" s="321" t="s">
        <v>53</v>
      </c>
      <c r="J295" s="322"/>
      <c r="K295" s="322"/>
      <c r="L295" s="322"/>
      <c r="M295" s="323"/>
      <c r="N295" s="323" t="s">
        <v>54</v>
      </c>
      <c r="O295" s="324" t="s">
        <v>55</v>
      </c>
    </row>
    <row r="296" spans="1:17" s="122" customFormat="1" ht="18" customHeight="1">
      <c r="A296" s="313"/>
      <c r="B296" s="78" t="s">
        <v>395</v>
      </c>
      <c r="C296" s="79"/>
      <c r="D296" s="79"/>
      <c r="E296" s="80"/>
      <c r="F296" s="81"/>
      <c r="G296" s="82"/>
      <c r="H296" s="83"/>
      <c r="I296" s="78" t="s">
        <v>397</v>
      </c>
      <c r="J296" s="79"/>
      <c r="K296" s="79"/>
      <c r="L296" s="79"/>
      <c r="M296" s="80"/>
      <c r="N296" s="84"/>
      <c r="O296" s="85"/>
      <c r="Q296" s="561" t="s">
        <v>700</v>
      </c>
    </row>
    <row r="297" spans="1:17" s="122" customFormat="1" ht="14.25" customHeight="1">
      <c r="A297" s="313"/>
      <c r="B297" s="86"/>
      <c r="C297" s="87"/>
      <c r="D297" s="88"/>
      <c r="E297" s="89"/>
      <c r="F297" s="90"/>
      <c r="G297" s="91"/>
      <c r="H297" s="83"/>
      <c r="I297" s="92"/>
      <c r="J297" s="93"/>
      <c r="K297" s="88"/>
      <c r="L297" s="88"/>
      <c r="M297" s="89"/>
      <c r="N297" s="90"/>
      <c r="O297" s="94"/>
    </row>
    <row r="298" spans="1:17" s="122" customFormat="1" ht="14.25" customHeight="1">
      <c r="A298" s="313"/>
      <c r="B298" s="95"/>
      <c r="C298" s="96"/>
      <c r="D298" s="97"/>
      <c r="E298" s="98"/>
      <c r="F298" s="90"/>
      <c r="G298" s="99">
        <f>ROUNDDOWN(SUM(F297:F303)/1000,0)</f>
        <v>0</v>
      </c>
      <c r="H298" s="100"/>
      <c r="I298" s="92"/>
      <c r="J298" s="510"/>
      <c r="K298" s="510"/>
      <c r="L298" s="510"/>
      <c r="M298" s="98"/>
      <c r="N298" s="90"/>
      <c r="O298" s="101">
        <f>ROUNDDOWN(SUM(N297:N306)/1000,0)</f>
        <v>0</v>
      </c>
    </row>
    <row r="299" spans="1:17" s="122" customFormat="1" ht="14.1" customHeight="1">
      <c r="A299" s="313"/>
      <c r="B299" s="95"/>
      <c r="C299" s="96"/>
      <c r="D299" s="97"/>
      <c r="E299" s="98"/>
      <c r="F299" s="90"/>
      <c r="G299" s="99"/>
      <c r="H299" s="100"/>
      <c r="I299" s="92"/>
      <c r="J299" s="510"/>
      <c r="K299" s="510"/>
      <c r="L299" s="510"/>
      <c r="M299" s="98"/>
      <c r="N299" s="90"/>
      <c r="O299" s="94"/>
    </row>
    <row r="300" spans="1:17" s="122" customFormat="1" ht="14.25" customHeight="1">
      <c r="A300" s="313"/>
      <c r="B300" s="95"/>
      <c r="C300" s="96"/>
      <c r="D300" s="97"/>
      <c r="E300" s="98"/>
      <c r="F300" s="90"/>
      <c r="G300" s="99"/>
      <c r="H300" s="100"/>
      <c r="I300" s="92"/>
      <c r="J300" s="510"/>
      <c r="K300" s="510"/>
      <c r="L300" s="510"/>
      <c r="M300" s="98"/>
      <c r="N300" s="90"/>
      <c r="O300" s="94"/>
    </row>
    <row r="301" spans="1:17" s="122" customFormat="1" ht="14.25" customHeight="1">
      <c r="A301" s="313"/>
      <c r="B301" s="95"/>
      <c r="C301" s="96"/>
      <c r="D301" s="97"/>
      <c r="E301" s="98"/>
      <c r="F301" s="90"/>
      <c r="G301" s="102"/>
      <c r="H301" s="103"/>
      <c r="I301" s="92"/>
      <c r="J301" s="510"/>
      <c r="K301" s="510"/>
      <c r="L301" s="510"/>
      <c r="M301" s="98"/>
      <c r="N301" s="90"/>
      <c r="O301" s="94"/>
    </row>
    <row r="302" spans="1:17" s="122" customFormat="1" ht="14.25" customHeight="1">
      <c r="A302" s="313"/>
      <c r="B302" s="95"/>
      <c r="C302" s="96"/>
      <c r="D302" s="97"/>
      <c r="E302" s="98"/>
      <c r="F302" s="90"/>
      <c r="G302" s="102"/>
      <c r="H302" s="103"/>
      <c r="I302" s="92"/>
      <c r="J302" s="510"/>
      <c r="K302" s="510"/>
      <c r="L302" s="510"/>
      <c r="M302" s="98"/>
      <c r="N302" s="90"/>
      <c r="O302" s="94"/>
    </row>
    <row r="303" spans="1:17" s="122" customFormat="1" ht="14.25" customHeight="1">
      <c r="A303" s="313"/>
      <c r="B303" s="78" t="s">
        <v>607</v>
      </c>
      <c r="C303" s="79"/>
      <c r="D303" s="79"/>
      <c r="E303" s="80"/>
      <c r="F303" s="81"/>
      <c r="G303" s="82"/>
      <c r="H303" s="105"/>
      <c r="I303" s="92"/>
      <c r="J303" s="510"/>
      <c r="K303" s="510"/>
      <c r="L303" s="510"/>
      <c r="M303" s="98"/>
      <c r="N303" s="90"/>
      <c r="O303" s="94"/>
    </row>
    <row r="304" spans="1:17" s="122" customFormat="1" ht="14.25" customHeight="1">
      <c r="A304" s="313"/>
      <c r="B304" s="95"/>
      <c r="C304" s="96"/>
      <c r="D304" s="97"/>
      <c r="E304" s="98"/>
      <c r="F304" s="90"/>
      <c r="G304" s="91"/>
      <c r="H304" s="105"/>
      <c r="I304" s="92"/>
      <c r="J304" s="510"/>
      <c r="K304" s="510"/>
      <c r="L304" s="510"/>
      <c r="M304" s="98"/>
      <c r="N304" s="90"/>
      <c r="O304" s="94"/>
    </row>
    <row r="305" spans="1:15" s="122" customFormat="1" ht="14.25" customHeight="1">
      <c r="A305" s="313"/>
      <c r="B305" s="95"/>
      <c r="C305" s="96"/>
      <c r="D305" s="97"/>
      <c r="E305" s="98"/>
      <c r="F305" s="90"/>
      <c r="G305" s="99">
        <f>ROUNDDOWN(SUM(F304:F309)/1000,0)</f>
        <v>0</v>
      </c>
      <c r="H305" s="100"/>
      <c r="I305" s="107"/>
      <c r="J305" s="511"/>
      <c r="K305" s="511"/>
      <c r="L305" s="511"/>
      <c r="M305" s="98"/>
      <c r="N305" s="90"/>
      <c r="O305" s="106"/>
    </row>
    <row r="306" spans="1:15" s="122" customFormat="1" ht="14.25" customHeight="1">
      <c r="A306" s="313"/>
      <c r="B306" s="95"/>
      <c r="C306" s="96"/>
      <c r="D306" s="97"/>
      <c r="E306" s="98"/>
      <c r="F306" s="90"/>
      <c r="G306" s="99"/>
      <c r="H306" s="100"/>
      <c r="I306" s="78" t="s">
        <v>398</v>
      </c>
      <c r="J306" s="79"/>
      <c r="K306" s="79"/>
      <c r="L306" s="79"/>
      <c r="M306" s="80"/>
      <c r="N306" s="81"/>
      <c r="O306" s="111"/>
    </row>
    <row r="307" spans="1:15" s="122" customFormat="1" ht="14.25" customHeight="1">
      <c r="A307" s="313"/>
      <c r="B307" s="95"/>
      <c r="C307" s="96"/>
      <c r="D307" s="97"/>
      <c r="E307" s="98"/>
      <c r="F307" s="90"/>
      <c r="G307" s="99"/>
      <c r="H307" s="105"/>
      <c r="I307" s="92"/>
      <c r="J307" s="510"/>
      <c r="K307" s="510"/>
      <c r="L307" s="510"/>
      <c r="M307" s="98"/>
      <c r="N307" s="90"/>
      <c r="O307" s="94"/>
    </row>
    <row r="308" spans="1:15" s="122" customFormat="1" ht="14.25" customHeight="1">
      <c r="A308" s="313"/>
      <c r="B308" s="95"/>
      <c r="C308" s="96"/>
      <c r="D308" s="97"/>
      <c r="E308" s="98"/>
      <c r="F308" s="90"/>
      <c r="G308" s="99"/>
      <c r="H308" s="100"/>
      <c r="I308" s="92"/>
      <c r="J308" s="510"/>
      <c r="K308" s="510"/>
      <c r="L308" s="510"/>
      <c r="M308" s="98"/>
      <c r="N308" s="90"/>
      <c r="O308" s="101">
        <f>ROUNDDOWN(SUM(N307:N315)/1000,0)</f>
        <v>0</v>
      </c>
    </row>
    <row r="309" spans="1:15" s="122" customFormat="1" ht="14.25" customHeight="1">
      <c r="A309" s="313"/>
      <c r="B309" s="78" t="s">
        <v>614</v>
      </c>
      <c r="C309" s="79"/>
      <c r="D309" s="79"/>
      <c r="E309" s="80"/>
      <c r="F309" s="81"/>
      <c r="G309" s="82"/>
      <c r="H309" s="100"/>
      <c r="I309" s="92"/>
      <c r="J309" s="510"/>
      <c r="K309" s="510"/>
      <c r="L309" s="510"/>
      <c r="M309" s="98"/>
      <c r="N309" s="90"/>
      <c r="O309" s="94"/>
    </row>
    <row r="310" spans="1:15" s="122" customFormat="1" ht="14.25" customHeight="1">
      <c r="A310" s="313"/>
      <c r="B310" s="95"/>
      <c r="C310" s="96"/>
      <c r="D310" s="97"/>
      <c r="E310" s="98"/>
      <c r="F310" s="90"/>
      <c r="G310" s="91"/>
      <c r="H310" s="105"/>
      <c r="I310" s="92"/>
      <c r="J310" s="510"/>
      <c r="K310" s="510"/>
      <c r="L310" s="510"/>
      <c r="M310" s="98"/>
      <c r="N310" s="90"/>
      <c r="O310" s="94"/>
    </row>
    <row r="311" spans="1:15" s="122" customFormat="1" ht="14.25" customHeight="1">
      <c r="A311" s="313"/>
      <c r="B311" s="95"/>
      <c r="C311" s="96"/>
      <c r="D311" s="97"/>
      <c r="E311" s="98"/>
      <c r="F311" s="90"/>
      <c r="G311" s="99">
        <f>ROUNDDOWN(SUM(F310:F313)/1000,0)</f>
        <v>0</v>
      </c>
      <c r="H311" s="105"/>
      <c r="I311" s="92"/>
      <c r="J311" s="510"/>
      <c r="K311" s="510"/>
      <c r="L311" s="510"/>
      <c r="M311" s="98"/>
      <c r="N311" s="90"/>
      <c r="O311" s="94"/>
    </row>
    <row r="312" spans="1:15" s="122" customFormat="1" ht="14.25" customHeight="1">
      <c r="A312" s="313"/>
      <c r="B312" s="95"/>
      <c r="C312" s="96"/>
      <c r="D312" s="97"/>
      <c r="E312" s="98"/>
      <c r="F312" s="90"/>
      <c r="G312" s="99"/>
      <c r="H312" s="100"/>
      <c r="I312" s="92"/>
      <c r="J312" s="510"/>
      <c r="K312" s="510"/>
      <c r="L312" s="510"/>
      <c r="M312" s="98"/>
      <c r="N312" s="90"/>
      <c r="O312" s="94"/>
    </row>
    <row r="313" spans="1:15" s="122" customFormat="1" ht="14.25" customHeight="1">
      <c r="A313" s="313"/>
      <c r="B313" s="78" t="s">
        <v>615</v>
      </c>
      <c r="C313" s="79"/>
      <c r="D313" s="79"/>
      <c r="E313" s="80"/>
      <c r="F313" s="81"/>
      <c r="G313" s="82"/>
      <c r="H313" s="100"/>
      <c r="I313" s="92"/>
      <c r="J313" s="510"/>
      <c r="K313" s="510"/>
      <c r="L313" s="510"/>
      <c r="M313" s="98"/>
      <c r="N313" s="90"/>
      <c r="O313" s="94"/>
    </row>
    <row r="314" spans="1:15" s="122" customFormat="1" ht="14.25" customHeight="1">
      <c r="A314" s="313"/>
      <c r="B314" s="95"/>
      <c r="C314" s="96"/>
      <c r="D314" s="97"/>
      <c r="E314" s="98"/>
      <c r="F314" s="90"/>
      <c r="G314" s="91"/>
      <c r="H314" s="105"/>
      <c r="I314" s="92"/>
      <c r="J314" s="510"/>
      <c r="K314" s="510"/>
      <c r="L314" s="510"/>
      <c r="M314" s="98"/>
      <c r="N314" s="90"/>
      <c r="O314" s="106"/>
    </row>
    <row r="315" spans="1:15" s="122" customFormat="1" ht="14.25" customHeight="1">
      <c r="A315" s="313"/>
      <c r="B315" s="95"/>
      <c r="C315" s="96"/>
      <c r="D315" s="97"/>
      <c r="E315" s="98"/>
      <c r="F315" s="90"/>
      <c r="G315" s="99">
        <f>ROUNDDOWN(SUM(F314:F319)/1000,0)</f>
        <v>0</v>
      </c>
      <c r="H315" s="105"/>
      <c r="I315" s="185" t="s">
        <v>399</v>
      </c>
      <c r="J315" s="167"/>
      <c r="K315" s="109"/>
      <c r="L315" s="109"/>
      <c r="M315" s="110"/>
      <c r="N315" s="84"/>
      <c r="O315" s="111"/>
    </row>
    <row r="316" spans="1:15" s="122" customFormat="1" ht="14.25" customHeight="1">
      <c r="A316" s="313"/>
      <c r="B316" s="95"/>
      <c r="C316" s="96"/>
      <c r="D316" s="97"/>
      <c r="E316" s="98"/>
      <c r="F316" s="90"/>
      <c r="G316" s="99"/>
      <c r="H316" s="105"/>
      <c r="I316" s="92"/>
      <c r="J316" s="510"/>
      <c r="K316" s="510"/>
      <c r="L316" s="510"/>
      <c r="M316" s="98"/>
      <c r="N316" s="90"/>
      <c r="O316" s="94"/>
    </row>
    <row r="317" spans="1:15" s="122" customFormat="1" ht="14.25" customHeight="1">
      <c r="A317" s="313"/>
      <c r="B317" s="95"/>
      <c r="C317" s="96"/>
      <c r="D317" s="97"/>
      <c r="E317" s="98"/>
      <c r="F317" s="90"/>
      <c r="G317" s="99"/>
      <c r="H317" s="100"/>
      <c r="I317" s="92"/>
      <c r="J317" s="510"/>
      <c r="K317" s="510"/>
      <c r="L317" s="510"/>
      <c r="M317" s="98"/>
      <c r="N317" s="90"/>
      <c r="O317" s="101">
        <f>ROUNDDOWN(SUM(N316:N322)/1000,0)</f>
        <v>0</v>
      </c>
    </row>
    <row r="318" spans="1:15" s="122" customFormat="1" ht="14.25" customHeight="1">
      <c r="A318" s="313"/>
      <c r="B318" s="78" t="s">
        <v>396</v>
      </c>
      <c r="C318" s="79"/>
      <c r="D318" s="79"/>
      <c r="E318" s="80"/>
      <c r="F318" s="81"/>
      <c r="G318" s="82"/>
      <c r="H318" s="100"/>
      <c r="I318" s="92"/>
      <c r="J318" s="510"/>
      <c r="K318" s="510"/>
      <c r="L318" s="510"/>
      <c r="M318" s="98"/>
      <c r="N318" s="90"/>
      <c r="O318" s="94"/>
    </row>
    <row r="319" spans="1:15" s="122" customFormat="1" ht="14.25" customHeight="1">
      <c r="A319" s="313"/>
      <c r="B319" s="95"/>
      <c r="C319" s="96"/>
      <c r="D319" s="97"/>
      <c r="E319" s="98"/>
      <c r="F319" s="90"/>
      <c r="G319" s="91"/>
      <c r="H319" s="100"/>
      <c r="I319" s="92"/>
      <c r="J319" s="510"/>
      <c r="K319" s="510"/>
      <c r="L319" s="510"/>
      <c r="M319" s="98"/>
      <c r="N319" s="90"/>
      <c r="O319" s="94"/>
    </row>
    <row r="320" spans="1:15" s="122" customFormat="1" ht="14.25" customHeight="1">
      <c r="A320" s="313"/>
      <c r="B320" s="95"/>
      <c r="C320" s="96"/>
      <c r="D320" s="97"/>
      <c r="E320" s="98"/>
      <c r="F320" s="90"/>
      <c r="G320" s="91">
        <f>ROUNDDOWN(SUM(F319:F326)/1000,0)</f>
        <v>0</v>
      </c>
      <c r="H320" s="100"/>
      <c r="I320" s="92"/>
      <c r="J320" s="510"/>
      <c r="K320" s="510"/>
      <c r="L320" s="510"/>
      <c r="M320" s="98"/>
      <c r="N320" s="90"/>
      <c r="O320" s="94"/>
    </row>
    <row r="321" spans="1:17" s="122" customFormat="1" ht="14.25" customHeight="1">
      <c r="A321" s="313"/>
      <c r="B321" s="95"/>
      <c r="C321" s="96"/>
      <c r="D321" s="97"/>
      <c r="E321" s="98"/>
      <c r="F321" s="90"/>
      <c r="G321" s="91"/>
      <c r="H321" s="100"/>
      <c r="I321" s="92"/>
      <c r="J321" s="510"/>
      <c r="K321" s="510"/>
      <c r="L321" s="510"/>
      <c r="M321" s="98"/>
      <c r="N321" s="90"/>
      <c r="O321" s="94"/>
    </row>
    <row r="322" spans="1:17" s="122" customFormat="1" ht="14.25" customHeight="1">
      <c r="A322" s="313"/>
      <c r="B322" s="95"/>
      <c r="C322" s="96"/>
      <c r="D322" s="97"/>
      <c r="E322" s="98"/>
      <c r="F322" s="90"/>
      <c r="G322" s="91"/>
      <c r="H322" s="105"/>
      <c r="I322" s="185" t="s">
        <v>400</v>
      </c>
      <c r="J322" s="108"/>
      <c r="K322" s="109"/>
      <c r="L322" s="109"/>
      <c r="M322" s="110"/>
      <c r="N322" s="84"/>
      <c r="O322" s="168"/>
    </row>
    <row r="323" spans="1:17" s="122" customFormat="1" ht="14.25" customHeight="1">
      <c r="A323" s="313"/>
      <c r="B323" s="95"/>
      <c r="C323" s="96"/>
      <c r="D323" s="97"/>
      <c r="E323" s="98"/>
      <c r="F323" s="90"/>
      <c r="G323" s="91"/>
      <c r="H323" s="105"/>
      <c r="I323" s="92"/>
      <c r="J323" s="510"/>
      <c r="K323" s="510"/>
      <c r="L323" s="510"/>
      <c r="M323" s="98"/>
      <c r="N323" s="90"/>
      <c r="O323" s="169"/>
    </row>
    <row r="324" spans="1:17" s="122" customFormat="1" ht="14.25" customHeight="1">
      <c r="A324" s="313"/>
      <c r="B324" s="95"/>
      <c r="C324" s="96"/>
      <c r="D324" s="97"/>
      <c r="E324" s="98"/>
      <c r="F324" s="90"/>
      <c r="G324" s="91"/>
      <c r="H324" s="105"/>
      <c r="I324" s="92"/>
      <c r="J324" s="510"/>
      <c r="K324" s="510"/>
      <c r="L324" s="510"/>
      <c r="M324" s="98"/>
      <c r="N324" s="90"/>
      <c r="O324" s="101">
        <f>ROUNDDOWN(SUM(N323:N329)/1000,0)</f>
        <v>0</v>
      </c>
    </row>
    <row r="325" spans="1:17" s="122" customFormat="1" ht="14.25" customHeight="1">
      <c r="A325" s="313"/>
      <c r="B325" s="95"/>
      <c r="C325" s="96"/>
      <c r="D325" s="97"/>
      <c r="E325" s="98"/>
      <c r="F325" s="90"/>
      <c r="G325" s="91"/>
      <c r="H325" s="105"/>
      <c r="I325" s="92"/>
      <c r="J325" s="510"/>
      <c r="K325" s="510"/>
      <c r="L325" s="510"/>
      <c r="M325" s="98"/>
      <c r="N325" s="90"/>
      <c r="O325" s="94"/>
    </row>
    <row r="326" spans="1:17" s="122" customFormat="1" ht="14.25" customHeight="1">
      <c r="A326" s="313"/>
      <c r="B326" s="78" t="s">
        <v>56</v>
      </c>
      <c r="C326" s="79"/>
      <c r="D326" s="79"/>
      <c r="E326" s="80"/>
      <c r="F326" s="81"/>
      <c r="G326" s="82"/>
      <c r="H326" s="105"/>
      <c r="I326" s="92"/>
      <c r="J326" s="510"/>
      <c r="K326" s="510"/>
      <c r="L326" s="510"/>
      <c r="M326" s="98"/>
      <c r="N326" s="90"/>
      <c r="O326" s="94"/>
    </row>
    <row r="327" spans="1:17" s="122" customFormat="1" ht="14.25" customHeight="1">
      <c r="A327" s="313"/>
      <c r="B327" s="95"/>
      <c r="C327" s="96"/>
      <c r="D327" s="97"/>
      <c r="E327" s="98"/>
      <c r="F327" s="90"/>
      <c r="G327" s="91"/>
      <c r="H327" s="100"/>
      <c r="I327" s="92"/>
      <c r="J327" s="510"/>
      <c r="K327" s="510"/>
      <c r="L327" s="510"/>
      <c r="M327" s="98"/>
      <c r="N327" s="90"/>
      <c r="O327" s="94"/>
    </row>
    <row r="328" spans="1:17" s="122" customFormat="1" ht="14.25" customHeight="1">
      <c r="A328" s="313"/>
      <c r="B328" s="95"/>
      <c r="C328" s="96"/>
      <c r="D328" s="97"/>
      <c r="E328" s="98"/>
      <c r="F328" s="90"/>
      <c r="G328" s="99">
        <f>ROUNDDOWN(SUM(F327:F332)/1000,0)</f>
        <v>0</v>
      </c>
      <c r="H328" s="105"/>
      <c r="I328" s="92"/>
      <c r="J328" s="510"/>
      <c r="K328" s="510"/>
      <c r="L328" s="510"/>
      <c r="M328" s="98"/>
      <c r="N328" s="90"/>
      <c r="O328" s="106"/>
    </row>
    <row r="329" spans="1:17" s="122" customFormat="1" ht="14.25" customHeight="1">
      <c r="A329" s="313"/>
      <c r="B329" s="95"/>
      <c r="C329" s="96"/>
      <c r="D329" s="97"/>
      <c r="E329" s="98"/>
      <c r="F329" s="90"/>
      <c r="G329" s="91"/>
      <c r="H329" s="105"/>
      <c r="I329" s="185" t="s">
        <v>401</v>
      </c>
      <c r="J329" s="108"/>
      <c r="K329" s="109"/>
      <c r="L329" s="109"/>
      <c r="M329" s="110"/>
      <c r="N329" s="707"/>
      <c r="O329" s="112"/>
    </row>
    <row r="330" spans="1:17" s="122" customFormat="1" ht="14.25" customHeight="1">
      <c r="A330" s="313"/>
      <c r="B330" s="95"/>
      <c r="C330" s="96"/>
      <c r="D330" s="97"/>
      <c r="E330" s="98"/>
      <c r="F330" s="90"/>
      <c r="G330" s="99"/>
      <c r="H330" s="105"/>
      <c r="I330" s="92"/>
      <c r="J330" s="510"/>
      <c r="K330" s="510"/>
      <c r="L330" s="510"/>
      <c r="M330" s="98"/>
      <c r="N330" s="90"/>
      <c r="O330" s="94"/>
    </row>
    <row r="331" spans="1:17" s="122" customFormat="1" ht="14.25" customHeight="1">
      <c r="A331" s="313"/>
      <c r="B331" s="95"/>
      <c r="C331" s="96"/>
      <c r="D331" s="97"/>
      <c r="E331" s="98"/>
      <c r="F331" s="90"/>
      <c r="G331" s="99"/>
      <c r="H331" s="100"/>
      <c r="I331" s="92"/>
      <c r="J331" s="510"/>
      <c r="K331" s="510"/>
      <c r="L331" s="510"/>
      <c r="M331" s="98"/>
      <c r="N331" s="90"/>
      <c r="O331" s="101">
        <f>ROUNDDOWN(SUM(N330:N335)/1000,0)</f>
        <v>0</v>
      </c>
    </row>
    <row r="332" spans="1:17" s="122" customFormat="1" ht="14.1" customHeight="1" thickBot="1">
      <c r="A332" s="313"/>
      <c r="B332" s="113" t="s">
        <v>608</v>
      </c>
      <c r="C332" s="114"/>
      <c r="D332" s="114"/>
      <c r="E332" s="115"/>
      <c r="F332" s="116"/>
      <c r="G332" s="117">
        <f>G333-G298-G305-G311-G315-G320-G328</f>
        <v>0</v>
      </c>
      <c r="H332" s="105"/>
      <c r="I332" s="92"/>
      <c r="J332" s="510"/>
      <c r="K332" s="510"/>
      <c r="L332" s="510"/>
      <c r="M332" s="98"/>
      <c r="N332" s="90"/>
      <c r="O332" s="94"/>
    </row>
    <row r="333" spans="1:17" s="122" customFormat="1" ht="14.25" customHeight="1" thickTop="1">
      <c r="A333" s="313"/>
      <c r="B333" s="702" t="s">
        <v>57</v>
      </c>
      <c r="C333" s="703"/>
      <c r="D333" s="703"/>
      <c r="E333" s="703"/>
      <c r="F333" s="704"/>
      <c r="G333" s="118">
        <f>O342</f>
        <v>0</v>
      </c>
      <c r="H333" s="100"/>
      <c r="I333" s="92"/>
      <c r="J333" s="510"/>
      <c r="K333" s="510"/>
      <c r="L333" s="510"/>
      <c r="M333" s="98"/>
      <c r="N333" s="90"/>
      <c r="O333" s="94"/>
    </row>
    <row r="334" spans="1:17" s="122" customFormat="1" ht="20.100000000000001" customHeight="1">
      <c r="A334" s="313"/>
      <c r="B334" s="119" t="s">
        <v>58</v>
      </c>
      <c r="C334" s="120"/>
      <c r="D334" s="120"/>
      <c r="E334" s="120"/>
      <c r="F334" s="120"/>
      <c r="G334" s="121"/>
      <c r="H334" s="100"/>
      <c r="I334" s="107"/>
      <c r="J334" s="511"/>
      <c r="K334" s="511"/>
      <c r="L334" s="511"/>
      <c r="M334" s="104"/>
      <c r="N334" s="645"/>
      <c r="O334" s="106"/>
    </row>
    <row r="335" spans="1:17" s="122" customFormat="1" ht="14.25" customHeight="1">
      <c r="A335" s="313"/>
      <c r="B335" s="122" t="s">
        <v>59</v>
      </c>
      <c r="C335" s="120"/>
      <c r="D335" s="120"/>
      <c r="E335" s="120"/>
      <c r="F335" s="120"/>
      <c r="G335" s="123" t="s">
        <v>60</v>
      </c>
      <c r="H335" s="121"/>
      <c r="I335" s="185" t="s">
        <v>717</v>
      </c>
      <c r="J335" s="708"/>
      <c r="K335" s="510"/>
      <c r="L335" s="510"/>
      <c r="M335" s="110"/>
      <c r="N335" s="84"/>
      <c r="O335" s="111"/>
    </row>
    <row r="336" spans="1:17" s="122" customFormat="1" ht="14.25" customHeight="1">
      <c r="A336" s="313"/>
      <c r="B336" s="987" t="s">
        <v>61</v>
      </c>
      <c r="C336" s="1019"/>
      <c r="D336" s="1019"/>
      <c r="E336" s="1019"/>
      <c r="F336" s="1020"/>
      <c r="G336" s="125" t="s">
        <v>62</v>
      </c>
      <c r="H336" s="124"/>
      <c r="I336" s="92"/>
      <c r="J336" s="510"/>
      <c r="K336" s="709"/>
      <c r="L336" s="709"/>
      <c r="M336" s="98"/>
      <c r="N336" s="90"/>
      <c r="O336" s="94"/>
      <c r="Q336" s="648" t="s">
        <v>735</v>
      </c>
    </row>
    <row r="337" spans="1:21" s="122" customFormat="1" ht="14.25" customHeight="1">
      <c r="A337" s="313"/>
      <c r="B337" s="1144" t="s">
        <v>403</v>
      </c>
      <c r="C337" s="1019"/>
      <c r="D337" s="1019"/>
      <c r="E337" s="1019"/>
      <c r="F337" s="1020"/>
      <c r="G337" s="126"/>
      <c r="H337" s="124"/>
      <c r="I337" s="92"/>
      <c r="J337" s="510"/>
      <c r="K337" s="510"/>
      <c r="L337" s="510"/>
      <c r="M337" s="98"/>
      <c r="N337" s="90"/>
      <c r="O337" s="101">
        <f>ROUNDDOWN(SUM(N336:N340)/1000,0)</f>
        <v>0</v>
      </c>
    </row>
    <row r="338" spans="1:21" s="122" customFormat="1" ht="20.100000000000001" customHeight="1">
      <c r="A338" s="313"/>
      <c r="B338" s="1144" t="s">
        <v>404</v>
      </c>
      <c r="C338" s="1145"/>
      <c r="D338" s="1145"/>
      <c r="E338" s="1145"/>
      <c r="F338" s="1146"/>
      <c r="G338" s="126"/>
      <c r="H338" s="127"/>
      <c r="I338" s="92"/>
      <c r="J338" s="510"/>
      <c r="K338" s="510"/>
      <c r="L338" s="510"/>
      <c r="M338" s="98"/>
      <c r="N338" s="90"/>
      <c r="O338" s="94"/>
    </row>
    <row r="339" spans="1:21" s="122" customFormat="1" ht="21.95" customHeight="1" thickBot="1">
      <c r="A339" s="313"/>
      <c r="B339" s="1144" t="s">
        <v>104</v>
      </c>
      <c r="C339" s="1145"/>
      <c r="D339" s="1145"/>
      <c r="E339" s="1145"/>
      <c r="F339" s="1146"/>
      <c r="G339" s="126"/>
      <c r="H339" s="105"/>
      <c r="I339" s="92"/>
      <c r="J339" s="510"/>
      <c r="K339" s="510"/>
      <c r="L339" s="510"/>
      <c r="M339" s="98"/>
      <c r="N339" s="90"/>
      <c r="O339" s="128"/>
    </row>
    <row r="340" spans="1:21" s="122" customFormat="1" ht="35.450000000000003" customHeight="1" thickTop="1">
      <c r="A340" s="313"/>
      <c r="B340" s="1144" t="s">
        <v>108</v>
      </c>
      <c r="C340" s="1145"/>
      <c r="D340" s="1145"/>
      <c r="E340" s="1145"/>
      <c r="F340" s="1146"/>
      <c r="G340" s="126"/>
      <c r="H340" s="105"/>
      <c r="I340" s="1166" t="s">
        <v>402</v>
      </c>
      <c r="J340" s="1167"/>
      <c r="K340" s="1167"/>
      <c r="L340" s="1167"/>
      <c r="M340" s="1167"/>
      <c r="N340" s="1168"/>
      <c r="O340" s="129">
        <f>SUM(O298,O308,O317,O324,O331,O337)</f>
        <v>0</v>
      </c>
    </row>
    <row r="341" spans="1:21" s="122" customFormat="1" ht="35.450000000000003" customHeight="1">
      <c r="A341" s="313"/>
      <c r="B341" s="1144" t="s">
        <v>774</v>
      </c>
      <c r="C341" s="1145"/>
      <c r="D341" s="1145"/>
      <c r="E341" s="1145"/>
      <c r="F341" s="1146"/>
      <c r="G341" s="126"/>
      <c r="H341" s="121"/>
      <c r="I341" s="1169" t="s">
        <v>276</v>
      </c>
      <c r="J341" s="1170"/>
      <c r="K341" s="1170"/>
      <c r="L341" s="1170"/>
      <c r="M341" s="1170"/>
      <c r="N341" s="1171"/>
      <c r="O341" s="136">
        <f>IF(共通入力シート!$B$18="課税事業者",ROUNDDOWN((O340-G343)*10/110,0),0)</f>
        <v>0</v>
      </c>
    </row>
    <row r="342" spans="1:21" s="122" customFormat="1" ht="26.1" customHeight="1" thickBot="1">
      <c r="A342" s="313"/>
      <c r="B342" s="1153" t="s">
        <v>775</v>
      </c>
      <c r="C342" s="1154"/>
      <c r="D342" s="1154"/>
      <c r="E342" s="1154"/>
      <c r="F342" s="1155"/>
      <c r="G342" s="126"/>
      <c r="H342" s="121"/>
      <c r="I342" s="1159" t="s">
        <v>609</v>
      </c>
      <c r="J342" s="1160"/>
      <c r="K342" s="1160"/>
      <c r="L342" s="1160"/>
      <c r="M342" s="1160"/>
      <c r="N342" s="1161"/>
      <c r="O342" s="131">
        <f>O340-O341</f>
        <v>0</v>
      </c>
    </row>
    <row r="343" spans="1:21" s="122" customFormat="1" ht="25.35" customHeight="1" thickTop="1">
      <c r="A343" s="313"/>
      <c r="B343" s="1156" t="s">
        <v>63</v>
      </c>
      <c r="C343" s="1157"/>
      <c r="D343" s="1157"/>
      <c r="E343" s="1157"/>
      <c r="F343" s="1158"/>
      <c r="G343" s="130">
        <f>SUM(G337:G342)</f>
        <v>0</v>
      </c>
      <c r="H343" s="326"/>
      <c r="I343" s="1159" t="s">
        <v>610</v>
      </c>
      <c r="J343" s="1160"/>
      <c r="K343" s="1160"/>
      <c r="L343" s="1160"/>
      <c r="M343" s="1160"/>
      <c r="N343" s="1161"/>
      <c r="O343" s="134"/>
    </row>
    <row r="344" spans="1:21" s="122" customFormat="1" ht="26.25" customHeight="1">
      <c r="A344" s="313"/>
      <c r="B344" s="122" t="s">
        <v>64</v>
      </c>
      <c r="C344" s="327"/>
      <c r="D344" s="327"/>
      <c r="E344" s="327"/>
      <c r="F344" s="327"/>
      <c r="G344" s="133"/>
      <c r="H344" s="326"/>
      <c r="O344" s="135"/>
    </row>
    <row r="345" spans="1:21" s="122" customFormat="1" ht="10.5" customHeight="1" thickBot="1">
      <c r="A345" s="313"/>
      <c r="C345" s="327"/>
      <c r="D345" s="327"/>
      <c r="E345" s="327"/>
      <c r="F345" s="327"/>
      <c r="G345" s="133"/>
      <c r="H345" s="326"/>
      <c r="I345" s="328"/>
    </row>
    <row r="346" spans="1:21" s="122" customFormat="1" ht="25.35" customHeight="1" thickBot="1">
      <c r="A346" s="313"/>
      <c r="B346" s="1143" t="s">
        <v>65</v>
      </c>
      <c r="C346" s="1018"/>
      <c r="D346" s="1162" t="str">
        <f>IF(共通入力シート!$B$2="","",共通入力シート!$B$2)</f>
        <v/>
      </c>
      <c r="E346" s="1162"/>
      <c r="F346" s="1162"/>
      <c r="G346" s="1163"/>
      <c r="H346" s="1164" t="s">
        <v>778</v>
      </c>
      <c r="I346" s="1165"/>
      <c r="J346" s="1165"/>
      <c r="K346" s="1165"/>
      <c r="L346" s="1165"/>
      <c r="M346" s="1165"/>
      <c r="N346" s="1165"/>
      <c r="O346" s="1165"/>
    </row>
    <row r="347" spans="1:21" s="122" customFormat="1" ht="77.099999999999994" customHeight="1" thickBot="1">
      <c r="A347" s="313"/>
      <c r="B347" s="1148" t="s">
        <v>776</v>
      </c>
      <c r="C347" s="1149"/>
      <c r="D347" s="1150" t="str">
        <f>IF(O342=0,"",MAX(0,MIN(INT(O342/2),G332)))</f>
        <v/>
      </c>
      <c r="E347" s="1150"/>
      <c r="F347" s="1150"/>
      <c r="G347" s="329" t="s">
        <v>27</v>
      </c>
      <c r="H347" s="1151" t="s">
        <v>736</v>
      </c>
      <c r="I347" s="1152"/>
      <c r="J347" s="1152"/>
      <c r="K347" s="1152"/>
      <c r="L347" s="1152"/>
      <c r="M347" s="1152"/>
      <c r="N347" s="1152"/>
      <c r="O347" s="1152"/>
    </row>
    <row r="348" spans="1:21" ht="4.5" customHeight="1"/>
    <row r="349" spans="1:21" ht="15.6" customHeight="1">
      <c r="B349" s="122" t="s">
        <v>332</v>
      </c>
      <c r="C349" s="198"/>
      <c r="D349" s="198"/>
      <c r="E349" s="198"/>
      <c r="F349" s="198"/>
      <c r="G349" s="198"/>
      <c r="H349" s="198"/>
      <c r="I349" s="198"/>
      <c r="J349" s="198"/>
      <c r="K349" s="198"/>
      <c r="L349" s="198"/>
      <c r="M349" s="198"/>
      <c r="N349" s="198"/>
      <c r="O349" s="198"/>
      <c r="R349" s="294"/>
      <c r="S349" s="294"/>
      <c r="T349" s="294"/>
      <c r="U349" s="294"/>
    </row>
    <row r="350" spans="1:21" ht="15.6" customHeight="1">
      <c r="B350" s="198" t="s">
        <v>383</v>
      </c>
      <c r="C350" s="198"/>
      <c r="D350" s="198"/>
      <c r="E350" s="198"/>
      <c r="F350" s="198"/>
      <c r="G350" s="198"/>
      <c r="H350" s="198"/>
      <c r="I350" s="198"/>
      <c r="J350" s="198"/>
      <c r="K350" s="198"/>
      <c r="L350" s="198"/>
      <c r="M350" s="198"/>
      <c r="N350" s="198"/>
      <c r="O350" s="198"/>
      <c r="R350" s="294"/>
      <c r="S350" s="294"/>
      <c r="T350" s="294"/>
      <c r="U350" s="294"/>
    </row>
    <row r="351" spans="1:21" ht="18" customHeight="1" thickBot="1">
      <c r="B351" s="1044" t="s">
        <v>382</v>
      </c>
      <c r="C351" s="1044"/>
      <c r="D351" s="1044"/>
      <c r="E351" s="1044"/>
      <c r="F351" s="1044"/>
      <c r="G351" s="1044"/>
      <c r="H351" s="1044"/>
      <c r="I351" s="1044"/>
      <c r="J351" s="1044"/>
      <c r="K351" s="1044"/>
      <c r="L351" s="1044"/>
      <c r="M351" s="1044"/>
      <c r="N351" s="1044"/>
      <c r="O351" s="1044"/>
      <c r="R351" s="294"/>
      <c r="S351" s="294"/>
      <c r="T351" s="294"/>
      <c r="U351" s="294"/>
    </row>
    <row r="352" spans="1:21" ht="15" customHeight="1">
      <c r="B352" s="1036" t="s">
        <v>36</v>
      </c>
      <c r="C352" s="1063"/>
      <c r="D352" s="1051" t="s">
        <v>508</v>
      </c>
      <c r="E352" s="1052"/>
      <c r="F352" s="1036" t="s">
        <v>447</v>
      </c>
      <c r="G352" s="1037"/>
      <c r="H352" s="1038"/>
      <c r="I352" s="1038"/>
      <c r="J352" s="1038"/>
      <c r="K352" s="1038"/>
      <c r="L352" s="1038"/>
      <c r="M352" s="1038"/>
      <c r="N352" s="1038"/>
      <c r="O352" s="1039"/>
      <c r="Q352" s="520"/>
      <c r="R352" s="294"/>
      <c r="S352" s="294"/>
      <c r="T352" s="294"/>
      <c r="U352" s="294"/>
    </row>
    <row r="353" spans="2:21" ht="15" customHeight="1" thickBot="1">
      <c r="B353" s="1040"/>
      <c r="C353" s="1064"/>
      <c r="D353" s="1053"/>
      <c r="E353" s="1054"/>
      <c r="F353" s="1040"/>
      <c r="G353" s="1041"/>
      <c r="H353" s="1042"/>
      <c r="I353" s="1042"/>
      <c r="J353" s="1042"/>
      <c r="K353" s="1042"/>
      <c r="L353" s="1042"/>
      <c r="M353" s="1042"/>
      <c r="N353" s="1042"/>
      <c r="O353" s="1043"/>
      <c r="Q353" s="519"/>
      <c r="R353" s="294"/>
      <c r="S353" s="294"/>
      <c r="T353" s="294"/>
      <c r="U353" s="294"/>
    </row>
    <row r="354" spans="2:21" ht="16.5" customHeight="1">
      <c r="B354" s="295" t="s">
        <v>111</v>
      </c>
      <c r="C354" s="296"/>
      <c r="D354" s="296"/>
      <c r="E354" s="297"/>
      <c r="F354" s="296"/>
      <c r="G354" s="296"/>
      <c r="H354" s="298"/>
      <c r="I354" s="298"/>
      <c r="J354" s="298"/>
      <c r="K354" s="298"/>
      <c r="L354" s="298"/>
      <c r="M354" s="298"/>
      <c r="N354" s="298"/>
      <c r="O354" s="299"/>
      <c r="R354" s="294"/>
      <c r="S354" s="294"/>
      <c r="T354" s="294"/>
      <c r="U354" s="294"/>
    </row>
    <row r="355" spans="2:21" ht="18.75" customHeight="1">
      <c r="B355" s="1055"/>
      <c r="C355" s="1056"/>
      <c r="D355" s="1056"/>
      <c r="E355" s="1056"/>
      <c r="F355" s="1056"/>
      <c r="G355" s="1056"/>
      <c r="H355" s="1056"/>
      <c r="I355" s="1056"/>
      <c r="J355" s="1056"/>
      <c r="K355" s="1056"/>
      <c r="L355" s="1213" t="s">
        <v>39</v>
      </c>
      <c r="M355" s="1215"/>
      <c r="N355" s="1215"/>
      <c r="O355" s="1216"/>
      <c r="Q355" s="496" t="str">
        <f>IF(M355="", "←選択してください。", "")</f>
        <v>←選択してください。</v>
      </c>
      <c r="R355" s="294"/>
      <c r="S355" s="294"/>
      <c r="T355" s="294"/>
      <c r="U355" s="294"/>
    </row>
    <row r="356" spans="2:21" ht="17.25" customHeight="1">
      <c r="B356" s="1057"/>
      <c r="C356" s="1058"/>
      <c r="D356" s="1058"/>
      <c r="E356" s="1058"/>
      <c r="F356" s="1058"/>
      <c r="G356" s="1058"/>
      <c r="H356" s="1058"/>
      <c r="I356" s="1058"/>
      <c r="J356" s="1058"/>
      <c r="K356" s="1058"/>
      <c r="L356" s="1214"/>
      <c r="M356" s="1217"/>
      <c r="N356" s="1217"/>
      <c r="O356" s="1218"/>
      <c r="Q356" s="301"/>
      <c r="R356" s="294"/>
      <c r="S356" s="294"/>
      <c r="T356" s="294"/>
      <c r="U356" s="294"/>
    </row>
    <row r="357" spans="2:21" ht="4.5" customHeight="1">
      <c r="B357" s="303"/>
      <c r="C357" s="303"/>
      <c r="D357" s="303"/>
      <c r="E357" s="303"/>
      <c r="F357" s="303"/>
      <c r="G357" s="303"/>
      <c r="H357" s="303"/>
      <c r="I357" s="303"/>
      <c r="J357" s="303"/>
      <c r="K357" s="303"/>
      <c r="L357" s="303"/>
      <c r="M357" s="303"/>
      <c r="N357" s="303"/>
      <c r="O357" s="517"/>
      <c r="R357" s="294"/>
      <c r="S357" s="294"/>
      <c r="T357" s="294"/>
      <c r="U357" s="294"/>
    </row>
    <row r="358" spans="2:21" ht="21.75" customHeight="1">
      <c r="B358" s="987" t="s">
        <v>112</v>
      </c>
      <c r="C358" s="1097"/>
      <c r="D358" s="1098" t="s">
        <v>41</v>
      </c>
      <c r="E358" s="1099"/>
      <c r="F358" s="1100"/>
      <c r="G358" s="1100"/>
      <c r="H358" s="1101"/>
      <c r="I358" s="987"/>
      <c r="J358" s="988"/>
      <c r="K358" s="988"/>
      <c r="L358" s="1211"/>
      <c r="M358" s="1211"/>
      <c r="N358" s="1211"/>
      <c r="O358" s="1212"/>
      <c r="Q358" s="301" t="str">
        <f>IF(OR(F352="人材養成事業",F352= "普及啓発事業"), "←斜線部は記入する必要はありません。", "")</f>
        <v/>
      </c>
      <c r="R358" s="294"/>
      <c r="S358" s="294"/>
      <c r="T358" s="294"/>
      <c r="U358" s="294"/>
    </row>
    <row r="359" spans="2:21" ht="9" customHeight="1">
      <c r="B359" s="122"/>
      <c r="C359" s="122"/>
      <c r="D359" s="122"/>
      <c r="E359" s="122"/>
      <c r="F359" s="303"/>
      <c r="G359" s="303"/>
      <c r="H359" s="500"/>
      <c r="I359" s="303"/>
      <c r="J359" s="303"/>
      <c r="K359" s="303"/>
      <c r="L359" s="501"/>
      <c r="M359" s="303"/>
      <c r="N359" s="303"/>
      <c r="O359" s="502"/>
      <c r="Q359" s="301"/>
      <c r="R359" s="294"/>
      <c r="S359" s="294"/>
      <c r="T359" s="294"/>
      <c r="U359" s="294"/>
    </row>
    <row r="360" spans="2:21" ht="16.5" hidden="1" customHeight="1">
      <c r="B360" s="122"/>
      <c r="C360" s="122"/>
      <c r="D360" s="122"/>
      <c r="E360" s="122"/>
      <c r="F360" s="303"/>
      <c r="G360" s="303"/>
      <c r="H360" s="500"/>
      <c r="I360" s="303"/>
      <c r="J360" s="303"/>
      <c r="K360" s="303"/>
      <c r="L360" s="501"/>
      <c r="M360" s="303"/>
      <c r="N360" s="303"/>
      <c r="O360" s="502"/>
      <c r="Q360" s="301"/>
      <c r="R360" s="294"/>
      <c r="S360" s="294"/>
      <c r="T360" s="294"/>
      <c r="U360" s="294"/>
    </row>
    <row r="361" spans="2:21" ht="16.5" hidden="1" customHeight="1">
      <c r="B361" s="122"/>
      <c r="C361" s="122"/>
      <c r="D361" s="303"/>
      <c r="E361" s="303"/>
      <c r="F361" s="303"/>
      <c r="G361" s="303"/>
      <c r="H361" s="303"/>
      <c r="I361" s="303"/>
      <c r="J361" s="303"/>
      <c r="K361" s="303"/>
      <c r="L361" s="303"/>
      <c r="M361" s="303"/>
      <c r="N361" s="303"/>
      <c r="O361" s="303"/>
      <c r="Q361" s="301"/>
      <c r="R361" s="294"/>
      <c r="S361" s="294"/>
      <c r="T361" s="294"/>
      <c r="U361" s="294"/>
    </row>
    <row r="362" spans="2:21" s="97" customFormat="1" ht="18" customHeight="1">
      <c r="B362" s="1067" t="s">
        <v>277</v>
      </c>
      <c r="C362" s="1075"/>
      <c r="D362" s="1032" t="s">
        <v>737</v>
      </c>
      <c r="E362" s="975"/>
      <c r="F362" s="975"/>
      <c r="G362" s="975"/>
      <c r="H362" s="975"/>
      <c r="I362" s="975"/>
      <c r="J362" s="975"/>
      <c r="K362" s="975"/>
      <c r="L362" s="975"/>
      <c r="M362" s="975"/>
      <c r="N362" s="975"/>
      <c r="O362" s="976"/>
      <c r="Q362" s="495"/>
    </row>
    <row r="363" spans="2:21" s="97" customFormat="1" ht="19.350000000000001" customHeight="1">
      <c r="B363" s="1076"/>
      <c r="C363" s="1077"/>
      <c r="D363" s="1033"/>
      <c r="E363" s="1034"/>
      <c r="F363" s="1034"/>
      <c r="G363" s="1034"/>
      <c r="H363" s="1034"/>
      <c r="I363" s="1034"/>
      <c r="J363" s="1034"/>
      <c r="K363" s="1034"/>
      <c r="L363" s="1034"/>
      <c r="M363" s="1034"/>
      <c r="N363" s="1034"/>
      <c r="O363" s="1035"/>
    </row>
    <row r="364" spans="2:21" s="97" customFormat="1" ht="19.350000000000001" customHeight="1">
      <c r="B364" s="1076"/>
      <c r="C364" s="1077"/>
      <c r="D364" s="1026"/>
      <c r="E364" s="1027"/>
      <c r="F364" s="1027"/>
      <c r="G364" s="1027"/>
      <c r="H364" s="1027"/>
      <c r="I364" s="1027"/>
      <c r="J364" s="1027"/>
      <c r="K364" s="1027"/>
      <c r="L364" s="1027"/>
      <c r="M364" s="1027"/>
      <c r="N364" s="1027"/>
      <c r="O364" s="1028"/>
    </row>
    <row r="365" spans="2:21" s="97" customFormat="1" ht="19.350000000000001" customHeight="1">
      <c r="B365" s="1076"/>
      <c r="C365" s="1077"/>
      <c r="D365" s="1026"/>
      <c r="E365" s="1027"/>
      <c r="F365" s="1027"/>
      <c r="G365" s="1027"/>
      <c r="H365" s="1027"/>
      <c r="I365" s="1027"/>
      <c r="J365" s="1027"/>
      <c r="K365" s="1027"/>
      <c r="L365" s="1027"/>
      <c r="M365" s="1027"/>
      <c r="N365" s="1027"/>
      <c r="O365" s="1028"/>
    </row>
    <row r="366" spans="2:21" s="97" customFormat="1" ht="19.350000000000001" customHeight="1">
      <c r="B366" s="1076"/>
      <c r="C366" s="1077"/>
      <c r="D366" s="1026"/>
      <c r="E366" s="1027"/>
      <c r="F366" s="1027"/>
      <c r="G366" s="1027"/>
      <c r="H366" s="1027"/>
      <c r="I366" s="1027"/>
      <c r="J366" s="1027"/>
      <c r="K366" s="1027"/>
      <c r="L366" s="1027"/>
      <c r="M366" s="1027"/>
      <c r="N366" s="1027"/>
      <c r="O366" s="1028"/>
    </row>
    <row r="367" spans="2:21" s="97" customFormat="1" ht="19.350000000000001" customHeight="1">
      <c r="B367" s="1076"/>
      <c r="C367" s="1077"/>
      <c r="D367" s="1026"/>
      <c r="E367" s="1027"/>
      <c r="F367" s="1027"/>
      <c r="G367" s="1027"/>
      <c r="H367" s="1027"/>
      <c r="I367" s="1027"/>
      <c r="J367" s="1027"/>
      <c r="K367" s="1027"/>
      <c r="L367" s="1027"/>
      <c r="M367" s="1027"/>
      <c r="N367" s="1027"/>
      <c r="O367" s="1028"/>
    </row>
    <row r="368" spans="2:21" s="97" customFormat="1" ht="19.350000000000001" customHeight="1">
      <c r="B368" s="1076"/>
      <c r="C368" s="1077"/>
      <c r="D368" s="1026"/>
      <c r="E368" s="1027"/>
      <c r="F368" s="1027"/>
      <c r="G368" s="1027"/>
      <c r="H368" s="1027"/>
      <c r="I368" s="1027"/>
      <c r="J368" s="1027"/>
      <c r="K368" s="1027"/>
      <c r="L368" s="1027"/>
      <c r="M368" s="1027"/>
      <c r="N368" s="1027"/>
      <c r="O368" s="1028"/>
    </row>
    <row r="369" spans="2:15" s="97" customFormat="1" ht="19.350000000000001" customHeight="1">
      <c r="B369" s="1076"/>
      <c r="C369" s="1077"/>
      <c r="D369" s="1026"/>
      <c r="E369" s="1027"/>
      <c r="F369" s="1027"/>
      <c r="G369" s="1027"/>
      <c r="H369" s="1027"/>
      <c r="I369" s="1027"/>
      <c r="J369" s="1027"/>
      <c r="K369" s="1027"/>
      <c r="L369" s="1027"/>
      <c r="M369" s="1027"/>
      <c r="N369" s="1027"/>
      <c r="O369" s="1028"/>
    </row>
    <row r="370" spans="2:15" s="97" customFormat="1" ht="19.350000000000001" customHeight="1">
      <c r="B370" s="1076"/>
      <c r="C370" s="1077"/>
      <c r="D370" s="1026"/>
      <c r="E370" s="1027"/>
      <c r="F370" s="1027"/>
      <c r="G370" s="1027"/>
      <c r="H370" s="1027"/>
      <c r="I370" s="1027"/>
      <c r="J370" s="1027"/>
      <c r="K370" s="1027"/>
      <c r="L370" s="1027"/>
      <c r="M370" s="1027"/>
      <c r="N370" s="1027"/>
      <c r="O370" s="1028"/>
    </row>
    <row r="371" spans="2:15" s="97" customFormat="1" ht="19.350000000000001" customHeight="1">
      <c r="B371" s="1076"/>
      <c r="C371" s="1077"/>
      <c r="D371" s="1026"/>
      <c r="E371" s="1027"/>
      <c r="F371" s="1027"/>
      <c r="G371" s="1027"/>
      <c r="H371" s="1027"/>
      <c r="I371" s="1027"/>
      <c r="J371" s="1027"/>
      <c r="K371" s="1027"/>
      <c r="L371" s="1027"/>
      <c r="M371" s="1027"/>
      <c r="N371" s="1027"/>
      <c r="O371" s="1028"/>
    </row>
    <row r="372" spans="2:15" s="97" customFormat="1" ht="19.350000000000001" customHeight="1">
      <c r="B372" s="1078"/>
      <c r="C372" s="1079"/>
      <c r="D372" s="1029"/>
      <c r="E372" s="1030"/>
      <c r="F372" s="1030"/>
      <c r="G372" s="1030"/>
      <c r="H372" s="1030"/>
      <c r="I372" s="1030"/>
      <c r="J372" s="1030"/>
      <c r="K372" s="1030"/>
      <c r="L372" s="1030"/>
      <c r="M372" s="1030"/>
      <c r="N372" s="1030"/>
      <c r="O372" s="1031"/>
    </row>
    <row r="373" spans="2:15" s="97" customFormat="1" ht="18" customHeight="1">
      <c r="B373" s="1067" t="s">
        <v>114</v>
      </c>
      <c r="C373" s="1092"/>
      <c r="D373" s="1147" t="s">
        <v>523</v>
      </c>
      <c r="E373" s="1133"/>
      <c r="F373" s="1133"/>
      <c r="G373" s="1133"/>
      <c r="H373" s="1133"/>
      <c r="I373" s="1133"/>
      <c r="J373" s="1133"/>
      <c r="K373" s="1133"/>
      <c r="L373" s="1133"/>
      <c r="M373" s="1133"/>
      <c r="N373" s="1133"/>
      <c r="O373" s="1134"/>
    </row>
    <row r="374" spans="2:15" s="97" customFormat="1" ht="18" customHeight="1">
      <c r="B374" s="1093"/>
      <c r="C374" s="1094"/>
      <c r="D374" s="1045"/>
      <c r="E374" s="1046"/>
      <c r="F374" s="1046"/>
      <c r="G374" s="1046"/>
      <c r="H374" s="1046"/>
      <c r="I374" s="1046"/>
      <c r="J374" s="1046"/>
      <c r="K374" s="1046"/>
      <c r="L374" s="1046"/>
      <c r="M374" s="1046"/>
      <c r="N374" s="1046"/>
      <c r="O374" s="1047"/>
    </row>
    <row r="375" spans="2:15" s="97" customFormat="1" ht="18" customHeight="1">
      <c r="B375" s="1093"/>
      <c r="C375" s="1094"/>
      <c r="D375" s="1026"/>
      <c r="E375" s="1027"/>
      <c r="F375" s="1027"/>
      <c r="G375" s="1027"/>
      <c r="H375" s="1027"/>
      <c r="I375" s="1027"/>
      <c r="J375" s="1027"/>
      <c r="K375" s="1027"/>
      <c r="L375" s="1027"/>
      <c r="M375" s="1027"/>
      <c r="N375" s="1027"/>
      <c r="O375" s="1028"/>
    </row>
    <row r="376" spans="2:15" s="97" customFormat="1" ht="18" customHeight="1">
      <c r="B376" s="1093"/>
      <c r="C376" s="1094"/>
      <c r="D376" s="1026"/>
      <c r="E376" s="1027"/>
      <c r="F376" s="1027"/>
      <c r="G376" s="1027"/>
      <c r="H376" s="1027"/>
      <c r="I376" s="1027"/>
      <c r="J376" s="1027"/>
      <c r="K376" s="1027"/>
      <c r="L376" s="1027"/>
      <c r="M376" s="1027"/>
      <c r="N376" s="1027"/>
      <c r="O376" s="1028"/>
    </row>
    <row r="377" spans="2:15" s="97" customFormat="1" ht="18" customHeight="1">
      <c r="B377" s="1093"/>
      <c r="C377" s="1094"/>
      <c r="D377" s="1026"/>
      <c r="E377" s="1027"/>
      <c r="F377" s="1027"/>
      <c r="G377" s="1027"/>
      <c r="H377" s="1027"/>
      <c r="I377" s="1027"/>
      <c r="J377" s="1027"/>
      <c r="K377" s="1027"/>
      <c r="L377" s="1027"/>
      <c r="M377" s="1027"/>
      <c r="N377" s="1027"/>
      <c r="O377" s="1028"/>
    </row>
    <row r="378" spans="2:15" s="97" customFormat="1" ht="18" customHeight="1">
      <c r="B378" s="1093"/>
      <c r="C378" s="1094"/>
      <c r="D378" s="1026"/>
      <c r="E378" s="1027"/>
      <c r="F378" s="1027"/>
      <c r="G378" s="1027"/>
      <c r="H378" s="1027"/>
      <c r="I378" s="1027"/>
      <c r="J378" s="1027"/>
      <c r="K378" s="1027"/>
      <c r="L378" s="1027"/>
      <c r="M378" s="1027"/>
      <c r="N378" s="1027"/>
      <c r="O378" s="1028"/>
    </row>
    <row r="379" spans="2:15" s="97" customFormat="1" ht="18" customHeight="1">
      <c r="B379" s="1093"/>
      <c r="C379" s="1094"/>
      <c r="D379" s="1048"/>
      <c r="E379" s="1049"/>
      <c r="F379" s="1049"/>
      <c r="G379" s="1049"/>
      <c r="H379" s="1049"/>
      <c r="I379" s="1049"/>
      <c r="J379" s="1049"/>
      <c r="K379" s="1049"/>
      <c r="L379" s="1049"/>
      <c r="M379" s="1049"/>
      <c r="N379" s="1049"/>
      <c r="O379" s="1050"/>
    </row>
    <row r="380" spans="2:15" s="97" customFormat="1" ht="18" customHeight="1">
      <c r="B380" s="1093"/>
      <c r="C380" s="1094"/>
      <c r="D380" s="1116" t="s">
        <v>334</v>
      </c>
      <c r="E380" s="1117"/>
      <c r="F380" s="1117"/>
      <c r="G380" s="1117"/>
      <c r="H380" s="1117"/>
      <c r="I380" s="1117"/>
      <c r="J380" s="1117"/>
      <c r="K380" s="1117"/>
      <c r="L380" s="1117"/>
      <c r="M380" s="1117"/>
      <c r="N380" s="1117"/>
      <c r="O380" s="1118"/>
    </row>
    <row r="381" spans="2:15" s="97" customFormat="1" ht="18" customHeight="1">
      <c r="B381" s="1093"/>
      <c r="C381" s="1094"/>
      <c r="D381" s="1045"/>
      <c r="E381" s="1119"/>
      <c r="F381" s="1119"/>
      <c r="G381" s="1119"/>
      <c r="H381" s="1119"/>
      <c r="I381" s="1119"/>
      <c r="J381" s="1119"/>
      <c r="K381" s="1119"/>
      <c r="L381" s="1119"/>
      <c r="M381" s="1119"/>
      <c r="N381" s="1119"/>
      <c r="O381" s="1120"/>
    </row>
    <row r="382" spans="2:15" s="97" customFormat="1" ht="18" customHeight="1">
      <c r="B382" s="1093"/>
      <c r="C382" s="1094"/>
      <c r="D382" s="1121"/>
      <c r="E382" s="1122"/>
      <c r="F382" s="1122"/>
      <c r="G382" s="1122"/>
      <c r="H382" s="1122"/>
      <c r="I382" s="1122"/>
      <c r="J382" s="1122"/>
      <c r="K382" s="1122"/>
      <c r="L382" s="1122"/>
      <c r="M382" s="1122"/>
      <c r="N382" s="1122"/>
      <c r="O382" s="1123"/>
    </row>
    <row r="383" spans="2:15" s="97" customFormat="1" ht="18" customHeight="1">
      <c r="B383" s="1093"/>
      <c r="C383" s="1094"/>
      <c r="D383" s="1121"/>
      <c r="E383" s="1122"/>
      <c r="F383" s="1122"/>
      <c r="G383" s="1122"/>
      <c r="H383" s="1122"/>
      <c r="I383" s="1122"/>
      <c r="J383" s="1122"/>
      <c r="K383" s="1122"/>
      <c r="L383" s="1122"/>
      <c r="M383" s="1122"/>
      <c r="N383" s="1122"/>
      <c r="O383" s="1123"/>
    </row>
    <row r="384" spans="2:15" s="97" customFormat="1" ht="18" customHeight="1">
      <c r="B384" s="1093"/>
      <c r="C384" s="1094"/>
      <c r="D384" s="1121"/>
      <c r="E384" s="1122"/>
      <c r="F384" s="1122"/>
      <c r="G384" s="1122"/>
      <c r="H384" s="1122"/>
      <c r="I384" s="1122"/>
      <c r="J384" s="1122"/>
      <c r="K384" s="1122"/>
      <c r="L384" s="1122"/>
      <c r="M384" s="1122"/>
      <c r="N384" s="1122"/>
      <c r="O384" s="1123"/>
    </row>
    <row r="385" spans="2:17" s="97" customFormat="1" ht="18" customHeight="1">
      <c r="B385" s="1093"/>
      <c r="C385" s="1094"/>
      <c r="D385" s="1121"/>
      <c r="E385" s="1122"/>
      <c r="F385" s="1122"/>
      <c r="G385" s="1122"/>
      <c r="H385" s="1122"/>
      <c r="I385" s="1122"/>
      <c r="J385" s="1122"/>
      <c r="K385" s="1122"/>
      <c r="L385" s="1122"/>
      <c r="M385" s="1122"/>
      <c r="N385" s="1122"/>
      <c r="O385" s="1123"/>
    </row>
    <row r="386" spans="2:17" s="97" customFormat="1" ht="18" customHeight="1">
      <c r="B386" s="1093"/>
      <c r="C386" s="1094"/>
      <c r="D386" s="1121"/>
      <c r="E386" s="1122"/>
      <c r="F386" s="1122"/>
      <c r="G386" s="1122"/>
      <c r="H386" s="1122"/>
      <c r="I386" s="1122"/>
      <c r="J386" s="1122"/>
      <c r="K386" s="1122"/>
      <c r="L386" s="1122"/>
      <c r="M386" s="1122"/>
      <c r="N386" s="1122"/>
      <c r="O386" s="1123"/>
    </row>
    <row r="387" spans="2:17" s="97" customFormat="1" ht="18" customHeight="1">
      <c r="B387" s="1095"/>
      <c r="C387" s="1096"/>
      <c r="D387" s="1124"/>
      <c r="E387" s="1125"/>
      <c r="F387" s="1125"/>
      <c r="G387" s="1125"/>
      <c r="H387" s="1125"/>
      <c r="I387" s="1125"/>
      <c r="J387" s="1125"/>
      <c r="K387" s="1125"/>
      <c r="L387" s="1125"/>
      <c r="M387" s="1125"/>
      <c r="N387" s="1125"/>
      <c r="O387" s="1126"/>
    </row>
    <row r="388" spans="2:17" s="97" customFormat="1" ht="31.5" customHeight="1">
      <c r="B388" s="1067" t="s">
        <v>110</v>
      </c>
      <c r="C388" s="1092"/>
      <c r="D388" s="1102" t="s">
        <v>733</v>
      </c>
      <c r="E388" s="1090"/>
      <c r="F388" s="1090"/>
      <c r="G388" s="1090"/>
      <c r="H388" s="1090"/>
      <c r="I388" s="1090"/>
      <c r="J388" s="1090"/>
      <c r="K388" s="1090"/>
      <c r="L388" s="1090"/>
      <c r="M388" s="1090"/>
      <c r="N388" s="1090"/>
      <c r="O388" s="1091"/>
    </row>
    <row r="389" spans="2:17" s="97" customFormat="1" ht="18" customHeight="1">
      <c r="B389" s="1093"/>
      <c r="C389" s="1094"/>
      <c r="D389" s="1045"/>
      <c r="E389" s="1108"/>
      <c r="F389" s="1108"/>
      <c r="G389" s="1108"/>
      <c r="H389" s="1108"/>
      <c r="I389" s="1108"/>
      <c r="J389" s="1108"/>
      <c r="K389" s="1108"/>
      <c r="L389" s="1108"/>
      <c r="M389" s="1108"/>
      <c r="N389" s="1108"/>
      <c r="O389" s="1109"/>
    </row>
    <row r="390" spans="2:17" s="97" customFormat="1" ht="18" customHeight="1">
      <c r="B390" s="1093"/>
      <c r="C390" s="1094"/>
      <c r="D390" s="1110"/>
      <c r="E390" s="1111"/>
      <c r="F390" s="1111"/>
      <c r="G390" s="1111"/>
      <c r="H390" s="1111"/>
      <c r="I390" s="1111"/>
      <c r="J390" s="1111"/>
      <c r="K390" s="1111"/>
      <c r="L390" s="1111"/>
      <c r="M390" s="1111"/>
      <c r="N390" s="1111"/>
      <c r="O390" s="1112"/>
    </row>
    <row r="391" spans="2:17" s="97" customFormat="1" ht="18" customHeight="1">
      <c r="B391" s="1093"/>
      <c r="C391" s="1094"/>
      <c r="D391" s="1113"/>
      <c r="E391" s="1114"/>
      <c r="F391" s="1114"/>
      <c r="G391" s="1114"/>
      <c r="H391" s="1114"/>
      <c r="I391" s="1114"/>
      <c r="J391" s="1114"/>
      <c r="K391" s="1114"/>
      <c r="L391" s="1114"/>
      <c r="M391" s="1114"/>
      <c r="N391" s="1114"/>
      <c r="O391" s="1115"/>
    </row>
    <row r="392" spans="2:17" s="97" customFormat="1" ht="17.100000000000001" customHeight="1">
      <c r="B392" s="1093"/>
      <c r="C392" s="1094"/>
      <c r="D392" s="1133" t="s">
        <v>278</v>
      </c>
      <c r="E392" s="1133"/>
      <c r="F392" s="1133"/>
      <c r="G392" s="1133"/>
      <c r="H392" s="1133"/>
      <c r="I392" s="1133"/>
      <c r="J392" s="1133"/>
      <c r="K392" s="1133"/>
      <c r="L392" s="1133"/>
      <c r="M392" s="1133"/>
      <c r="N392" s="1133"/>
      <c r="O392" s="1134"/>
    </row>
    <row r="393" spans="2:17" s="97" customFormat="1" ht="17.100000000000001" customHeight="1">
      <c r="B393" s="1093"/>
      <c r="C393" s="1094"/>
      <c r="D393" s="1135"/>
      <c r="E393" s="1108"/>
      <c r="F393" s="1108"/>
      <c r="G393" s="1108"/>
      <c r="H393" s="1108"/>
      <c r="I393" s="1108"/>
      <c r="J393" s="1108"/>
      <c r="K393" s="1108"/>
      <c r="L393" s="1108"/>
      <c r="M393" s="1108"/>
      <c r="N393" s="1108"/>
      <c r="O393" s="1109"/>
    </row>
    <row r="394" spans="2:17" s="97" customFormat="1" ht="17.100000000000001" customHeight="1">
      <c r="B394" s="1093"/>
      <c r="C394" s="1094"/>
      <c r="D394" s="1110"/>
      <c r="E394" s="1111"/>
      <c r="F394" s="1111"/>
      <c r="G394" s="1111"/>
      <c r="H394" s="1111"/>
      <c r="I394" s="1111"/>
      <c r="J394" s="1111"/>
      <c r="K394" s="1111"/>
      <c r="L394" s="1111"/>
      <c r="M394" s="1111"/>
      <c r="N394" s="1111"/>
      <c r="O394" s="1112"/>
    </row>
    <row r="395" spans="2:17" s="97" customFormat="1" ht="17.100000000000001" customHeight="1">
      <c r="B395" s="1093"/>
      <c r="C395" s="1094"/>
      <c r="D395" s="1113"/>
      <c r="E395" s="1114"/>
      <c r="F395" s="1114"/>
      <c r="G395" s="1114"/>
      <c r="H395" s="1114"/>
      <c r="I395" s="1114"/>
      <c r="J395" s="1114"/>
      <c r="K395" s="1114"/>
      <c r="L395" s="1114"/>
      <c r="M395" s="1114"/>
      <c r="N395" s="1114"/>
      <c r="O395" s="1115"/>
    </row>
    <row r="396" spans="2:17" s="97" customFormat="1" ht="17.100000000000001" customHeight="1">
      <c r="B396" s="1093"/>
      <c r="C396" s="1094"/>
      <c r="D396" s="1133" t="s">
        <v>371</v>
      </c>
      <c r="E396" s="1133"/>
      <c r="F396" s="1133"/>
      <c r="G396" s="1133"/>
      <c r="H396" s="1133"/>
      <c r="I396" s="1133"/>
      <c r="J396" s="1133"/>
      <c r="K396" s="1133"/>
      <c r="L396" s="1133"/>
      <c r="M396" s="1133"/>
      <c r="N396" s="1133"/>
      <c r="O396" s="1134"/>
    </row>
    <row r="397" spans="2:17" s="97" customFormat="1" ht="17.100000000000001" customHeight="1">
      <c r="B397" s="1093"/>
      <c r="C397" s="1094"/>
      <c r="D397" s="1135"/>
      <c r="E397" s="1136"/>
      <c r="F397" s="1136"/>
      <c r="G397" s="1136"/>
      <c r="H397" s="1136"/>
      <c r="I397" s="1136"/>
      <c r="J397" s="1136"/>
      <c r="K397" s="1136"/>
      <c r="L397" s="1136"/>
      <c r="M397" s="1136"/>
      <c r="N397" s="1136"/>
      <c r="O397" s="1137"/>
    </row>
    <row r="398" spans="2:17" s="97" customFormat="1" ht="17.100000000000001" customHeight="1">
      <c r="B398" s="1093"/>
      <c r="C398" s="1094"/>
      <c r="D398" s="1138"/>
      <c r="E398" s="827"/>
      <c r="F398" s="827"/>
      <c r="G398" s="827"/>
      <c r="H398" s="827"/>
      <c r="I398" s="827"/>
      <c r="J398" s="827"/>
      <c r="K398" s="827"/>
      <c r="L398" s="827"/>
      <c r="M398" s="827"/>
      <c r="N398" s="827"/>
      <c r="O398" s="1139"/>
    </row>
    <row r="399" spans="2:17" s="97" customFormat="1" ht="17.100000000000001" customHeight="1">
      <c r="B399" s="1093"/>
      <c r="C399" s="1094"/>
      <c r="D399" s="1140"/>
      <c r="E399" s="1141"/>
      <c r="F399" s="1141"/>
      <c r="G399" s="1141"/>
      <c r="H399" s="1141"/>
      <c r="I399" s="1141"/>
      <c r="J399" s="1141"/>
      <c r="K399" s="1141"/>
      <c r="L399" s="1141"/>
      <c r="M399" s="1141"/>
      <c r="N399" s="1141"/>
      <c r="O399" s="1142"/>
    </row>
    <row r="400" spans="2:17" s="97" customFormat="1" ht="45" customHeight="1">
      <c r="B400" s="1093"/>
      <c r="C400" s="1094"/>
      <c r="D400" s="1021" t="s">
        <v>779</v>
      </c>
      <c r="E400" s="1022"/>
      <c r="F400" s="1022"/>
      <c r="G400" s="1022"/>
      <c r="H400" s="1022"/>
      <c r="I400" s="1022"/>
      <c r="J400" s="1022"/>
      <c r="K400" s="1022"/>
      <c r="L400" s="1023"/>
      <c r="M400" s="1024" t="s">
        <v>713</v>
      </c>
      <c r="N400" s="1025"/>
      <c r="O400" s="706" t="s">
        <v>714</v>
      </c>
      <c r="Q400" s="495" t="s">
        <v>721</v>
      </c>
    </row>
    <row r="401" spans="1:21" s="97" customFormat="1" ht="17.100000000000001" customHeight="1">
      <c r="B401" s="1093"/>
      <c r="C401" s="1094"/>
      <c r="D401" s="1045"/>
      <c r="E401" s="1103"/>
      <c r="F401" s="1103"/>
      <c r="G401" s="1103"/>
      <c r="H401" s="1103"/>
      <c r="I401" s="1103"/>
      <c r="J401" s="1103"/>
      <c r="K401" s="1103"/>
      <c r="L401" s="1103"/>
      <c r="M401" s="1103"/>
      <c r="N401" s="1103"/>
      <c r="O401" s="1104"/>
    </row>
    <row r="402" spans="1:21" ht="18" customHeight="1">
      <c r="B402" s="1093"/>
      <c r="C402" s="1094"/>
      <c r="D402" s="1105"/>
      <c r="E402" s="1106"/>
      <c r="F402" s="1106"/>
      <c r="G402" s="1106"/>
      <c r="H402" s="1106"/>
      <c r="I402" s="1106"/>
      <c r="J402" s="1106"/>
      <c r="K402" s="1106"/>
      <c r="L402" s="1106"/>
      <c r="M402" s="1106"/>
      <c r="N402" s="1106"/>
      <c r="O402" s="1107"/>
      <c r="R402" s="294"/>
      <c r="S402" s="294"/>
      <c r="T402" s="294"/>
      <c r="U402" s="294"/>
    </row>
    <row r="403" spans="1:21" ht="18" customHeight="1">
      <c r="B403" s="1093"/>
      <c r="C403" s="1094"/>
      <c r="D403" s="1147" t="s">
        <v>279</v>
      </c>
      <c r="E403" s="1133"/>
      <c r="F403" s="1133"/>
      <c r="G403" s="1133"/>
      <c r="H403" s="1133"/>
      <c r="I403" s="1133"/>
      <c r="J403" s="1133"/>
      <c r="K403" s="1133"/>
      <c r="L403" s="1133"/>
      <c r="M403" s="1133"/>
      <c r="N403" s="1133"/>
      <c r="O403" s="1134"/>
      <c r="R403" s="294"/>
      <c r="S403" s="294"/>
      <c r="T403" s="294"/>
      <c r="U403" s="294"/>
    </row>
    <row r="404" spans="1:21" ht="18" customHeight="1">
      <c r="B404" s="1093"/>
      <c r="C404" s="1094"/>
      <c r="D404" s="1127"/>
      <c r="E404" s="1128"/>
      <c r="F404" s="1128"/>
      <c r="G404" s="1128"/>
      <c r="H404" s="1128"/>
      <c r="I404" s="1128"/>
      <c r="J404" s="1128"/>
      <c r="K404" s="1128"/>
      <c r="L404" s="1128"/>
      <c r="M404" s="1128"/>
      <c r="N404" s="1128"/>
      <c r="O404" s="1129"/>
      <c r="R404" s="294"/>
      <c r="S404" s="294"/>
      <c r="T404" s="294"/>
      <c r="U404" s="294"/>
    </row>
    <row r="405" spans="1:21" s="308" customFormat="1" ht="18" customHeight="1">
      <c r="B405" s="1095"/>
      <c r="C405" s="1096"/>
      <c r="D405" s="1130"/>
      <c r="E405" s="1131"/>
      <c r="F405" s="1131"/>
      <c r="G405" s="1131"/>
      <c r="H405" s="1131"/>
      <c r="I405" s="1131"/>
      <c r="J405" s="1131"/>
      <c r="K405" s="1131"/>
      <c r="L405" s="1131"/>
      <c r="M405" s="1131"/>
      <c r="N405" s="1131"/>
      <c r="O405" s="1132"/>
    </row>
    <row r="406" spans="1:21" s="122" customFormat="1" ht="4.5" customHeight="1">
      <c r="B406" s="309"/>
      <c r="C406" s="309"/>
      <c r="D406" s="310"/>
      <c r="E406" s="310"/>
      <c r="F406" s="310"/>
      <c r="G406" s="310"/>
      <c r="H406" s="310"/>
      <c r="I406" s="310"/>
      <c r="J406" s="310"/>
      <c r="K406" s="310"/>
      <c r="L406" s="310"/>
      <c r="M406" s="310"/>
      <c r="N406" s="310"/>
      <c r="O406" s="310"/>
    </row>
    <row r="407" spans="1:21" s="122" customFormat="1" ht="18.75" customHeight="1">
      <c r="B407" s="463" t="s">
        <v>333</v>
      </c>
      <c r="C407" s="309"/>
      <c r="D407" s="310"/>
      <c r="E407" s="310"/>
      <c r="F407" s="310"/>
      <c r="G407" s="310"/>
      <c r="H407" s="310"/>
      <c r="I407" s="310"/>
      <c r="J407" s="310"/>
      <c r="K407" s="310"/>
      <c r="L407" s="310"/>
      <c r="M407" s="310"/>
      <c r="N407" s="310"/>
      <c r="O407" s="310"/>
    </row>
    <row r="408" spans="1:21" s="122" customFormat="1" ht="14.25" customHeight="1" thickBot="1">
      <c r="B408" s="463" t="s">
        <v>331</v>
      </c>
      <c r="C408" s="309"/>
      <c r="D408" s="310"/>
      <c r="E408" s="310"/>
      <c r="F408" s="310"/>
      <c r="G408" s="310"/>
      <c r="H408" s="310"/>
      <c r="I408" s="310"/>
      <c r="J408" s="310"/>
      <c r="K408" s="310"/>
      <c r="L408" s="310"/>
      <c r="M408" s="310"/>
      <c r="N408" s="310"/>
      <c r="O408" s="310"/>
    </row>
    <row r="409" spans="1:21" s="122" customFormat="1" ht="18" customHeight="1" thickBot="1">
      <c r="B409" s="1143" t="s">
        <v>36</v>
      </c>
      <c r="C409" s="1017"/>
      <c r="D409" s="1018"/>
      <c r="E409" s="311" t="s">
        <v>508</v>
      </c>
      <c r="F409" s="312"/>
      <c r="G409" s="312"/>
      <c r="H409" s="312"/>
      <c r="I409" s="312"/>
      <c r="J409" s="312"/>
      <c r="K409" s="312"/>
      <c r="L409" s="212"/>
      <c r="M409" s="212"/>
      <c r="N409" s="212"/>
      <c r="O409" s="212"/>
    </row>
    <row r="410" spans="1:21" s="122" customFormat="1" ht="12">
      <c r="A410" s="313"/>
      <c r="B410" s="314" t="s">
        <v>50</v>
      </c>
      <c r="C410" s="314"/>
      <c r="D410" s="315"/>
      <c r="E410" s="316"/>
      <c r="F410" s="316"/>
      <c r="G410" s="317" t="s">
        <v>51</v>
      </c>
      <c r="H410" s="315"/>
      <c r="I410" s="314" t="s">
        <v>52</v>
      </c>
      <c r="J410" s="314"/>
      <c r="K410" s="313"/>
      <c r="L410" s="318"/>
      <c r="M410" s="319"/>
      <c r="N410" s="313"/>
      <c r="O410" s="317" t="s">
        <v>51</v>
      </c>
    </row>
    <row r="411" spans="1:21" s="122" customFormat="1" ht="12">
      <c r="A411" s="320"/>
      <c r="B411" s="321" t="s">
        <v>53</v>
      </c>
      <c r="C411" s="322"/>
      <c r="D411" s="322"/>
      <c r="E411" s="323"/>
      <c r="F411" s="323" t="s">
        <v>54</v>
      </c>
      <c r="G411" s="324" t="s">
        <v>55</v>
      </c>
      <c r="H411" s="325"/>
      <c r="I411" s="321" t="s">
        <v>53</v>
      </c>
      <c r="J411" s="322"/>
      <c r="K411" s="322"/>
      <c r="L411" s="322"/>
      <c r="M411" s="323"/>
      <c r="N411" s="323" t="s">
        <v>54</v>
      </c>
      <c r="O411" s="324" t="s">
        <v>55</v>
      </c>
    </row>
    <row r="412" spans="1:21" s="122" customFormat="1" ht="18" customHeight="1">
      <c r="A412" s="313"/>
      <c r="B412" s="78" t="s">
        <v>395</v>
      </c>
      <c r="C412" s="79"/>
      <c r="D412" s="79"/>
      <c r="E412" s="80"/>
      <c r="F412" s="81"/>
      <c r="G412" s="82"/>
      <c r="H412" s="83"/>
      <c r="I412" s="78" t="s">
        <v>397</v>
      </c>
      <c r="J412" s="79"/>
      <c r="K412" s="79"/>
      <c r="L412" s="79"/>
      <c r="M412" s="80"/>
      <c r="N412" s="84"/>
      <c r="O412" s="85"/>
      <c r="Q412" s="561" t="s">
        <v>700</v>
      </c>
    </row>
    <row r="413" spans="1:21" s="122" customFormat="1" ht="14.25" customHeight="1">
      <c r="A413" s="313"/>
      <c r="B413" s="86"/>
      <c r="C413" s="87"/>
      <c r="D413" s="88"/>
      <c r="E413" s="89"/>
      <c r="F413" s="90"/>
      <c r="G413" s="91"/>
      <c r="H413" s="83"/>
      <c r="I413" s="92"/>
      <c r="J413" s="93"/>
      <c r="K413" s="88"/>
      <c r="L413" s="88"/>
      <c r="M413" s="89"/>
      <c r="N413" s="90"/>
      <c r="O413" s="94"/>
    </row>
    <row r="414" spans="1:21" s="122" customFormat="1" ht="14.25" customHeight="1">
      <c r="A414" s="313"/>
      <c r="B414" s="95"/>
      <c r="C414" s="96"/>
      <c r="D414" s="97"/>
      <c r="E414" s="98"/>
      <c r="F414" s="90"/>
      <c r="G414" s="99">
        <f>ROUNDDOWN(SUM(F413:F419)/1000,0)</f>
        <v>0</v>
      </c>
      <c r="H414" s="100"/>
      <c r="I414" s="92"/>
      <c r="J414" s="510"/>
      <c r="K414" s="510"/>
      <c r="L414" s="510"/>
      <c r="M414" s="98"/>
      <c r="N414" s="90"/>
      <c r="O414" s="101">
        <f>ROUNDDOWN(SUM(N413:N422)/1000,0)</f>
        <v>0</v>
      </c>
    </row>
    <row r="415" spans="1:21" s="122" customFormat="1" ht="14.1" customHeight="1">
      <c r="A415" s="313"/>
      <c r="B415" s="95"/>
      <c r="C415" s="96"/>
      <c r="D415" s="97"/>
      <c r="E415" s="98"/>
      <c r="F415" s="90"/>
      <c r="G415" s="99"/>
      <c r="H415" s="100"/>
      <c r="I415" s="92"/>
      <c r="J415" s="510"/>
      <c r="K415" s="510"/>
      <c r="L415" s="510"/>
      <c r="M415" s="98"/>
      <c r="N415" s="90"/>
      <c r="O415" s="94"/>
    </row>
    <row r="416" spans="1:21" s="122" customFormat="1" ht="14.25" customHeight="1">
      <c r="A416" s="313"/>
      <c r="B416" s="95"/>
      <c r="C416" s="96"/>
      <c r="D416" s="97"/>
      <c r="E416" s="98"/>
      <c r="F416" s="90"/>
      <c r="G416" s="99"/>
      <c r="H416" s="100"/>
      <c r="I416" s="92"/>
      <c r="J416" s="510"/>
      <c r="K416" s="510"/>
      <c r="L416" s="510"/>
      <c r="M416" s="98"/>
      <c r="N416" s="90"/>
      <c r="O416" s="94"/>
    </row>
    <row r="417" spans="1:15" s="122" customFormat="1" ht="14.25" customHeight="1">
      <c r="A417" s="313"/>
      <c r="B417" s="95"/>
      <c r="C417" s="96"/>
      <c r="D417" s="97"/>
      <c r="E417" s="98"/>
      <c r="F417" s="90"/>
      <c r="G417" s="102"/>
      <c r="H417" s="103"/>
      <c r="I417" s="92"/>
      <c r="J417" s="510"/>
      <c r="K417" s="510"/>
      <c r="L417" s="510"/>
      <c r="M417" s="98"/>
      <c r="N417" s="90"/>
      <c r="O417" s="94"/>
    </row>
    <row r="418" spans="1:15" s="122" customFormat="1" ht="14.25" customHeight="1">
      <c r="A418" s="313"/>
      <c r="B418" s="95"/>
      <c r="C418" s="96"/>
      <c r="D418" s="97"/>
      <c r="E418" s="98"/>
      <c r="F418" s="90"/>
      <c r="G418" s="102"/>
      <c r="H418" s="103"/>
      <c r="I418" s="92"/>
      <c r="J418" s="510"/>
      <c r="K418" s="510"/>
      <c r="L418" s="510"/>
      <c r="M418" s="98"/>
      <c r="N418" s="90"/>
      <c r="O418" s="94"/>
    </row>
    <row r="419" spans="1:15" s="122" customFormat="1" ht="14.25" customHeight="1">
      <c r="A419" s="313"/>
      <c r="B419" s="78" t="s">
        <v>607</v>
      </c>
      <c r="C419" s="79"/>
      <c r="D419" s="79"/>
      <c r="E419" s="80"/>
      <c r="F419" s="81"/>
      <c r="G419" s="82"/>
      <c r="H419" s="105"/>
      <c r="I419" s="92"/>
      <c r="J419" s="510"/>
      <c r="K419" s="510"/>
      <c r="L419" s="510"/>
      <c r="M419" s="98"/>
      <c r="N419" s="90"/>
      <c r="O419" s="94"/>
    </row>
    <row r="420" spans="1:15" s="122" customFormat="1" ht="14.25" customHeight="1">
      <c r="A420" s="313"/>
      <c r="B420" s="95"/>
      <c r="C420" s="96"/>
      <c r="D420" s="97"/>
      <c r="E420" s="98"/>
      <c r="F420" s="90"/>
      <c r="G420" s="91"/>
      <c r="H420" s="105"/>
      <c r="I420" s="92"/>
      <c r="J420" s="510"/>
      <c r="K420" s="510"/>
      <c r="L420" s="510"/>
      <c r="M420" s="98"/>
      <c r="N420" s="90"/>
      <c r="O420" s="94"/>
    </row>
    <row r="421" spans="1:15" s="122" customFormat="1" ht="14.25" customHeight="1">
      <c r="A421" s="313"/>
      <c r="B421" s="95"/>
      <c r="C421" s="96"/>
      <c r="D421" s="97"/>
      <c r="E421" s="98"/>
      <c r="F421" s="90"/>
      <c r="G421" s="99">
        <f>ROUNDDOWN(SUM(F420:F425)/1000,0)</f>
        <v>0</v>
      </c>
      <c r="H421" s="100"/>
      <c r="I421" s="107"/>
      <c r="J421" s="511"/>
      <c r="K421" s="511"/>
      <c r="L421" s="511"/>
      <c r="M421" s="98"/>
      <c r="N421" s="90"/>
      <c r="O421" s="106"/>
    </row>
    <row r="422" spans="1:15" s="122" customFormat="1" ht="14.25" customHeight="1">
      <c r="A422" s="313"/>
      <c r="B422" s="95"/>
      <c r="C422" s="96"/>
      <c r="D422" s="97"/>
      <c r="E422" s="98"/>
      <c r="F422" s="90"/>
      <c r="G422" s="99"/>
      <c r="H422" s="100"/>
      <c r="I422" s="78" t="s">
        <v>398</v>
      </c>
      <c r="J422" s="79"/>
      <c r="K422" s="79"/>
      <c r="L422" s="79"/>
      <c r="M422" s="80"/>
      <c r="N422" s="81"/>
      <c r="O422" s="111"/>
    </row>
    <row r="423" spans="1:15" s="122" customFormat="1" ht="14.25" customHeight="1">
      <c r="A423" s="313"/>
      <c r="B423" s="95"/>
      <c r="C423" s="96"/>
      <c r="D423" s="97"/>
      <c r="E423" s="98"/>
      <c r="F423" s="90"/>
      <c r="G423" s="99"/>
      <c r="H423" s="105"/>
      <c r="I423" s="92"/>
      <c r="J423" s="510"/>
      <c r="K423" s="510"/>
      <c r="L423" s="510"/>
      <c r="M423" s="98"/>
      <c r="N423" s="90"/>
      <c r="O423" s="94"/>
    </row>
    <row r="424" spans="1:15" s="122" customFormat="1" ht="14.25" customHeight="1">
      <c r="A424" s="313"/>
      <c r="B424" s="95"/>
      <c r="C424" s="96"/>
      <c r="D424" s="97"/>
      <c r="E424" s="98"/>
      <c r="F424" s="90"/>
      <c r="G424" s="99"/>
      <c r="H424" s="100"/>
      <c r="I424" s="92"/>
      <c r="J424" s="510"/>
      <c r="K424" s="510"/>
      <c r="L424" s="510"/>
      <c r="M424" s="98"/>
      <c r="N424" s="90"/>
      <c r="O424" s="101">
        <f>ROUNDDOWN(SUM(N423:N431)/1000,0)</f>
        <v>0</v>
      </c>
    </row>
    <row r="425" spans="1:15" s="122" customFormat="1" ht="14.25" customHeight="1">
      <c r="A425" s="313"/>
      <c r="B425" s="78" t="s">
        <v>614</v>
      </c>
      <c r="C425" s="79"/>
      <c r="D425" s="79"/>
      <c r="E425" s="80"/>
      <c r="F425" s="81"/>
      <c r="G425" s="82"/>
      <c r="H425" s="100"/>
      <c r="I425" s="92"/>
      <c r="J425" s="510"/>
      <c r="K425" s="510"/>
      <c r="L425" s="510"/>
      <c r="M425" s="98"/>
      <c r="N425" s="90"/>
      <c r="O425" s="94"/>
    </row>
    <row r="426" spans="1:15" s="122" customFormat="1" ht="14.25" customHeight="1">
      <c r="A426" s="313"/>
      <c r="B426" s="95"/>
      <c r="C426" s="96"/>
      <c r="D426" s="97"/>
      <c r="E426" s="98"/>
      <c r="F426" s="90"/>
      <c r="G426" s="91"/>
      <c r="H426" s="105"/>
      <c r="I426" s="92"/>
      <c r="J426" s="510"/>
      <c r="K426" s="510"/>
      <c r="L426" s="510"/>
      <c r="M426" s="98"/>
      <c r="N426" s="90"/>
      <c r="O426" s="94"/>
    </row>
    <row r="427" spans="1:15" s="122" customFormat="1" ht="14.25" customHeight="1">
      <c r="A427" s="313"/>
      <c r="B427" s="95"/>
      <c r="C427" s="96"/>
      <c r="D427" s="97"/>
      <c r="E427" s="98"/>
      <c r="F427" s="90"/>
      <c r="G427" s="99">
        <f>ROUNDDOWN(SUM(F426:F429)/1000,0)</f>
        <v>0</v>
      </c>
      <c r="H427" s="105"/>
      <c r="I427" s="92"/>
      <c r="J427" s="510"/>
      <c r="K427" s="510"/>
      <c r="L427" s="510"/>
      <c r="M427" s="98"/>
      <c r="N427" s="90"/>
      <c r="O427" s="94"/>
    </row>
    <row r="428" spans="1:15" s="122" customFormat="1" ht="14.25" customHeight="1">
      <c r="A428" s="313"/>
      <c r="B428" s="95"/>
      <c r="C428" s="96"/>
      <c r="D428" s="97"/>
      <c r="E428" s="98"/>
      <c r="F428" s="90"/>
      <c r="G428" s="99"/>
      <c r="H428" s="100"/>
      <c r="I428" s="92"/>
      <c r="J428" s="510"/>
      <c r="K428" s="510"/>
      <c r="L428" s="510"/>
      <c r="M428" s="98"/>
      <c r="N428" s="90"/>
      <c r="O428" s="94"/>
    </row>
    <row r="429" spans="1:15" s="122" customFormat="1" ht="14.25" customHeight="1">
      <c r="A429" s="313"/>
      <c r="B429" s="78" t="s">
        <v>615</v>
      </c>
      <c r="C429" s="79"/>
      <c r="D429" s="79"/>
      <c r="E429" s="80"/>
      <c r="F429" s="81"/>
      <c r="G429" s="82"/>
      <c r="H429" s="100"/>
      <c r="I429" s="92"/>
      <c r="J429" s="510"/>
      <c r="K429" s="510"/>
      <c r="L429" s="510"/>
      <c r="M429" s="98"/>
      <c r="N429" s="90"/>
      <c r="O429" s="94"/>
    </row>
    <row r="430" spans="1:15" s="122" customFormat="1" ht="14.25" customHeight="1">
      <c r="A430" s="313"/>
      <c r="B430" s="95"/>
      <c r="C430" s="96"/>
      <c r="D430" s="97"/>
      <c r="E430" s="98"/>
      <c r="F430" s="90"/>
      <c r="G430" s="91"/>
      <c r="H430" s="105"/>
      <c r="I430" s="92"/>
      <c r="J430" s="510"/>
      <c r="K430" s="510"/>
      <c r="L430" s="510"/>
      <c r="M430" s="98"/>
      <c r="N430" s="90"/>
      <c r="O430" s="106"/>
    </row>
    <row r="431" spans="1:15" s="122" customFormat="1" ht="14.25" customHeight="1">
      <c r="A431" s="313"/>
      <c r="B431" s="95"/>
      <c r="C431" s="96"/>
      <c r="D431" s="97"/>
      <c r="E431" s="98"/>
      <c r="F431" s="90"/>
      <c r="G431" s="99">
        <f>ROUNDDOWN(SUM(F430:F435)/1000,0)</f>
        <v>0</v>
      </c>
      <c r="H431" s="105"/>
      <c r="I431" s="185" t="s">
        <v>399</v>
      </c>
      <c r="J431" s="167"/>
      <c r="K431" s="109"/>
      <c r="L431" s="109"/>
      <c r="M431" s="110"/>
      <c r="N431" s="84"/>
      <c r="O431" s="111"/>
    </row>
    <row r="432" spans="1:15" s="122" customFormat="1" ht="14.25" customHeight="1">
      <c r="A432" s="313"/>
      <c r="B432" s="95"/>
      <c r="C432" s="96"/>
      <c r="D432" s="97"/>
      <c r="E432" s="98"/>
      <c r="F432" s="90"/>
      <c r="G432" s="99"/>
      <c r="H432" s="105"/>
      <c r="I432" s="92"/>
      <c r="J432" s="510"/>
      <c r="K432" s="510"/>
      <c r="L432" s="510"/>
      <c r="M432" s="98"/>
      <c r="N432" s="90"/>
      <c r="O432" s="94"/>
    </row>
    <row r="433" spans="1:15" s="122" customFormat="1" ht="14.25" customHeight="1">
      <c r="A433" s="313"/>
      <c r="B433" s="95"/>
      <c r="C433" s="96"/>
      <c r="D433" s="97"/>
      <c r="E433" s="98"/>
      <c r="F433" s="90"/>
      <c r="G433" s="99"/>
      <c r="H433" s="100"/>
      <c r="I433" s="92"/>
      <c r="J433" s="510"/>
      <c r="K433" s="510"/>
      <c r="L433" s="510"/>
      <c r="M433" s="98"/>
      <c r="N433" s="90"/>
      <c r="O433" s="101">
        <f>ROUNDDOWN(SUM(N432:N438)/1000,0)</f>
        <v>0</v>
      </c>
    </row>
    <row r="434" spans="1:15" s="122" customFormat="1" ht="14.25" customHeight="1">
      <c r="A434" s="313"/>
      <c r="B434" s="78" t="s">
        <v>396</v>
      </c>
      <c r="C434" s="79"/>
      <c r="D434" s="79"/>
      <c r="E434" s="80"/>
      <c r="F434" s="81"/>
      <c r="G434" s="82"/>
      <c r="H434" s="100"/>
      <c r="I434" s="92"/>
      <c r="J434" s="510"/>
      <c r="K434" s="510"/>
      <c r="L434" s="510"/>
      <c r="M434" s="98"/>
      <c r="N434" s="90"/>
      <c r="O434" s="94"/>
    </row>
    <row r="435" spans="1:15" s="122" customFormat="1" ht="14.25" customHeight="1">
      <c r="A435" s="313"/>
      <c r="B435" s="95"/>
      <c r="C435" s="96"/>
      <c r="D435" s="97"/>
      <c r="E435" s="98"/>
      <c r="F435" s="90"/>
      <c r="G435" s="91"/>
      <c r="H435" s="100"/>
      <c r="I435" s="92"/>
      <c r="J435" s="510"/>
      <c r="K435" s="510"/>
      <c r="L435" s="510"/>
      <c r="M435" s="98"/>
      <c r="N435" s="90"/>
      <c r="O435" s="94"/>
    </row>
    <row r="436" spans="1:15" s="122" customFormat="1" ht="14.25" customHeight="1">
      <c r="A436" s="313"/>
      <c r="B436" s="95"/>
      <c r="C436" s="96"/>
      <c r="D436" s="97"/>
      <c r="E436" s="98"/>
      <c r="F436" s="90"/>
      <c r="G436" s="91">
        <f>ROUNDDOWN(SUM(F435:F442)/1000,0)</f>
        <v>0</v>
      </c>
      <c r="H436" s="100"/>
      <c r="I436" s="92"/>
      <c r="J436" s="510"/>
      <c r="K436" s="510"/>
      <c r="L436" s="510"/>
      <c r="M436" s="98"/>
      <c r="N436" s="90"/>
      <c r="O436" s="94"/>
    </row>
    <row r="437" spans="1:15" s="122" customFormat="1" ht="14.25" customHeight="1">
      <c r="A437" s="313"/>
      <c r="B437" s="95"/>
      <c r="C437" s="96"/>
      <c r="D437" s="97"/>
      <c r="E437" s="98"/>
      <c r="F437" s="90"/>
      <c r="G437" s="91"/>
      <c r="H437" s="100"/>
      <c r="I437" s="92"/>
      <c r="J437" s="510"/>
      <c r="K437" s="510"/>
      <c r="L437" s="510"/>
      <c r="M437" s="98"/>
      <c r="N437" s="90"/>
      <c r="O437" s="94"/>
    </row>
    <row r="438" spans="1:15" s="122" customFormat="1" ht="14.25" customHeight="1">
      <c r="A438" s="313"/>
      <c r="B438" s="95"/>
      <c r="C438" s="96"/>
      <c r="D438" s="97"/>
      <c r="E438" s="98"/>
      <c r="F438" s="90"/>
      <c r="G438" s="91"/>
      <c r="H438" s="105"/>
      <c r="I438" s="185" t="s">
        <v>400</v>
      </c>
      <c r="J438" s="108"/>
      <c r="K438" s="109"/>
      <c r="L438" s="109"/>
      <c r="M438" s="110"/>
      <c r="N438" s="84"/>
      <c r="O438" s="168"/>
    </row>
    <row r="439" spans="1:15" s="122" customFormat="1" ht="14.25" customHeight="1">
      <c r="A439" s="313"/>
      <c r="B439" s="95"/>
      <c r="C439" s="96"/>
      <c r="D439" s="97"/>
      <c r="E439" s="98"/>
      <c r="F439" s="90"/>
      <c r="G439" s="91"/>
      <c r="H439" s="105"/>
      <c r="I439" s="92"/>
      <c r="J439" s="510"/>
      <c r="K439" s="510"/>
      <c r="L439" s="510"/>
      <c r="M439" s="98"/>
      <c r="N439" s="90"/>
      <c r="O439" s="169"/>
    </row>
    <row r="440" spans="1:15" s="122" customFormat="1" ht="14.25" customHeight="1">
      <c r="A440" s="313"/>
      <c r="B440" s="95"/>
      <c r="C440" s="96"/>
      <c r="D440" s="97"/>
      <c r="E440" s="98"/>
      <c r="F440" s="90"/>
      <c r="G440" s="91"/>
      <c r="H440" s="105"/>
      <c r="I440" s="92"/>
      <c r="J440" s="510"/>
      <c r="K440" s="510"/>
      <c r="L440" s="510"/>
      <c r="M440" s="98"/>
      <c r="N440" s="90"/>
      <c r="O440" s="101">
        <f>ROUNDDOWN(SUM(N439:N445)/1000,0)</f>
        <v>0</v>
      </c>
    </row>
    <row r="441" spans="1:15" s="122" customFormat="1" ht="14.25" customHeight="1">
      <c r="A441" s="313"/>
      <c r="B441" s="95"/>
      <c r="C441" s="96"/>
      <c r="D441" s="97"/>
      <c r="E441" s="98"/>
      <c r="F441" s="90"/>
      <c r="G441" s="91"/>
      <c r="H441" s="105"/>
      <c r="I441" s="92"/>
      <c r="J441" s="510"/>
      <c r="K441" s="510"/>
      <c r="L441" s="510"/>
      <c r="M441" s="98"/>
      <c r="N441" s="90"/>
      <c r="O441" s="94"/>
    </row>
    <row r="442" spans="1:15" s="122" customFormat="1" ht="14.25" customHeight="1">
      <c r="A442" s="313"/>
      <c r="B442" s="78" t="s">
        <v>56</v>
      </c>
      <c r="C442" s="79"/>
      <c r="D442" s="79"/>
      <c r="E442" s="80"/>
      <c r="F442" s="81"/>
      <c r="G442" s="82"/>
      <c r="H442" s="105"/>
      <c r="I442" s="92"/>
      <c r="J442" s="510"/>
      <c r="K442" s="510"/>
      <c r="L442" s="510"/>
      <c r="M442" s="98"/>
      <c r="N442" s="90"/>
      <c r="O442" s="94"/>
    </row>
    <row r="443" spans="1:15" s="122" customFormat="1" ht="14.25" customHeight="1">
      <c r="A443" s="313"/>
      <c r="B443" s="95"/>
      <c r="C443" s="96"/>
      <c r="D443" s="97"/>
      <c r="E443" s="98"/>
      <c r="F443" s="90"/>
      <c r="G443" s="91"/>
      <c r="H443" s="100"/>
      <c r="I443" s="92"/>
      <c r="J443" s="510"/>
      <c r="K443" s="510"/>
      <c r="L443" s="510"/>
      <c r="M443" s="98"/>
      <c r="N443" s="90"/>
      <c r="O443" s="94"/>
    </row>
    <row r="444" spans="1:15" s="122" customFormat="1" ht="14.25" customHeight="1">
      <c r="A444" s="313"/>
      <c r="B444" s="95"/>
      <c r="C444" s="96"/>
      <c r="D444" s="97"/>
      <c r="E444" s="98"/>
      <c r="F444" s="90"/>
      <c r="G444" s="99">
        <f>ROUNDDOWN(SUM(F443:F448)/1000,0)</f>
        <v>0</v>
      </c>
      <c r="H444" s="105"/>
      <c r="I444" s="92"/>
      <c r="J444" s="510"/>
      <c r="K444" s="510"/>
      <c r="L444" s="510"/>
      <c r="M444" s="98"/>
      <c r="N444" s="90"/>
      <c r="O444" s="106"/>
    </row>
    <row r="445" spans="1:15" s="122" customFormat="1" ht="14.25" customHeight="1">
      <c r="A445" s="313"/>
      <c r="B445" s="95"/>
      <c r="C445" s="96"/>
      <c r="D445" s="97"/>
      <c r="E445" s="98"/>
      <c r="F445" s="90"/>
      <c r="G445" s="91"/>
      <c r="H445" s="105"/>
      <c r="I445" s="185" t="s">
        <v>401</v>
      </c>
      <c r="J445" s="108"/>
      <c r="K445" s="109"/>
      <c r="L445" s="109"/>
      <c r="M445" s="110"/>
      <c r="N445" s="707"/>
      <c r="O445" s="112"/>
    </row>
    <row r="446" spans="1:15" s="122" customFormat="1" ht="14.25" customHeight="1">
      <c r="A446" s="313"/>
      <c r="B446" s="95"/>
      <c r="C446" s="96"/>
      <c r="D446" s="97"/>
      <c r="E446" s="98"/>
      <c r="F446" s="90"/>
      <c r="G446" s="99"/>
      <c r="H446" s="105"/>
      <c r="I446" s="92"/>
      <c r="J446" s="510"/>
      <c r="K446" s="510"/>
      <c r="L446" s="510"/>
      <c r="M446" s="98"/>
      <c r="N446" s="90"/>
      <c r="O446" s="94"/>
    </row>
    <row r="447" spans="1:15" s="122" customFormat="1" ht="14.25" customHeight="1">
      <c r="A447" s="313"/>
      <c r="B447" s="95"/>
      <c r="C447" s="96"/>
      <c r="D447" s="97"/>
      <c r="E447" s="98"/>
      <c r="F447" s="90"/>
      <c r="G447" s="99"/>
      <c r="H447" s="100"/>
      <c r="I447" s="92"/>
      <c r="J447" s="510"/>
      <c r="K447" s="510"/>
      <c r="L447" s="510"/>
      <c r="M447" s="98"/>
      <c r="N447" s="90"/>
      <c r="O447" s="101">
        <f>ROUNDDOWN(SUM(N446:N451)/1000,0)</f>
        <v>0</v>
      </c>
    </row>
    <row r="448" spans="1:15" s="122" customFormat="1" ht="14.1" customHeight="1" thickBot="1">
      <c r="A448" s="313"/>
      <c r="B448" s="113" t="s">
        <v>608</v>
      </c>
      <c r="C448" s="114"/>
      <c r="D448" s="114"/>
      <c r="E448" s="115"/>
      <c r="F448" s="116"/>
      <c r="G448" s="117">
        <f>G449-G414-G421-G427-G431-G436-G444</f>
        <v>0</v>
      </c>
      <c r="H448" s="105"/>
      <c r="I448" s="92"/>
      <c r="J448" s="510"/>
      <c r="K448" s="510"/>
      <c r="L448" s="510"/>
      <c r="M448" s="98"/>
      <c r="N448" s="90"/>
      <c r="O448" s="94"/>
    </row>
    <row r="449" spans="1:17" s="122" customFormat="1" ht="14.25" customHeight="1" thickTop="1">
      <c r="A449" s="313"/>
      <c r="B449" s="702" t="s">
        <v>57</v>
      </c>
      <c r="C449" s="703"/>
      <c r="D449" s="703"/>
      <c r="E449" s="703"/>
      <c r="F449" s="704"/>
      <c r="G449" s="118">
        <f>O458</f>
        <v>0</v>
      </c>
      <c r="H449" s="100"/>
      <c r="I449" s="92"/>
      <c r="J449" s="510"/>
      <c r="K449" s="510"/>
      <c r="L449" s="510"/>
      <c r="M449" s="98"/>
      <c r="N449" s="90"/>
      <c r="O449" s="94"/>
    </row>
    <row r="450" spans="1:17" s="122" customFormat="1" ht="20.100000000000001" customHeight="1">
      <c r="A450" s="313"/>
      <c r="B450" s="119" t="s">
        <v>58</v>
      </c>
      <c r="C450" s="120"/>
      <c r="D450" s="120"/>
      <c r="E450" s="120"/>
      <c r="F450" s="120"/>
      <c r="G450" s="121"/>
      <c r="H450" s="100"/>
      <c r="I450" s="107"/>
      <c r="J450" s="511"/>
      <c r="K450" s="511"/>
      <c r="L450" s="511"/>
      <c r="M450" s="104"/>
      <c r="N450" s="645"/>
      <c r="O450" s="106"/>
    </row>
    <row r="451" spans="1:17" s="122" customFormat="1" ht="14.25" customHeight="1">
      <c r="A451" s="313"/>
      <c r="B451" s="122" t="s">
        <v>59</v>
      </c>
      <c r="C451" s="120"/>
      <c r="D451" s="120"/>
      <c r="E451" s="120"/>
      <c r="F451" s="120"/>
      <c r="G451" s="123" t="s">
        <v>60</v>
      </c>
      <c r="H451" s="121"/>
      <c r="I451" s="185" t="s">
        <v>717</v>
      </c>
      <c r="J451" s="708"/>
      <c r="K451" s="510"/>
      <c r="L451" s="510"/>
      <c r="M451" s="110"/>
      <c r="N451" s="84"/>
      <c r="O451" s="111"/>
    </row>
    <row r="452" spans="1:17" s="122" customFormat="1" ht="14.25" customHeight="1">
      <c r="A452" s="313"/>
      <c r="B452" s="987" t="s">
        <v>61</v>
      </c>
      <c r="C452" s="1019"/>
      <c r="D452" s="1019"/>
      <c r="E452" s="1019"/>
      <c r="F452" s="1020"/>
      <c r="G452" s="125" t="s">
        <v>62</v>
      </c>
      <c r="H452" s="124"/>
      <c r="I452" s="92"/>
      <c r="J452" s="510"/>
      <c r="K452" s="709"/>
      <c r="L452" s="709"/>
      <c r="M452" s="98"/>
      <c r="N452" s="90"/>
      <c r="O452" s="94"/>
      <c r="Q452" s="648" t="s">
        <v>735</v>
      </c>
    </row>
    <row r="453" spans="1:17" s="122" customFormat="1" ht="14.25" customHeight="1">
      <c r="A453" s="313"/>
      <c r="B453" s="1144" t="s">
        <v>403</v>
      </c>
      <c r="C453" s="1019"/>
      <c r="D453" s="1019"/>
      <c r="E453" s="1019"/>
      <c r="F453" s="1020"/>
      <c r="G453" s="126"/>
      <c r="H453" s="124"/>
      <c r="I453" s="92"/>
      <c r="J453" s="510"/>
      <c r="K453" s="510"/>
      <c r="L453" s="510"/>
      <c r="M453" s="98"/>
      <c r="N453" s="90"/>
      <c r="O453" s="101">
        <f>ROUNDDOWN(SUM(N452:N456)/1000,0)</f>
        <v>0</v>
      </c>
    </row>
    <row r="454" spans="1:17" s="122" customFormat="1" ht="20.100000000000001" customHeight="1">
      <c r="A454" s="313"/>
      <c r="B454" s="1144" t="s">
        <v>404</v>
      </c>
      <c r="C454" s="1145"/>
      <c r="D454" s="1145"/>
      <c r="E454" s="1145"/>
      <c r="F454" s="1146"/>
      <c r="G454" s="126"/>
      <c r="H454" s="127"/>
      <c r="I454" s="92"/>
      <c r="J454" s="510"/>
      <c r="K454" s="510"/>
      <c r="L454" s="510"/>
      <c r="M454" s="98"/>
      <c r="N454" s="90"/>
      <c r="O454" s="94"/>
    </row>
    <row r="455" spans="1:17" s="122" customFormat="1" ht="21.95" customHeight="1" thickBot="1">
      <c r="A455" s="313"/>
      <c r="B455" s="1144" t="s">
        <v>104</v>
      </c>
      <c r="C455" s="1145"/>
      <c r="D455" s="1145"/>
      <c r="E455" s="1145"/>
      <c r="F455" s="1146"/>
      <c r="G455" s="126"/>
      <c r="H455" s="105"/>
      <c r="I455" s="92"/>
      <c r="J455" s="510"/>
      <c r="K455" s="510"/>
      <c r="L455" s="510"/>
      <c r="M455" s="98"/>
      <c r="N455" s="90"/>
      <c r="O455" s="128"/>
    </row>
    <row r="456" spans="1:17" s="122" customFormat="1" ht="35.450000000000003" customHeight="1" thickTop="1">
      <c r="A456" s="313"/>
      <c r="B456" s="1144" t="s">
        <v>108</v>
      </c>
      <c r="C456" s="1145"/>
      <c r="D456" s="1145"/>
      <c r="E456" s="1145"/>
      <c r="F456" s="1146"/>
      <c r="G456" s="126"/>
      <c r="H456" s="105"/>
      <c r="I456" s="1166" t="s">
        <v>402</v>
      </c>
      <c r="J456" s="1167"/>
      <c r="K456" s="1167"/>
      <c r="L456" s="1167"/>
      <c r="M456" s="1167"/>
      <c r="N456" s="1168"/>
      <c r="O456" s="129">
        <f>SUM(O414,O424,O433,O440,O447,O453)</f>
        <v>0</v>
      </c>
    </row>
    <row r="457" spans="1:17" s="122" customFormat="1" ht="35.450000000000003" customHeight="1">
      <c r="A457" s="313"/>
      <c r="B457" s="1144" t="s">
        <v>774</v>
      </c>
      <c r="C457" s="1145"/>
      <c r="D457" s="1145"/>
      <c r="E457" s="1145"/>
      <c r="F457" s="1146"/>
      <c r="G457" s="126"/>
      <c r="H457" s="121"/>
      <c r="I457" s="1169" t="s">
        <v>276</v>
      </c>
      <c r="J457" s="1170"/>
      <c r="K457" s="1170"/>
      <c r="L457" s="1170"/>
      <c r="M457" s="1170"/>
      <c r="N457" s="1171"/>
      <c r="O457" s="136">
        <f>IF(共通入力シート!$B$18="課税事業者",ROUNDDOWN((O456-G459)*10/110,0),0)</f>
        <v>0</v>
      </c>
    </row>
    <row r="458" spans="1:17" s="122" customFormat="1" ht="26.1" customHeight="1" thickBot="1">
      <c r="A458" s="313"/>
      <c r="B458" s="1153" t="s">
        <v>775</v>
      </c>
      <c r="C458" s="1154"/>
      <c r="D458" s="1154"/>
      <c r="E458" s="1154"/>
      <c r="F458" s="1155"/>
      <c r="G458" s="126"/>
      <c r="H458" s="121"/>
      <c r="I458" s="1159" t="s">
        <v>609</v>
      </c>
      <c r="J458" s="1160"/>
      <c r="K458" s="1160"/>
      <c r="L458" s="1160"/>
      <c r="M458" s="1160"/>
      <c r="N458" s="1161"/>
      <c r="O458" s="131">
        <f>O456-O457</f>
        <v>0</v>
      </c>
    </row>
    <row r="459" spans="1:17" s="122" customFormat="1" ht="25.35" customHeight="1" thickTop="1">
      <c r="A459" s="313"/>
      <c r="B459" s="1156" t="s">
        <v>63</v>
      </c>
      <c r="C459" s="1157"/>
      <c r="D459" s="1157"/>
      <c r="E459" s="1157"/>
      <c r="F459" s="1158"/>
      <c r="G459" s="130">
        <f>SUM(G453:G458)</f>
        <v>0</v>
      </c>
      <c r="H459" s="326"/>
      <c r="I459" s="1159" t="s">
        <v>610</v>
      </c>
      <c r="J459" s="1160"/>
      <c r="K459" s="1160"/>
      <c r="L459" s="1160"/>
      <c r="M459" s="1160"/>
      <c r="N459" s="1161"/>
      <c r="O459" s="134"/>
    </row>
    <row r="460" spans="1:17" s="122" customFormat="1" ht="26.25" customHeight="1">
      <c r="A460" s="313"/>
      <c r="B460" s="122" t="s">
        <v>64</v>
      </c>
      <c r="C460" s="327"/>
      <c r="D460" s="327"/>
      <c r="E460" s="327"/>
      <c r="F460" s="327"/>
      <c r="G460" s="133"/>
      <c r="H460" s="326"/>
      <c r="O460" s="135"/>
    </row>
    <row r="461" spans="1:17" s="122" customFormat="1" ht="10.5" customHeight="1" thickBot="1">
      <c r="A461" s="313"/>
      <c r="C461" s="327"/>
      <c r="D461" s="327"/>
      <c r="E461" s="327"/>
      <c r="F461" s="327"/>
      <c r="G461" s="133"/>
      <c r="H461" s="326"/>
      <c r="I461" s="328"/>
    </row>
    <row r="462" spans="1:17" s="122" customFormat="1" ht="25.35" customHeight="1" thickBot="1">
      <c r="A462" s="313"/>
      <c r="B462" s="1143" t="s">
        <v>65</v>
      </c>
      <c r="C462" s="1018"/>
      <c r="D462" s="1162" t="str">
        <f>IF(共通入力シート!$B$2="","",共通入力シート!$B$2)</f>
        <v/>
      </c>
      <c r="E462" s="1162"/>
      <c r="F462" s="1162"/>
      <c r="G462" s="1163"/>
      <c r="H462" s="1164" t="s">
        <v>778</v>
      </c>
      <c r="I462" s="1165"/>
      <c r="J462" s="1165"/>
      <c r="K462" s="1165"/>
      <c r="L462" s="1165"/>
      <c r="M462" s="1165"/>
      <c r="N462" s="1165"/>
      <c r="O462" s="1165"/>
    </row>
    <row r="463" spans="1:17" s="122" customFormat="1" ht="77.099999999999994" customHeight="1" thickBot="1">
      <c r="A463" s="313"/>
      <c r="B463" s="1148" t="s">
        <v>776</v>
      </c>
      <c r="C463" s="1149"/>
      <c r="D463" s="1150" t="str">
        <f>IF(O458=0,"",MAX(0,MIN(INT(O458/2),G448)))</f>
        <v/>
      </c>
      <c r="E463" s="1150"/>
      <c r="F463" s="1150"/>
      <c r="G463" s="329" t="s">
        <v>27</v>
      </c>
      <c r="H463" s="1151" t="s">
        <v>736</v>
      </c>
      <c r="I463" s="1152"/>
      <c r="J463" s="1152"/>
      <c r="K463" s="1152"/>
      <c r="L463" s="1152"/>
      <c r="M463" s="1152"/>
      <c r="N463" s="1152"/>
      <c r="O463" s="1152"/>
    </row>
    <row r="464" spans="1:17" ht="4.5" customHeight="1"/>
    <row r="465" spans="2:21" ht="15.6" customHeight="1">
      <c r="B465" s="122" t="s">
        <v>332</v>
      </c>
      <c r="C465" s="198"/>
      <c r="D465" s="198"/>
      <c r="E465" s="198"/>
      <c r="F465" s="198"/>
      <c r="G465" s="198"/>
      <c r="H465" s="198"/>
      <c r="I465" s="198"/>
      <c r="J465" s="198"/>
      <c r="K465" s="198"/>
      <c r="L465" s="198"/>
      <c r="M465" s="198"/>
      <c r="N465" s="198"/>
      <c r="O465" s="198"/>
      <c r="R465" s="294"/>
      <c r="S465" s="294"/>
      <c r="T465" s="294"/>
      <c r="U465" s="294"/>
    </row>
    <row r="466" spans="2:21" ht="15.6" customHeight="1">
      <c r="B466" s="198" t="s">
        <v>383</v>
      </c>
      <c r="C466" s="198"/>
      <c r="D466" s="198"/>
      <c r="E466" s="198"/>
      <c r="F466" s="198"/>
      <c r="G466" s="198"/>
      <c r="H466" s="198"/>
      <c r="I466" s="198"/>
      <c r="J466" s="198"/>
      <c r="K466" s="198"/>
      <c r="L466" s="198"/>
      <c r="M466" s="198"/>
      <c r="N466" s="198"/>
      <c r="O466" s="198"/>
      <c r="R466" s="294"/>
      <c r="S466" s="294"/>
      <c r="T466" s="294"/>
      <c r="U466" s="294"/>
    </row>
    <row r="467" spans="2:21" ht="18" customHeight="1" thickBot="1">
      <c r="B467" s="1044" t="s">
        <v>382</v>
      </c>
      <c r="C467" s="1044"/>
      <c r="D467" s="1044"/>
      <c r="E467" s="1044"/>
      <c r="F467" s="1044"/>
      <c r="G467" s="1044"/>
      <c r="H467" s="1044"/>
      <c r="I467" s="1044"/>
      <c r="J467" s="1044"/>
      <c r="K467" s="1044"/>
      <c r="L467" s="1044"/>
      <c r="M467" s="1044"/>
      <c r="N467" s="1044"/>
      <c r="O467" s="1044"/>
      <c r="R467" s="294"/>
      <c r="S467" s="294"/>
      <c r="T467" s="294"/>
      <c r="U467" s="294"/>
    </row>
    <row r="468" spans="2:21" ht="15" customHeight="1">
      <c r="B468" s="1036" t="s">
        <v>36</v>
      </c>
      <c r="C468" s="1063"/>
      <c r="D468" s="1051" t="s">
        <v>509</v>
      </c>
      <c r="E468" s="1052"/>
      <c r="F468" s="1036" t="s">
        <v>447</v>
      </c>
      <c r="G468" s="1037"/>
      <c r="H468" s="1038"/>
      <c r="I468" s="1038"/>
      <c r="J468" s="1038"/>
      <c r="K468" s="1038"/>
      <c r="L468" s="1038"/>
      <c r="M468" s="1038"/>
      <c r="N468" s="1038"/>
      <c r="O468" s="1039"/>
      <c r="Q468" s="520"/>
      <c r="R468" s="294"/>
      <c r="S468" s="294"/>
      <c r="T468" s="294"/>
      <c r="U468" s="294"/>
    </row>
    <row r="469" spans="2:21" ht="15" customHeight="1" thickBot="1">
      <c r="B469" s="1040"/>
      <c r="C469" s="1064"/>
      <c r="D469" s="1053"/>
      <c r="E469" s="1054"/>
      <c r="F469" s="1040"/>
      <c r="G469" s="1041"/>
      <c r="H469" s="1042"/>
      <c r="I469" s="1042"/>
      <c r="J469" s="1042"/>
      <c r="K469" s="1042"/>
      <c r="L469" s="1042"/>
      <c r="M469" s="1042"/>
      <c r="N469" s="1042"/>
      <c r="O469" s="1043"/>
      <c r="Q469" s="519"/>
      <c r="R469" s="294"/>
      <c r="S469" s="294"/>
      <c r="T469" s="294"/>
      <c r="U469" s="294"/>
    </row>
    <row r="470" spans="2:21" ht="16.5" customHeight="1">
      <c r="B470" s="295" t="s">
        <v>111</v>
      </c>
      <c r="C470" s="296"/>
      <c r="D470" s="296"/>
      <c r="E470" s="297"/>
      <c r="F470" s="296"/>
      <c r="G470" s="296"/>
      <c r="H470" s="298"/>
      <c r="I470" s="298"/>
      <c r="J470" s="298"/>
      <c r="K470" s="298"/>
      <c r="L470" s="298"/>
      <c r="M470" s="298"/>
      <c r="N470" s="298"/>
      <c r="O470" s="299"/>
      <c r="R470" s="294"/>
      <c r="S470" s="294"/>
      <c r="T470" s="294"/>
      <c r="U470" s="294"/>
    </row>
    <row r="471" spans="2:21" ht="18.75" customHeight="1">
      <c r="B471" s="1055"/>
      <c r="C471" s="1056"/>
      <c r="D471" s="1056"/>
      <c r="E471" s="1056"/>
      <c r="F471" s="1056"/>
      <c r="G471" s="1056"/>
      <c r="H471" s="1056"/>
      <c r="I471" s="1056"/>
      <c r="J471" s="1056"/>
      <c r="K471" s="1056"/>
      <c r="L471" s="1213" t="s">
        <v>39</v>
      </c>
      <c r="M471" s="1215"/>
      <c r="N471" s="1215"/>
      <c r="O471" s="1216"/>
      <c r="Q471" s="496" t="str">
        <f>IF(M471="", "←選択してください。", "")</f>
        <v>←選択してください。</v>
      </c>
      <c r="R471" s="294"/>
      <c r="S471" s="294"/>
      <c r="T471" s="294"/>
      <c r="U471" s="294"/>
    </row>
    <row r="472" spans="2:21" ht="17.25" customHeight="1">
      <c r="B472" s="1057"/>
      <c r="C472" s="1058"/>
      <c r="D472" s="1058"/>
      <c r="E472" s="1058"/>
      <c r="F472" s="1058"/>
      <c r="G472" s="1058"/>
      <c r="H472" s="1058"/>
      <c r="I472" s="1058"/>
      <c r="J472" s="1058"/>
      <c r="K472" s="1058"/>
      <c r="L472" s="1214"/>
      <c r="M472" s="1217"/>
      <c r="N472" s="1217"/>
      <c r="O472" s="1218"/>
      <c r="Q472" s="301"/>
      <c r="R472" s="294"/>
      <c r="S472" s="294"/>
      <c r="T472" s="294"/>
      <c r="U472" s="294"/>
    </row>
    <row r="473" spans="2:21" ht="4.5" customHeight="1">
      <c r="B473" s="303"/>
      <c r="C473" s="303"/>
      <c r="D473" s="303"/>
      <c r="E473" s="303"/>
      <c r="F473" s="303"/>
      <c r="G473" s="303"/>
      <c r="H473" s="303"/>
      <c r="I473" s="303"/>
      <c r="J473" s="303"/>
      <c r="K473" s="303"/>
      <c r="L473" s="303"/>
      <c r="M473" s="303"/>
      <c r="N473" s="303"/>
      <c r="O473" s="517"/>
      <c r="R473" s="294"/>
      <c r="S473" s="294"/>
      <c r="T473" s="294"/>
      <c r="U473" s="294"/>
    </row>
    <row r="474" spans="2:21" ht="21.75" customHeight="1">
      <c r="B474" s="987" t="s">
        <v>112</v>
      </c>
      <c r="C474" s="1097"/>
      <c r="D474" s="1098" t="s">
        <v>41</v>
      </c>
      <c r="E474" s="1099"/>
      <c r="F474" s="1100"/>
      <c r="G474" s="1100"/>
      <c r="H474" s="1101"/>
      <c r="I474" s="987"/>
      <c r="J474" s="988"/>
      <c r="K474" s="988"/>
      <c r="L474" s="1211"/>
      <c r="M474" s="1211"/>
      <c r="N474" s="1211"/>
      <c r="O474" s="1212"/>
      <c r="Q474" s="301" t="str">
        <f>IF(OR(F468="人材養成事業",F468= "普及啓発事業"), "←斜線部は記入する必要はありません。", "")</f>
        <v/>
      </c>
      <c r="R474" s="294"/>
      <c r="S474" s="294"/>
      <c r="T474" s="294"/>
      <c r="U474" s="294"/>
    </row>
    <row r="475" spans="2:21" ht="9" customHeight="1">
      <c r="B475" s="122"/>
      <c r="C475" s="122"/>
      <c r="D475" s="122"/>
      <c r="E475" s="122"/>
      <c r="F475" s="303"/>
      <c r="G475" s="303"/>
      <c r="H475" s="500"/>
      <c r="I475" s="303"/>
      <c r="J475" s="303"/>
      <c r="K475" s="303"/>
      <c r="L475" s="501"/>
      <c r="M475" s="303"/>
      <c r="N475" s="303"/>
      <c r="O475" s="502"/>
      <c r="Q475" s="301"/>
      <c r="R475" s="294"/>
      <c r="S475" s="294"/>
      <c r="T475" s="294"/>
      <c r="U475" s="294"/>
    </row>
    <row r="476" spans="2:21" ht="16.5" hidden="1" customHeight="1">
      <c r="B476" s="122"/>
      <c r="C476" s="122"/>
      <c r="D476" s="122"/>
      <c r="E476" s="122"/>
      <c r="F476" s="303"/>
      <c r="G476" s="303"/>
      <c r="H476" s="500"/>
      <c r="I476" s="303"/>
      <c r="J476" s="303"/>
      <c r="K476" s="303"/>
      <c r="L476" s="501"/>
      <c r="M476" s="303"/>
      <c r="N476" s="303"/>
      <c r="O476" s="502"/>
      <c r="Q476" s="301"/>
      <c r="R476" s="294"/>
      <c r="S476" s="294"/>
      <c r="T476" s="294"/>
      <c r="U476" s="294"/>
    </row>
    <row r="477" spans="2:21" ht="16.5" hidden="1" customHeight="1">
      <c r="B477" s="122"/>
      <c r="C477" s="122"/>
      <c r="D477" s="303"/>
      <c r="E477" s="303"/>
      <c r="F477" s="303"/>
      <c r="G477" s="303"/>
      <c r="H477" s="303"/>
      <c r="I477" s="303"/>
      <c r="J477" s="303"/>
      <c r="K477" s="303"/>
      <c r="L477" s="303"/>
      <c r="M477" s="303"/>
      <c r="N477" s="303"/>
      <c r="O477" s="303"/>
      <c r="Q477" s="301"/>
      <c r="R477" s="294"/>
      <c r="S477" s="294"/>
      <c r="T477" s="294"/>
      <c r="U477" s="294"/>
    </row>
    <row r="478" spans="2:21" s="97" customFormat="1" ht="18" customHeight="1">
      <c r="B478" s="1067" t="s">
        <v>277</v>
      </c>
      <c r="C478" s="1075"/>
      <c r="D478" s="1032" t="s">
        <v>737</v>
      </c>
      <c r="E478" s="975"/>
      <c r="F478" s="975"/>
      <c r="G478" s="975"/>
      <c r="H478" s="975"/>
      <c r="I478" s="975"/>
      <c r="J478" s="975"/>
      <c r="K478" s="975"/>
      <c r="L478" s="975"/>
      <c r="M478" s="975"/>
      <c r="N478" s="975"/>
      <c r="O478" s="976"/>
      <c r="Q478" s="495"/>
    </row>
    <row r="479" spans="2:21" s="97" customFormat="1" ht="19.350000000000001" customHeight="1">
      <c r="B479" s="1076"/>
      <c r="C479" s="1077"/>
      <c r="D479" s="1033"/>
      <c r="E479" s="1034"/>
      <c r="F479" s="1034"/>
      <c r="G479" s="1034"/>
      <c r="H479" s="1034"/>
      <c r="I479" s="1034"/>
      <c r="J479" s="1034"/>
      <c r="K479" s="1034"/>
      <c r="L479" s="1034"/>
      <c r="M479" s="1034"/>
      <c r="N479" s="1034"/>
      <c r="O479" s="1035"/>
    </row>
    <row r="480" spans="2:21" s="97" customFormat="1" ht="19.350000000000001" customHeight="1">
      <c r="B480" s="1076"/>
      <c r="C480" s="1077"/>
      <c r="D480" s="1026"/>
      <c r="E480" s="1027"/>
      <c r="F480" s="1027"/>
      <c r="G480" s="1027"/>
      <c r="H480" s="1027"/>
      <c r="I480" s="1027"/>
      <c r="J480" s="1027"/>
      <c r="K480" s="1027"/>
      <c r="L480" s="1027"/>
      <c r="M480" s="1027"/>
      <c r="N480" s="1027"/>
      <c r="O480" s="1028"/>
    </row>
    <row r="481" spans="2:15" s="97" customFormat="1" ht="19.350000000000001" customHeight="1">
      <c r="B481" s="1076"/>
      <c r="C481" s="1077"/>
      <c r="D481" s="1026"/>
      <c r="E481" s="1027"/>
      <c r="F481" s="1027"/>
      <c r="G481" s="1027"/>
      <c r="H481" s="1027"/>
      <c r="I481" s="1027"/>
      <c r="J481" s="1027"/>
      <c r="K481" s="1027"/>
      <c r="L481" s="1027"/>
      <c r="M481" s="1027"/>
      <c r="N481" s="1027"/>
      <c r="O481" s="1028"/>
    </row>
    <row r="482" spans="2:15" s="97" customFormat="1" ht="19.350000000000001" customHeight="1">
      <c r="B482" s="1076"/>
      <c r="C482" s="1077"/>
      <c r="D482" s="1026"/>
      <c r="E482" s="1027"/>
      <c r="F482" s="1027"/>
      <c r="G482" s="1027"/>
      <c r="H482" s="1027"/>
      <c r="I482" s="1027"/>
      <c r="J482" s="1027"/>
      <c r="K482" s="1027"/>
      <c r="L482" s="1027"/>
      <c r="M482" s="1027"/>
      <c r="N482" s="1027"/>
      <c r="O482" s="1028"/>
    </row>
    <row r="483" spans="2:15" s="97" customFormat="1" ht="19.350000000000001" customHeight="1">
      <c r="B483" s="1076"/>
      <c r="C483" s="1077"/>
      <c r="D483" s="1026"/>
      <c r="E483" s="1027"/>
      <c r="F483" s="1027"/>
      <c r="G483" s="1027"/>
      <c r="H483" s="1027"/>
      <c r="I483" s="1027"/>
      <c r="J483" s="1027"/>
      <c r="K483" s="1027"/>
      <c r="L483" s="1027"/>
      <c r="M483" s="1027"/>
      <c r="N483" s="1027"/>
      <c r="O483" s="1028"/>
    </row>
    <row r="484" spans="2:15" s="97" customFormat="1" ht="19.350000000000001" customHeight="1">
      <c r="B484" s="1076"/>
      <c r="C484" s="1077"/>
      <c r="D484" s="1026"/>
      <c r="E484" s="1027"/>
      <c r="F484" s="1027"/>
      <c r="G484" s="1027"/>
      <c r="H484" s="1027"/>
      <c r="I484" s="1027"/>
      <c r="J484" s="1027"/>
      <c r="K484" s="1027"/>
      <c r="L484" s="1027"/>
      <c r="M484" s="1027"/>
      <c r="N484" s="1027"/>
      <c r="O484" s="1028"/>
    </row>
    <row r="485" spans="2:15" s="97" customFormat="1" ht="19.350000000000001" customHeight="1">
      <c r="B485" s="1076"/>
      <c r="C485" s="1077"/>
      <c r="D485" s="1026"/>
      <c r="E485" s="1027"/>
      <c r="F485" s="1027"/>
      <c r="G485" s="1027"/>
      <c r="H485" s="1027"/>
      <c r="I485" s="1027"/>
      <c r="J485" s="1027"/>
      <c r="K485" s="1027"/>
      <c r="L485" s="1027"/>
      <c r="M485" s="1027"/>
      <c r="N485" s="1027"/>
      <c r="O485" s="1028"/>
    </row>
    <row r="486" spans="2:15" s="97" customFormat="1" ht="19.350000000000001" customHeight="1">
      <c r="B486" s="1076"/>
      <c r="C486" s="1077"/>
      <c r="D486" s="1026"/>
      <c r="E486" s="1027"/>
      <c r="F486" s="1027"/>
      <c r="G486" s="1027"/>
      <c r="H486" s="1027"/>
      <c r="I486" s="1027"/>
      <c r="J486" s="1027"/>
      <c r="K486" s="1027"/>
      <c r="L486" s="1027"/>
      <c r="M486" s="1027"/>
      <c r="N486" s="1027"/>
      <c r="O486" s="1028"/>
    </row>
    <row r="487" spans="2:15" s="97" customFormat="1" ht="19.350000000000001" customHeight="1">
      <c r="B487" s="1076"/>
      <c r="C487" s="1077"/>
      <c r="D487" s="1026"/>
      <c r="E487" s="1027"/>
      <c r="F487" s="1027"/>
      <c r="G487" s="1027"/>
      <c r="H487" s="1027"/>
      <c r="I487" s="1027"/>
      <c r="J487" s="1027"/>
      <c r="K487" s="1027"/>
      <c r="L487" s="1027"/>
      <c r="M487" s="1027"/>
      <c r="N487" s="1027"/>
      <c r="O487" s="1028"/>
    </row>
    <row r="488" spans="2:15" s="97" customFormat="1" ht="19.350000000000001" customHeight="1">
      <c r="B488" s="1078"/>
      <c r="C488" s="1079"/>
      <c r="D488" s="1029"/>
      <c r="E488" s="1030"/>
      <c r="F488" s="1030"/>
      <c r="G488" s="1030"/>
      <c r="H488" s="1030"/>
      <c r="I488" s="1030"/>
      <c r="J488" s="1030"/>
      <c r="K488" s="1030"/>
      <c r="L488" s="1030"/>
      <c r="M488" s="1030"/>
      <c r="N488" s="1030"/>
      <c r="O488" s="1031"/>
    </row>
    <row r="489" spans="2:15" s="97" customFormat="1" ht="18" customHeight="1">
      <c r="B489" s="1067" t="s">
        <v>114</v>
      </c>
      <c r="C489" s="1092"/>
      <c r="D489" s="1147" t="s">
        <v>523</v>
      </c>
      <c r="E489" s="1133"/>
      <c r="F489" s="1133"/>
      <c r="G489" s="1133"/>
      <c r="H489" s="1133"/>
      <c r="I489" s="1133"/>
      <c r="J489" s="1133"/>
      <c r="K489" s="1133"/>
      <c r="L489" s="1133"/>
      <c r="M489" s="1133"/>
      <c r="N489" s="1133"/>
      <c r="O489" s="1134"/>
    </row>
    <row r="490" spans="2:15" s="97" customFormat="1" ht="18" customHeight="1">
      <c r="B490" s="1093"/>
      <c r="C490" s="1094"/>
      <c r="D490" s="1045"/>
      <c r="E490" s="1046"/>
      <c r="F490" s="1046"/>
      <c r="G490" s="1046"/>
      <c r="H490" s="1046"/>
      <c r="I490" s="1046"/>
      <c r="J490" s="1046"/>
      <c r="K490" s="1046"/>
      <c r="L490" s="1046"/>
      <c r="M490" s="1046"/>
      <c r="N490" s="1046"/>
      <c r="O490" s="1047"/>
    </row>
    <row r="491" spans="2:15" s="97" customFormat="1" ht="18" customHeight="1">
      <c r="B491" s="1093"/>
      <c r="C491" s="1094"/>
      <c r="D491" s="1026"/>
      <c r="E491" s="1027"/>
      <c r="F491" s="1027"/>
      <c r="G491" s="1027"/>
      <c r="H491" s="1027"/>
      <c r="I491" s="1027"/>
      <c r="J491" s="1027"/>
      <c r="K491" s="1027"/>
      <c r="L491" s="1027"/>
      <c r="M491" s="1027"/>
      <c r="N491" s="1027"/>
      <c r="O491" s="1028"/>
    </row>
    <row r="492" spans="2:15" s="97" customFormat="1" ht="18" customHeight="1">
      <c r="B492" s="1093"/>
      <c r="C492" s="1094"/>
      <c r="D492" s="1026"/>
      <c r="E492" s="1027"/>
      <c r="F492" s="1027"/>
      <c r="G492" s="1027"/>
      <c r="H492" s="1027"/>
      <c r="I492" s="1027"/>
      <c r="J492" s="1027"/>
      <c r="K492" s="1027"/>
      <c r="L492" s="1027"/>
      <c r="M492" s="1027"/>
      <c r="N492" s="1027"/>
      <c r="O492" s="1028"/>
    </row>
    <row r="493" spans="2:15" s="97" customFormat="1" ht="18" customHeight="1">
      <c r="B493" s="1093"/>
      <c r="C493" s="1094"/>
      <c r="D493" s="1026"/>
      <c r="E493" s="1027"/>
      <c r="F493" s="1027"/>
      <c r="G493" s="1027"/>
      <c r="H493" s="1027"/>
      <c r="I493" s="1027"/>
      <c r="J493" s="1027"/>
      <c r="K493" s="1027"/>
      <c r="L493" s="1027"/>
      <c r="M493" s="1027"/>
      <c r="N493" s="1027"/>
      <c r="O493" s="1028"/>
    </row>
    <row r="494" spans="2:15" s="97" customFormat="1" ht="18" customHeight="1">
      <c r="B494" s="1093"/>
      <c r="C494" s="1094"/>
      <c r="D494" s="1026"/>
      <c r="E494" s="1027"/>
      <c r="F494" s="1027"/>
      <c r="G494" s="1027"/>
      <c r="H494" s="1027"/>
      <c r="I494" s="1027"/>
      <c r="J494" s="1027"/>
      <c r="K494" s="1027"/>
      <c r="L494" s="1027"/>
      <c r="M494" s="1027"/>
      <c r="N494" s="1027"/>
      <c r="O494" s="1028"/>
    </row>
    <row r="495" spans="2:15" s="97" customFormat="1" ht="18" customHeight="1">
      <c r="B495" s="1093"/>
      <c r="C495" s="1094"/>
      <c r="D495" s="1048"/>
      <c r="E495" s="1049"/>
      <c r="F495" s="1049"/>
      <c r="G495" s="1049"/>
      <c r="H495" s="1049"/>
      <c r="I495" s="1049"/>
      <c r="J495" s="1049"/>
      <c r="K495" s="1049"/>
      <c r="L495" s="1049"/>
      <c r="M495" s="1049"/>
      <c r="N495" s="1049"/>
      <c r="O495" s="1050"/>
    </row>
    <row r="496" spans="2:15" s="97" customFormat="1" ht="18" customHeight="1">
      <c r="B496" s="1093"/>
      <c r="C496" s="1094"/>
      <c r="D496" s="1116" t="s">
        <v>334</v>
      </c>
      <c r="E496" s="1117"/>
      <c r="F496" s="1117"/>
      <c r="G496" s="1117"/>
      <c r="H496" s="1117"/>
      <c r="I496" s="1117"/>
      <c r="J496" s="1117"/>
      <c r="K496" s="1117"/>
      <c r="L496" s="1117"/>
      <c r="M496" s="1117"/>
      <c r="N496" s="1117"/>
      <c r="O496" s="1118"/>
    </row>
    <row r="497" spans="2:15" s="97" customFormat="1" ht="18" customHeight="1">
      <c r="B497" s="1093"/>
      <c r="C497" s="1094"/>
      <c r="D497" s="1045"/>
      <c r="E497" s="1119"/>
      <c r="F497" s="1119"/>
      <c r="G497" s="1119"/>
      <c r="H497" s="1119"/>
      <c r="I497" s="1119"/>
      <c r="J497" s="1119"/>
      <c r="K497" s="1119"/>
      <c r="L497" s="1119"/>
      <c r="M497" s="1119"/>
      <c r="N497" s="1119"/>
      <c r="O497" s="1120"/>
    </row>
    <row r="498" spans="2:15" s="97" customFormat="1" ht="18" customHeight="1">
      <c r="B498" s="1093"/>
      <c r="C498" s="1094"/>
      <c r="D498" s="1121"/>
      <c r="E498" s="1122"/>
      <c r="F498" s="1122"/>
      <c r="G498" s="1122"/>
      <c r="H498" s="1122"/>
      <c r="I498" s="1122"/>
      <c r="J498" s="1122"/>
      <c r="K498" s="1122"/>
      <c r="L498" s="1122"/>
      <c r="M498" s="1122"/>
      <c r="N498" s="1122"/>
      <c r="O498" s="1123"/>
    </row>
    <row r="499" spans="2:15" s="97" customFormat="1" ht="18" customHeight="1">
      <c r="B499" s="1093"/>
      <c r="C499" s="1094"/>
      <c r="D499" s="1121"/>
      <c r="E499" s="1122"/>
      <c r="F499" s="1122"/>
      <c r="G499" s="1122"/>
      <c r="H499" s="1122"/>
      <c r="I499" s="1122"/>
      <c r="J499" s="1122"/>
      <c r="K499" s="1122"/>
      <c r="L499" s="1122"/>
      <c r="M499" s="1122"/>
      <c r="N499" s="1122"/>
      <c r="O499" s="1123"/>
    </row>
    <row r="500" spans="2:15" s="97" customFormat="1" ht="18" customHeight="1">
      <c r="B500" s="1093"/>
      <c r="C500" s="1094"/>
      <c r="D500" s="1121"/>
      <c r="E500" s="1122"/>
      <c r="F500" s="1122"/>
      <c r="G500" s="1122"/>
      <c r="H500" s="1122"/>
      <c r="I500" s="1122"/>
      <c r="J500" s="1122"/>
      <c r="K500" s="1122"/>
      <c r="L500" s="1122"/>
      <c r="M500" s="1122"/>
      <c r="N500" s="1122"/>
      <c r="O500" s="1123"/>
    </row>
    <row r="501" spans="2:15" s="97" customFormat="1" ht="18" customHeight="1">
      <c r="B501" s="1093"/>
      <c r="C501" s="1094"/>
      <c r="D501" s="1121"/>
      <c r="E501" s="1122"/>
      <c r="F501" s="1122"/>
      <c r="G501" s="1122"/>
      <c r="H501" s="1122"/>
      <c r="I501" s="1122"/>
      <c r="J501" s="1122"/>
      <c r="K501" s="1122"/>
      <c r="L501" s="1122"/>
      <c r="M501" s="1122"/>
      <c r="N501" s="1122"/>
      <c r="O501" s="1123"/>
    </row>
    <row r="502" spans="2:15" s="97" customFormat="1" ht="18" customHeight="1">
      <c r="B502" s="1093"/>
      <c r="C502" s="1094"/>
      <c r="D502" s="1121"/>
      <c r="E502" s="1122"/>
      <c r="F502" s="1122"/>
      <c r="G502" s="1122"/>
      <c r="H502" s="1122"/>
      <c r="I502" s="1122"/>
      <c r="J502" s="1122"/>
      <c r="K502" s="1122"/>
      <c r="L502" s="1122"/>
      <c r="M502" s="1122"/>
      <c r="N502" s="1122"/>
      <c r="O502" s="1123"/>
    </row>
    <row r="503" spans="2:15" s="97" customFormat="1" ht="18" customHeight="1">
      <c r="B503" s="1095"/>
      <c r="C503" s="1096"/>
      <c r="D503" s="1124"/>
      <c r="E503" s="1125"/>
      <c r="F503" s="1125"/>
      <c r="G503" s="1125"/>
      <c r="H503" s="1125"/>
      <c r="I503" s="1125"/>
      <c r="J503" s="1125"/>
      <c r="K503" s="1125"/>
      <c r="L503" s="1125"/>
      <c r="M503" s="1125"/>
      <c r="N503" s="1125"/>
      <c r="O503" s="1126"/>
    </row>
    <row r="504" spans="2:15" s="97" customFormat="1" ht="30" customHeight="1">
      <c r="B504" s="1067" t="s">
        <v>110</v>
      </c>
      <c r="C504" s="1092"/>
      <c r="D504" s="1102" t="s">
        <v>733</v>
      </c>
      <c r="E504" s="1090"/>
      <c r="F504" s="1090"/>
      <c r="G504" s="1090"/>
      <c r="H504" s="1090"/>
      <c r="I504" s="1090"/>
      <c r="J504" s="1090"/>
      <c r="K504" s="1090"/>
      <c r="L504" s="1090"/>
      <c r="M504" s="1090"/>
      <c r="N504" s="1090"/>
      <c r="O504" s="1091"/>
    </row>
    <row r="505" spans="2:15" s="97" customFormat="1" ht="18" customHeight="1">
      <c r="B505" s="1093"/>
      <c r="C505" s="1094"/>
      <c r="D505" s="1045"/>
      <c r="E505" s="1108"/>
      <c r="F505" s="1108"/>
      <c r="G505" s="1108"/>
      <c r="H505" s="1108"/>
      <c r="I505" s="1108"/>
      <c r="J505" s="1108"/>
      <c r="K505" s="1108"/>
      <c r="L505" s="1108"/>
      <c r="M505" s="1108"/>
      <c r="N505" s="1108"/>
      <c r="O505" s="1109"/>
    </row>
    <row r="506" spans="2:15" s="97" customFormat="1" ht="18" customHeight="1">
      <c r="B506" s="1093"/>
      <c r="C506" s="1094"/>
      <c r="D506" s="1110"/>
      <c r="E506" s="1111"/>
      <c r="F506" s="1111"/>
      <c r="G506" s="1111"/>
      <c r="H506" s="1111"/>
      <c r="I506" s="1111"/>
      <c r="J506" s="1111"/>
      <c r="K506" s="1111"/>
      <c r="L506" s="1111"/>
      <c r="M506" s="1111"/>
      <c r="N506" s="1111"/>
      <c r="O506" s="1112"/>
    </row>
    <row r="507" spans="2:15" s="97" customFormat="1" ht="18" customHeight="1">
      <c r="B507" s="1093"/>
      <c r="C507" s="1094"/>
      <c r="D507" s="1113"/>
      <c r="E507" s="1114"/>
      <c r="F507" s="1114"/>
      <c r="G507" s="1114"/>
      <c r="H507" s="1114"/>
      <c r="I507" s="1114"/>
      <c r="J507" s="1114"/>
      <c r="K507" s="1114"/>
      <c r="L507" s="1114"/>
      <c r="M507" s="1114"/>
      <c r="N507" s="1114"/>
      <c r="O507" s="1115"/>
    </row>
    <row r="508" spans="2:15" s="97" customFormat="1" ht="17.100000000000001" customHeight="1">
      <c r="B508" s="1093"/>
      <c r="C508" s="1094"/>
      <c r="D508" s="1133" t="s">
        <v>278</v>
      </c>
      <c r="E508" s="1133"/>
      <c r="F508" s="1133"/>
      <c r="G508" s="1133"/>
      <c r="H508" s="1133"/>
      <c r="I508" s="1133"/>
      <c r="J508" s="1133"/>
      <c r="K508" s="1133"/>
      <c r="L508" s="1133"/>
      <c r="M508" s="1133"/>
      <c r="N508" s="1133"/>
      <c r="O508" s="1134"/>
    </row>
    <row r="509" spans="2:15" s="97" customFormat="1" ht="17.100000000000001" customHeight="1">
      <c r="B509" s="1093"/>
      <c r="C509" s="1094"/>
      <c r="D509" s="1135"/>
      <c r="E509" s="1108"/>
      <c r="F509" s="1108"/>
      <c r="G509" s="1108"/>
      <c r="H509" s="1108"/>
      <c r="I509" s="1108"/>
      <c r="J509" s="1108"/>
      <c r="K509" s="1108"/>
      <c r="L509" s="1108"/>
      <c r="M509" s="1108"/>
      <c r="N509" s="1108"/>
      <c r="O509" s="1109"/>
    </row>
    <row r="510" spans="2:15" s="97" customFormat="1" ht="17.100000000000001" customHeight="1">
      <c r="B510" s="1093"/>
      <c r="C510" s="1094"/>
      <c r="D510" s="1110"/>
      <c r="E510" s="1111"/>
      <c r="F510" s="1111"/>
      <c r="G510" s="1111"/>
      <c r="H510" s="1111"/>
      <c r="I510" s="1111"/>
      <c r="J510" s="1111"/>
      <c r="K510" s="1111"/>
      <c r="L510" s="1111"/>
      <c r="M510" s="1111"/>
      <c r="N510" s="1111"/>
      <c r="O510" s="1112"/>
    </row>
    <row r="511" spans="2:15" s="97" customFormat="1" ht="17.100000000000001" customHeight="1">
      <c r="B511" s="1093"/>
      <c r="C511" s="1094"/>
      <c r="D511" s="1113"/>
      <c r="E511" s="1114"/>
      <c r="F511" s="1114"/>
      <c r="G511" s="1114"/>
      <c r="H511" s="1114"/>
      <c r="I511" s="1114"/>
      <c r="J511" s="1114"/>
      <c r="K511" s="1114"/>
      <c r="L511" s="1114"/>
      <c r="M511" s="1114"/>
      <c r="N511" s="1114"/>
      <c r="O511" s="1115"/>
    </row>
    <row r="512" spans="2:15" s="97" customFormat="1" ht="17.100000000000001" customHeight="1">
      <c r="B512" s="1093"/>
      <c r="C512" s="1094"/>
      <c r="D512" s="1133" t="s">
        <v>371</v>
      </c>
      <c r="E512" s="1133"/>
      <c r="F512" s="1133"/>
      <c r="G512" s="1133"/>
      <c r="H512" s="1133"/>
      <c r="I512" s="1133"/>
      <c r="J512" s="1133"/>
      <c r="K512" s="1133"/>
      <c r="L512" s="1133"/>
      <c r="M512" s="1133"/>
      <c r="N512" s="1133"/>
      <c r="O512" s="1134"/>
    </row>
    <row r="513" spans="1:21" s="97" customFormat="1" ht="17.100000000000001" customHeight="1">
      <c r="B513" s="1093"/>
      <c r="C513" s="1094"/>
      <c r="D513" s="1135"/>
      <c r="E513" s="1136"/>
      <c r="F513" s="1136"/>
      <c r="G513" s="1136"/>
      <c r="H513" s="1136"/>
      <c r="I513" s="1136"/>
      <c r="J513" s="1136"/>
      <c r="K513" s="1136"/>
      <c r="L513" s="1136"/>
      <c r="M513" s="1136"/>
      <c r="N513" s="1136"/>
      <c r="O513" s="1137"/>
    </row>
    <row r="514" spans="1:21" s="97" customFormat="1" ht="17.100000000000001" customHeight="1">
      <c r="B514" s="1093"/>
      <c r="C514" s="1094"/>
      <c r="D514" s="1138"/>
      <c r="E514" s="827"/>
      <c r="F514" s="827"/>
      <c r="G514" s="827"/>
      <c r="H514" s="827"/>
      <c r="I514" s="827"/>
      <c r="J514" s="827"/>
      <c r="K514" s="827"/>
      <c r="L514" s="827"/>
      <c r="M514" s="827"/>
      <c r="N514" s="827"/>
      <c r="O514" s="1139"/>
    </row>
    <row r="515" spans="1:21" s="97" customFormat="1" ht="17.100000000000001" customHeight="1">
      <c r="B515" s="1093"/>
      <c r="C515" s="1094"/>
      <c r="D515" s="1140"/>
      <c r="E515" s="1141"/>
      <c r="F515" s="1141"/>
      <c r="G515" s="1141"/>
      <c r="H515" s="1141"/>
      <c r="I515" s="1141"/>
      <c r="J515" s="1141"/>
      <c r="K515" s="1141"/>
      <c r="L515" s="1141"/>
      <c r="M515" s="1141"/>
      <c r="N515" s="1141"/>
      <c r="O515" s="1142"/>
    </row>
    <row r="516" spans="1:21" s="97" customFormat="1" ht="45" customHeight="1">
      <c r="B516" s="1093"/>
      <c r="C516" s="1094"/>
      <c r="D516" s="1021" t="s">
        <v>779</v>
      </c>
      <c r="E516" s="1022"/>
      <c r="F516" s="1022"/>
      <c r="G516" s="1022"/>
      <c r="H516" s="1022"/>
      <c r="I516" s="1022"/>
      <c r="J516" s="1022"/>
      <c r="K516" s="1022"/>
      <c r="L516" s="1023"/>
      <c r="M516" s="1024" t="s">
        <v>713</v>
      </c>
      <c r="N516" s="1025"/>
      <c r="O516" s="706" t="s">
        <v>714</v>
      </c>
      <c r="Q516" s="495" t="s">
        <v>721</v>
      </c>
    </row>
    <row r="517" spans="1:21" s="97" customFormat="1" ht="17.100000000000001" customHeight="1">
      <c r="B517" s="1093"/>
      <c r="C517" s="1094"/>
      <c r="D517" s="1045"/>
      <c r="E517" s="1103"/>
      <c r="F517" s="1103"/>
      <c r="G517" s="1103"/>
      <c r="H517" s="1103"/>
      <c r="I517" s="1103"/>
      <c r="J517" s="1103"/>
      <c r="K517" s="1103"/>
      <c r="L517" s="1103"/>
      <c r="M517" s="1103"/>
      <c r="N517" s="1103"/>
      <c r="O517" s="1104"/>
    </row>
    <row r="518" spans="1:21" ht="18" customHeight="1">
      <c r="B518" s="1093"/>
      <c r="C518" s="1094"/>
      <c r="D518" s="1105"/>
      <c r="E518" s="1106"/>
      <c r="F518" s="1106"/>
      <c r="G518" s="1106"/>
      <c r="H518" s="1106"/>
      <c r="I518" s="1106"/>
      <c r="J518" s="1106"/>
      <c r="K518" s="1106"/>
      <c r="L518" s="1106"/>
      <c r="M518" s="1106"/>
      <c r="N518" s="1106"/>
      <c r="O518" s="1107"/>
      <c r="R518" s="294"/>
      <c r="S518" s="294"/>
      <c r="T518" s="294"/>
      <c r="U518" s="294"/>
    </row>
    <row r="519" spans="1:21" ht="18" customHeight="1">
      <c r="B519" s="1093"/>
      <c r="C519" s="1094"/>
      <c r="D519" s="1147" t="s">
        <v>279</v>
      </c>
      <c r="E519" s="1133"/>
      <c r="F519" s="1133"/>
      <c r="G519" s="1133"/>
      <c r="H519" s="1133"/>
      <c r="I519" s="1133"/>
      <c r="J519" s="1133"/>
      <c r="K519" s="1133"/>
      <c r="L519" s="1133"/>
      <c r="M519" s="1133"/>
      <c r="N519" s="1133"/>
      <c r="O519" s="1134"/>
      <c r="R519" s="294"/>
      <c r="S519" s="294"/>
      <c r="T519" s="294"/>
      <c r="U519" s="294"/>
    </row>
    <row r="520" spans="1:21" ht="18" customHeight="1">
      <c r="B520" s="1093"/>
      <c r="C520" s="1094"/>
      <c r="D520" s="1127"/>
      <c r="E520" s="1128"/>
      <c r="F520" s="1128"/>
      <c r="G520" s="1128"/>
      <c r="H520" s="1128"/>
      <c r="I520" s="1128"/>
      <c r="J520" s="1128"/>
      <c r="K520" s="1128"/>
      <c r="L520" s="1128"/>
      <c r="M520" s="1128"/>
      <c r="N520" s="1128"/>
      <c r="O520" s="1129"/>
      <c r="R520" s="294"/>
      <c r="S520" s="294"/>
      <c r="T520" s="294"/>
      <c r="U520" s="294"/>
    </row>
    <row r="521" spans="1:21" s="308" customFormat="1" ht="18" customHeight="1">
      <c r="B521" s="1095"/>
      <c r="C521" s="1096"/>
      <c r="D521" s="1130"/>
      <c r="E521" s="1131"/>
      <c r="F521" s="1131"/>
      <c r="G521" s="1131"/>
      <c r="H521" s="1131"/>
      <c r="I521" s="1131"/>
      <c r="J521" s="1131"/>
      <c r="K521" s="1131"/>
      <c r="L521" s="1131"/>
      <c r="M521" s="1131"/>
      <c r="N521" s="1131"/>
      <c r="O521" s="1132"/>
    </row>
    <row r="522" spans="1:21" s="122" customFormat="1" ht="4.5" customHeight="1">
      <c r="B522" s="309"/>
      <c r="C522" s="309"/>
      <c r="D522" s="310"/>
      <c r="E522" s="310"/>
      <c r="F522" s="310"/>
      <c r="G522" s="310"/>
      <c r="H522" s="310"/>
      <c r="I522" s="310"/>
      <c r="J522" s="310"/>
      <c r="K522" s="310"/>
      <c r="L522" s="310"/>
      <c r="M522" s="310"/>
      <c r="N522" s="310"/>
      <c r="O522" s="310"/>
    </row>
    <row r="523" spans="1:21" s="122" customFormat="1" ht="18.75" customHeight="1">
      <c r="B523" s="463" t="s">
        <v>333</v>
      </c>
      <c r="C523" s="309"/>
      <c r="D523" s="310"/>
      <c r="E523" s="310"/>
      <c r="F523" s="310"/>
      <c r="G523" s="310"/>
      <c r="H523" s="310"/>
      <c r="I523" s="310"/>
      <c r="J523" s="310"/>
      <c r="K523" s="310"/>
      <c r="L523" s="310"/>
      <c r="M523" s="310"/>
      <c r="N523" s="310"/>
      <c r="O523" s="310"/>
    </row>
    <row r="524" spans="1:21" s="122" customFormat="1" ht="14.25" customHeight="1" thickBot="1">
      <c r="B524" s="463" t="s">
        <v>331</v>
      </c>
      <c r="C524" s="309"/>
      <c r="D524" s="310"/>
      <c r="E524" s="310"/>
      <c r="F524" s="310"/>
      <c r="G524" s="310"/>
      <c r="H524" s="310"/>
      <c r="I524" s="310"/>
      <c r="J524" s="310"/>
      <c r="K524" s="310"/>
      <c r="L524" s="310"/>
      <c r="M524" s="310"/>
      <c r="N524" s="310"/>
      <c r="O524" s="310"/>
    </row>
    <row r="525" spans="1:21" s="122" customFormat="1" ht="18" customHeight="1" thickBot="1">
      <c r="B525" s="1143" t="s">
        <v>36</v>
      </c>
      <c r="C525" s="1017"/>
      <c r="D525" s="1018"/>
      <c r="E525" s="311" t="s">
        <v>509</v>
      </c>
      <c r="F525" s="312"/>
      <c r="G525" s="312"/>
      <c r="H525" s="312"/>
      <c r="I525" s="312"/>
      <c r="J525" s="312"/>
      <c r="K525" s="312"/>
      <c r="L525" s="212"/>
      <c r="M525" s="212"/>
      <c r="N525" s="212"/>
      <c r="O525" s="212"/>
    </row>
    <row r="526" spans="1:21" s="122" customFormat="1" ht="12">
      <c r="A526" s="313"/>
      <c r="B526" s="314" t="s">
        <v>50</v>
      </c>
      <c r="C526" s="314"/>
      <c r="D526" s="315"/>
      <c r="E526" s="316"/>
      <c r="F526" s="316"/>
      <c r="G526" s="317" t="s">
        <v>51</v>
      </c>
      <c r="H526" s="315"/>
      <c r="I526" s="314" t="s">
        <v>52</v>
      </c>
      <c r="J526" s="314"/>
      <c r="K526" s="313"/>
      <c r="L526" s="318"/>
      <c r="M526" s="319"/>
      <c r="N526" s="313"/>
      <c r="O526" s="317" t="s">
        <v>51</v>
      </c>
    </row>
    <row r="527" spans="1:21" s="122" customFormat="1" ht="12">
      <c r="A527" s="320"/>
      <c r="B527" s="321" t="s">
        <v>53</v>
      </c>
      <c r="C527" s="322"/>
      <c r="D527" s="322"/>
      <c r="E527" s="323"/>
      <c r="F527" s="323" t="s">
        <v>54</v>
      </c>
      <c r="G527" s="324" t="s">
        <v>55</v>
      </c>
      <c r="H527" s="325"/>
      <c r="I527" s="321" t="s">
        <v>53</v>
      </c>
      <c r="J527" s="322"/>
      <c r="K527" s="322"/>
      <c r="L527" s="322"/>
      <c r="M527" s="323"/>
      <c r="N527" s="323" t="s">
        <v>54</v>
      </c>
      <c r="O527" s="324" t="s">
        <v>55</v>
      </c>
    </row>
    <row r="528" spans="1:21" s="122" customFormat="1" ht="18" customHeight="1">
      <c r="A528" s="313"/>
      <c r="B528" s="78" t="s">
        <v>395</v>
      </c>
      <c r="C528" s="79"/>
      <c r="D528" s="79"/>
      <c r="E528" s="80"/>
      <c r="F528" s="81"/>
      <c r="G528" s="82"/>
      <c r="H528" s="83"/>
      <c r="I528" s="78" t="s">
        <v>397</v>
      </c>
      <c r="J528" s="79"/>
      <c r="K528" s="79"/>
      <c r="L528" s="79"/>
      <c r="M528" s="80"/>
      <c r="N528" s="84"/>
      <c r="O528" s="85"/>
      <c r="Q528" s="561" t="s">
        <v>700</v>
      </c>
    </row>
    <row r="529" spans="1:15" s="122" customFormat="1" ht="14.25" customHeight="1">
      <c r="A529" s="313"/>
      <c r="B529" s="86"/>
      <c r="C529" s="87"/>
      <c r="D529" s="88"/>
      <c r="E529" s="89"/>
      <c r="F529" s="90"/>
      <c r="G529" s="91"/>
      <c r="H529" s="83"/>
      <c r="I529" s="92"/>
      <c r="J529" s="93"/>
      <c r="K529" s="88"/>
      <c r="L529" s="88"/>
      <c r="M529" s="89"/>
      <c r="N529" s="90"/>
      <c r="O529" s="94"/>
    </row>
    <row r="530" spans="1:15" s="122" customFormat="1" ht="14.25" customHeight="1">
      <c r="A530" s="313"/>
      <c r="B530" s="95"/>
      <c r="C530" s="96"/>
      <c r="D530" s="97"/>
      <c r="E530" s="98"/>
      <c r="F530" s="90"/>
      <c r="G530" s="99">
        <f>ROUNDDOWN(SUM(F529:F535)/1000,0)</f>
        <v>0</v>
      </c>
      <c r="H530" s="100"/>
      <c r="I530" s="92"/>
      <c r="J530" s="510"/>
      <c r="K530" s="510"/>
      <c r="L530" s="510"/>
      <c r="M530" s="98"/>
      <c r="N530" s="90"/>
      <c r="O530" s="101">
        <f>ROUNDDOWN(SUM(N529:N538)/1000,0)</f>
        <v>0</v>
      </c>
    </row>
    <row r="531" spans="1:15" s="122" customFormat="1" ht="14.1" customHeight="1">
      <c r="A531" s="313"/>
      <c r="B531" s="95"/>
      <c r="C531" s="96"/>
      <c r="D531" s="97"/>
      <c r="E531" s="98"/>
      <c r="F531" s="90"/>
      <c r="G531" s="99"/>
      <c r="H531" s="100"/>
      <c r="I531" s="92"/>
      <c r="J531" s="510"/>
      <c r="K531" s="510"/>
      <c r="L531" s="510"/>
      <c r="M531" s="98"/>
      <c r="N531" s="90"/>
      <c r="O531" s="94"/>
    </row>
    <row r="532" spans="1:15" s="122" customFormat="1" ht="14.25" customHeight="1">
      <c r="A532" s="313"/>
      <c r="B532" s="95"/>
      <c r="C532" s="96"/>
      <c r="D532" s="97"/>
      <c r="E532" s="98"/>
      <c r="F532" s="90"/>
      <c r="G532" s="99"/>
      <c r="H532" s="100"/>
      <c r="I532" s="92"/>
      <c r="J532" s="510"/>
      <c r="K532" s="510"/>
      <c r="L532" s="510"/>
      <c r="M532" s="98"/>
      <c r="N532" s="90"/>
      <c r="O532" s="94"/>
    </row>
    <row r="533" spans="1:15" s="122" customFormat="1" ht="14.25" customHeight="1">
      <c r="A533" s="313"/>
      <c r="B533" s="95"/>
      <c r="C533" s="96"/>
      <c r="D533" s="97"/>
      <c r="E533" s="98"/>
      <c r="F533" s="90"/>
      <c r="G533" s="102"/>
      <c r="H533" s="103"/>
      <c r="I533" s="92"/>
      <c r="J533" s="510"/>
      <c r="K533" s="510"/>
      <c r="L533" s="510"/>
      <c r="M533" s="98"/>
      <c r="N533" s="90"/>
      <c r="O533" s="94"/>
    </row>
    <row r="534" spans="1:15" s="122" customFormat="1" ht="14.25" customHeight="1">
      <c r="A534" s="313"/>
      <c r="B534" s="95"/>
      <c r="C534" s="96"/>
      <c r="D534" s="97"/>
      <c r="E534" s="98"/>
      <c r="F534" s="90"/>
      <c r="G534" s="102"/>
      <c r="H534" s="103"/>
      <c r="I534" s="92"/>
      <c r="J534" s="510"/>
      <c r="K534" s="510"/>
      <c r="L534" s="510"/>
      <c r="M534" s="98"/>
      <c r="N534" s="90"/>
      <c r="O534" s="94"/>
    </row>
    <row r="535" spans="1:15" s="122" customFormat="1" ht="14.25" customHeight="1">
      <c r="A535" s="313"/>
      <c r="B535" s="78" t="s">
        <v>607</v>
      </c>
      <c r="C535" s="79"/>
      <c r="D535" s="79"/>
      <c r="E535" s="80"/>
      <c r="F535" s="81"/>
      <c r="G535" s="82"/>
      <c r="H535" s="105"/>
      <c r="I535" s="92"/>
      <c r="J535" s="510"/>
      <c r="K535" s="510"/>
      <c r="L535" s="510"/>
      <c r="M535" s="98"/>
      <c r="N535" s="90"/>
      <c r="O535" s="94"/>
    </row>
    <row r="536" spans="1:15" s="122" customFormat="1" ht="14.25" customHeight="1">
      <c r="A536" s="313"/>
      <c r="B536" s="95"/>
      <c r="C536" s="96"/>
      <c r="D536" s="97"/>
      <c r="E536" s="98"/>
      <c r="F536" s="90"/>
      <c r="G536" s="91"/>
      <c r="H536" s="105"/>
      <c r="I536" s="92"/>
      <c r="J536" s="510"/>
      <c r="K536" s="510"/>
      <c r="L536" s="510"/>
      <c r="M536" s="98"/>
      <c r="N536" s="90"/>
      <c r="O536" s="94"/>
    </row>
    <row r="537" spans="1:15" s="122" customFormat="1" ht="14.25" customHeight="1">
      <c r="A537" s="313"/>
      <c r="B537" s="95"/>
      <c r="C537" s="96"/>
      <c r="D537" s="97"/>
      <c r="E537" s="98"/>
      <c r="F537" s="90"/>
      <c r="G537" s="99">
        <f>ROUNDDOWN(SUM(F536:F541)/1000,0)</f>
        <v>0</v>
      </c>
      <c r="H537" s="100"/>
      <c r="I537" s="107"/>
      <c r="J537" s="511"/>
      <c r="K537" s="511"/>
      <c r="L537" s="511"/>
      <c r="M537" s="98"/>
      <c r="N537" s="90"/>
      <c r="O537" s="106"/>
    </row>
    <row r="538" spans="1:15" s="122" customFormat="1" ht="14.25" customHeight="1">
      <c r="A538" s="313"/>
      <c r="B538" s="95"/>
      <c r="C538" s="96"/>
      <c r="D538" s="97"/>
      <c r="E538" s="98"/>
      <c r="F538" s="90"/>
      <c r="G538" s="99"/>
      <c r="H538" s="100"/>
      <c r="I538" s="78" t="s">
        <v>398</v>
      </c>
      <c r="J538" s="79"/>
      <c r="K538" s="79"/>
      <c r="L538" s="79"/>
      <c r="M538" s="80"/>
      <c r="N538" s="81"/>
      <c r="O538" s="111"/>
    </row>
    <row r="539" spans="1:15" s="122" customFormat="1" ht="14.25" customHeight="1">
      <c r="A539" s="313"/>
      <c r="B539" s="95"/>
      <c r="C539" s="96"/>
      <c r="D539" s="97"/>
      <c r="E539" s="98"/>
      <c r="F539" s="90"/>
      <c r="G539" s="99"/>
      <c r="H539" s="105"/>
      <c r="I539" s="92"/>
      <c r="J539" s="510"/>
      <c r="K539" s="510"/>
      <c r="L539" s="510"/>
      <c r="M539" s="98"/>
      <c r="N539" s="90"/>
      <c r="O539" s="94"/>
    </row>
    <row r="540" spans="1:15" s="122" customFormat="1" ht="14.25" customHeight="1">
      <c r="A540" s="313"/>
      <c r="B540" s="95"/>
      <c r="C540" s="96"/>
      <c r="D540" s="97"/>
      <c r="E540" s="98"/>
      <c r="F540" s="90"/>
      <c r="G540" s="99"/>
      <c r="H540" s="100"/>
      <c r="I540" s="92"/>
      <c r="J540" s="510"/>
      <c r="K540" s="510"/>
      <c r="L540" s="510"/>
      <c r="M540" s="98"/>
      <c r="N540" s="90"/>
      <c r="O540" s="101">
        <f>ROUNDDOWN(SUM(N539:N547)/1000,0)</f>
        <v>0</v>
      </c>
    </row>
    <row r="541" spans="1:15" s="122" customFormat="1" ht="14.25" customHeight="1">
      <c r="A541" s="313"/>
      <c r="B541" s="78" t="s">
        <v>614</v>
      </c>
      <c r="C541" s="79"/>
      <c r="D541" s="79"/>
      <c r="E541" s="80"/>
      <c r="F541" s="81"/>
      <c r="G541" s="82"/>
      <c r="H541" s="100"/>
      <c r="I541" s="92"/>
      <c r="J541" s="510"/>
      <c r="K541" s="510"/>
      <c r="L541" s="510"/>
      <c r="M541" s="98"/>
      <c r="N541" s="90"/>
      <c r="O541" s="94"/>
    </row>
    <row r="542" spans="1:15" s="122" customFormat="1" ht="14.25" customHeight="1">
      <c r="A542" s="313"/>
      <c r="B542" s="95"/>
      <c r="C542" s="96"/>
      <c r="D542" s="97"/>
      <c r="E542" s="98"/>
      <c r="F542" s="90"/>
      <c r="G542" s="91"/>
      <c r="H542" s="105"/>
      <c r="I542" s="92"/>
      <c r="J542" s="510"/>
      <c r="K542" s="510"/>
      <c r="L542" s="510"/>
      <c r="M542" s="98"/>
      <c r="N542" s="90"/>
      <c r="O542" s="94"/>
    </row>
    <row r="543" spans="1:15" s="122" customFormat="1" ht="14.25" customHeight="1">
      <c r="A543" s="313"/>
      <c r="B543" s="95"/>
      <c r="C543" s="96"/>
      <c r="D543" s="97"/>
      <c r="E543" s="98"/>
      <c r="F543" s="90"/>
      <c r="G543" s="99">
        <f>ROUNDDOWN(SUM(F542:F545)/1000,0)</f>
        <v>0</v>
      </c>
      <c r="H543" s="105"/>
      <c r="I543" s="92"/>
      <c r="J543" s="510"/>
      <c r="K543" s="510"/>
      <c r="L543" s="510"/>
      <c r="M543" s="98"/>
      <c r="N543" s="90"/>
      <c r="O543" s="94"/>
    </row>
    <row r="544" spans="1:15" s="122" customFormat="1" ht="14.25" customHeight="1">
      <c r="A544" s="313"/>
      <c r="B544" s="95"/>
      <c r="C544" s="96"/>
      <c r="D544" s="97"/>
      <c r="E544" s="98"/>
      <c r="F544" s="90"/>
      <c r="G544" s="99"/>
      <c r="H544" s="100"/>
      <c r="I544" s="92"/>
      <c r="J544" s="510"/>
      <c r="K544" s="510"/>
      <c r="L544" s="510"/>
      <c r="M544" s="98"/>
      <c r="N544" s="90"/>
      <c r="O544" s="94"/>
    </row>
    <row r="545" spans="1:15" s="122" customFormat="1" ht="14.25" customHeight="1">
      <c r="A545" s="313"/>
      <c r="B545" s="78" t="s">
        <v>615</v>
      </c>
      <c r="C545" s="79"/>
      <c r="D545" s="79"/>
      <c r="E545" s="80"/>
      <c r="F545" s="81"/>
      <c r="G545" s="82"/>
      <c r="H545" s="100"/>
      <c r="I545" s="92"/>
      <c r="J545" s="510"/>
      <c r="K545" s="510"/>
      <c r="L545" s="510"/>
      <c r="M545" s="98"/>
      <c r="N545" s="90"/>
      <c r="O545" s="94"/>
    </row>
    <row r="546" spans="1:15" s="122" customFormat="1" ht="14.25" customHeight="1">
      <c r="A546" s="313"/>
      <c r="B546" s="95"/>
      <c r="C546" s="96"/>
      <c r="D546" s="97"/>
      <c r="E546" s="98"/>
      <c r="F546" s="90"/>
      <c r="G546" s="91"/>
      <c r="H546" s="105"/>
      <c r="I546" s="92"/>
      <c r="J546" s="510"/>
      <c r="K546" s="510"/>
      <c r="L546" s="510"/>
      <c r="M546" s="98"/>
      <c r="N546" s="90"/>
      <c r="O546" s="106"/>
    </row>
    <row r="547" spans="1:15" s="122" customFormat="1" ht="14.25" customHeight="1">
      <c r="A547" s="313"/>
      <c r="B547" s="95"/>
      <c r="C547" s="96"/>
      <c r="D547" s="97"/>
      <c r="E547" s="98"/>
      <c r="F547" s="90"/>
      <c r="G547" s="99">
        <f>ROUNDDOWN(SUM(F546:F551)/1000,0)</f>
        <v>0</v>
      </c>
      <c r="H547" s="105"/>
      <c r="I547" s="185" t="s">
        <v>399</v>
      </c>
      <c r="J547" s="167"/>
      <c r="K547" s="109"/>
      <c r="L547" s="109"/>
      <c r="M547" s="110"/>
      <c r="N547" s="84"/>
      <c r="O547" s="111"/>
    </row>
    <row r="548" spans="1:15" s="122" customFormat="1" ht="14.25" customHeight="1">
      <c r="A548" s="313"/>
      <c r="B548" s="95"/>
      <c r="C548" s="96"/>
      <c r="D548" s="97"/>
      <c r="E548" s="98"/>
      <c r="F548" s="90"/>
      <c r="G548" s="99"/>
      <c r="H548" s="105"/>
      <c r="I548" s="92"/>
      <c r="J548" s="510"/>
      <c r="K548" s="510"/>
      <c r="L548" s="510"/>
      <c r="M548" s="98"/>
      <c r="N548" s="90"/>
      <c r="O548" s="94"/>
    </row>
    <row r="549" spans="1:15" s="122" customFormat="1" ht="14.25" customHeight="1">
      <c r="A549" s="313"/>
      <c r="B549" s="95"/>
      <c r="C549" s="96"/>
      <c r="D549" s="97"/>
      <c r="E549" s="98"/>
      <c r="F549" s="90"/>
      <c r="G549" s="99"/>
      <c r="H549" s="100"/>
      <c r="I549" s="92"/>
      <c r="J549" s="510"/>
      <c r="K549" s="510"/>
      <c r="L549" s="510"/>
      <c r="M549" s="98"/>
      <c r="N549" s="90"/>
      <c r="O549" s="101">
        <f>ROUNDDOWN(SUM(N548:N554)/1000,0)</f>
        <v>0</v>
      </c>
    </row>
    <row r="550" spans="1:15" s="122" customFormat="1" ht="14.25" customHeight="1">
      <c r="A550" s="313"/>
      <c r="B550" s="78" t="s">
        <v>396</v>
      </c>
      <c r="C550" s="79"/>
      <c r="D550" s="79"/>
      <c r="E550" s="80"/>
      <c r="F550" s="81"/>
      <c r="G550" s="82"/>
      <c r="H550" s="100"/>
      <c r="I550" s="92"/>
      <c r="J550" s="510"/>
      <c r="K550" s="510"/>
      <c r="L550" s="510"/>
      <c r="M550" s="98"/>
      <c r="N550" s="90"/>
      <c r="O550" s="94"/>
    </row>
    <row r="551" spans="1:15" s="122" customFormat="1" ht="14.25" customHeight="1">
      <c r="A551" s="313"/>
      <c r="B551" s="95"/>
      <c r="C551" s="96"/>
      <c r="D551" s="97"/>
      <c r="E551" s="98"/>
      <c r="F551" s="90"/>
      <c r="G551" s="91"/>
      <c r="H551" s="100"/>
      <c r="I551" s="92"/>
      <c r="J551" s="510"/>
      <c r="K551" s="510"/>
      <c r="L551" s="510"/>
      <c r="M551" s="98"/>
      <c r="N551" s="90"/>
      <c r="O551" s="94"/>
    </row>
    <row r="552" spans="1:15" s="122" customFormat="1" ht="14.25" customHeight="1">
      <c r="A552" s="313"/>
      <c r="B552" s="95"/>
      <c r="C552" s="96"/>
      <c r="D552" s="97"/>
      <c r="E552" s="98"/>
      <c r="F552" s="90"/>
      <c r="G552" s="91">
        <f>ROUNDDOWN(SUM(F551:F558)/1000,0)</f>
        <v>0</v>
      </c>
      <c r="H552" s="100"/>
      <c r="I552" s="92"/>
      <c r="J552" s="510"/>
      <c r="K552" s="510"/>
      <c r="L552" s="510"/>
      <c r="M552" s="98"/>
      <c r="N552" s="90"/>
      <c r="O552" s="94"/>
    </row>
    <row r="553" spans="1:15" s="122" customFormat="1" ht="14.25" customHeight="1">
      <c r="A553" s="313"/>
      <c r="B553" s="95"/>
      <c r="C553" s="96"/>
      <c r="D553" s="97"/>
      <c r="E553" s="98"/>
      <c r="F553" s="90"/>
      <c r="G553" s="91"/>
      <c r="H553" s="100"/>
      <c r="I553" s="92"/>
      <c r="J553" s="510"/>
      <c r="K553" s="510"/>
      <c r="L553" s="510"/>
      <c r="M553" s="98"/>
      <c r="N553" s="90"/>
      <c r="O553" s="94"/>
    </row>
    <row r="554" spans="1:15" s="122" customFormat="1" ht="14.25" customHeight="1">
      <c r="A554" s="313"/>
      <c r="B554" s="95"/>
      <c r="C554" s="96"/>
      <c r="D554" s="97"/>
      <c r="E554" s="98"/>
      <c r="F554" s="90"/>
      <c r="G554" s="91"/>
      <c r="H554" s="105"/>
      <c r="I554" s="185" t="s">
        <v>400</v>
      </c>
      <c r="J554" s="108"/>
      <c r="K554" s="109"/>
      <c r="L554" s="109"/>
      <c r="M554" s="110"/>
      <c r="N554" s="84"/>
      <c r="O554" s="168"/>
    </row>
    <row r="555" spans="1:15" s="122" customFormat="1" ht="14.25" customHeight="1">
      <c r="A555" s="313"/>
      <c r="B555" s="95"/>
      <c r="C555" s="96"/>
      <c r="D555" s="97"/>
      <c r="E555" s="98"/>
      <c r="F555" s="90"/>
      <c r="G555" s="91"/>
      <c r="H555" s="105"/>
      <c r="I555" s="92"/>
      <c r="J555" s="510"/>
      <c r="K555" s="510"/>
      <c r="L555" s="510"/>
      <c r="M555" s="98"/>
      <c r="N555" s="90"/>
      <c r="O555" s="169"/>
    </row>
    <row r="556" spans="1:15" s="122" customFormat="1" ht="14.25" customHeight="1">
      <c r="A556" s="313"/>
      <c r="B556" s="95"/>
      <c r="C556" s="96"/>
      <c r="D556" s="97"/>
      <c r="E556" s="98"/>
      <c r="F556" s="90"/>
      <c r="G556" s="91"/>
      <c r="H556" s="105"/>
      <c r="I556" s="92"/>
      <c r="J556" s="510"/>
      <c r="K556" s="510"/>
      <c r="L556" s="510"/>
      <c r="M556" s="98"/>
      <c r="N556" s="90"/>
      <c r="O556" s="101">
        <f>ROUNDDOWN(SUM(N555:N561)/1000,0)</f>
        <v>0</v>
      </c>
    </row>
    <row r="557" spans="1:15" s="122" customFormat="1" ht="14.25" customHeight="1">
      <c r="A557" s="313"/>
      <c r="B557" s="95"/>
      <c r="C557" s="96"/>
      <c r="D557" s="97"/>
      <c r="E557" s="98"/>
      <c r="F557" s="90"/>
      <c r="G557" s="91"/>
      <c r="H557" s="105"/>
      <c r="I557" s="92"/>
      <c r="J557" s="510"/>
      <c r="K557" s="510"/>
      <c r="L557" s="510"/>
      <c r="M557" s="98"/>
      <c r="N557" s="90"/>
      <c r="O557" s="94"/>
    </row>
    <row r="558" spans="1:15" s="122" customFormat="1" ht="14.25" customHeight="1">
      <c r="A558" s="313"/>
      <c r="B558" s="78" t="s">
        <v>56</v>
      </c>
      <c r="C558" s="79"/>
      <c r="D558" s="79"/>
      <c r="E558" s="80"/>
      <c r="F558" s="81"/>
      <c r="G558" s="82"/>
      <c r="H558" s="105"/>
      <c r="I558" s="92"/>
      <c r="J558" s="510"/>
      <c r="K558" s="510"/>
      <c r="L558" s="510"/>
      <c r="M558" s="98"/>
      <c r="N558" s="90"/>
      <c r="O558" s="94"/>
    </row>
    <row r="559" spans="1:15" s="122" customFormat="1" ht="14.25" customHeight="1">
      <c r="A559" s="313"/>
      <c r="B559" s="95"/>
      <c r="C559" s="96"/>
      <c r="D559" s="97"/>
      <c r="E559" s="98"/>
      <c r="F559" s="90"/>
      <c r="G559" s="91"/>
      <c r="H559" s="100"/>
      <c r="I559" s="92"/>
      <c r="J559" s="510"/>
      <c r="K559" s="510"/>
      <c r="L559" s="510"/>
      <c r="M559" s="98"/>
      <c r="N559" s="90"/>
      <c r="O559" s="94"/>
    </row>
    <row r="560" spans="1:15" s="122" customFormat="1" ht="14.25" customHeight="1">
      <c r="A560" s="313"/>
      <c r="B560" s="95"/>
      <c r="C560" s="96"/>
      <c r="D560" s="97"/>
      <c r="E560" s="98"/>
      <c r="F560" s="90"/>
      <c r="G560" s="99">
        <f>ROUNDDOWN(SUM(F559:F564)/1000,0)</f>
        <v>0</v>
      </c>
      <c r="H560" s="105"/>
      <c r="I560" s="92"/>
      <c r="J560" s="510"/>
      <c r="K560" s="510"/>
      <c r="L560" s="510"/>
      <c r="M560" s="98"/>
      <c r="N560" s="90"/>
      <c r="O560" s="106"/>
    </row>
    <row r="561" spans="1:17" s="122" customFormat="1" ht="14.25" customHeight="1">
      <c r="A561" s="313"/>
      <c r="B561" s="95"/>
      <c r="C561" s="96"/>
      <c r="D561" s="97"/>
      <c r="E561" s="98"/>
      <c r="F561" s="90"/>
      <c r="G561" s="91"/>
      <c r="H561" s="105"/>
      <c r="I561" s="185" t="s">
        <v>401</v>
      </c>
      <c r="J561" s="108"/>
      <c r="K561" s="109"/>
      <c r="L561" s="109"/>
      <c r="M561" s="110"/>
      <c r="N561" s="707"/>
      <c r="O561" s="112"/>
    </row>
    <row r="562" spans="1:17" s="122" customFormat="1" ht="14.25" customHeight="1">
      <c r="A562" s="313"/>
      <c r="B562" s="95"/>
      <c r="C562" s="96"/>
      <c r="D562" s="97"/>
      <c r="E562" s="98"/>
      <c r="F562" s="90"/>
      <c r="G562" s="99"/>
      <c r="H562" s="105"/>
      <c r="I562" s="92"/>
      <c r="J562" s="510"/>
      <c r="K562" s="510"/>
      <c r="L562" s="510"/>
      <c r="M562" s="98"/>
      <c r="N562" s="90"/>
      <c r="O562" s="94"/>
    </row>
    <row r="563" spans="1:17" s="122" customFormat="1" ht="14.25" customHeight="1">
      <c r="A563" s="313"/>
      <c r="B563" s="95"/>
      <c r="C563" s="96"/>
      <c r="D563" s="97"/>
      <c r="E563" s="98"/>
      <c r="F563" s="90"/>
      <c r="G563" s="99"/>
      <c r="H563" s="100"/>
      <c r="I563" s="92"/>
      <c r="J563" s="510"/>
      <c r="K563" s="510"/>
      <c r="L563" s="510"/>
      <c r="M563" s="98"/>
      <c r="N563" s="90"/>
      <c r="O563" s="101">
        <f>ROUNDDOWN(SUM(N562:N567)/1000,0)</f>
        <v>0</v>
      </c>
    </row>
    <row r="564" spans="1:17" s="122" customFormat="1" ht="14.1" customHeight="1" thickBot="1">
      <c r="A564" s="313"/>
      <c r="B564" s="113" t="s">
        <v>608</v>
      </c>
      <c r="C564" s="114"/>
      <c r="D564" s="114"/>
      <c r="E564" s="115"/>
      <c r="F564" s="116"/>
      <c r="G564" s="117">
        <f>G565-G530-G537-G543-G547-G552-G560</f>
        <v>0</v>
      </c>
      <c r="H564" s="105"/>
      <c r="I564" s="92"/>
      <c r="J564" s="510"/>
      <c r="K564" s="510"/>
      <c r="L564" s="510"/>
      <c r="M564" s="98"/>
      <c r="N564" s="90"/>
      <c r="O564" s="94"/>
    </row>
    <row r="565" spans="1:17" s="122" customFormat="1" ht="14.25" customHeight="1" thickTop="1">
      <c r="A565" s="313"/>
      <c r="B565" s="702" t="s">
        <v>57</v>
      </c>
      <c r="C565" s="703"/>
      <c r="D565" s="703"/>
      <c r="E565" s="703"/>
      <c r="F565" s="704"/>
      <c r="G565" s="118">
        <f>O574</f>
        <v>0</v>
      </c>
      <c r="H565" s="100"/>
      <c r="I565" s="92"/>
      <c r="J565" s="510"/>
      <c r="K565" s="510"/>
      <c r="L565" s="510"/>
      <c r="M565" s="98"/>
      <c r="N565" s="90"/>
      <c r="O565" s="94"/>
    </row>
    <row r="566" spans="1:17" s="122" customFormat="1" ht="20.100000000000001" customHeight="1">
      <c r="A566" s="313"/>
      <c r="B566" s="119" t="s">
        <v>58</v>
      </c>
      <c r="C566" s="120"/>
      <c r="D566" s="120"/>
      <c r="E566" s="120"/>
      <c r="F566" s="120"/>
      <c r="G566" s="121"/>
      <c r="H566" s="100"/>
      <c r="I566" s="107"/>
      <c r="J566" s="511"/>
      <c r="K566" s="511"/>
      <c r="L566" s="511"/>
      <c r="M566" s="104"/>
      <c r="N566" s="645"/>
      <c r="O566" s="106"/>
    </row>
    <row r="567" spans="1:17" s="122" customFormat="1" ht="14.25" customHeight="1">
      <c r="A567" s="313"/>
      <c r="B567" s="122" t="s">
        <v>59</v>
      </c>
      <c r="C567" s="120"/>
      <c r="D567" s="120"/>
      <c r="E567" s="120"/>
      <c r="F567" s="120"/>
      <c r="G567" s="123" t="s">
        <v>60</v>
      </c>
      <c r="H567" s="121"/>
      <c r="I567" s="185" t="s">
        <v>717</v>
      </c>
      <c r="J567" s="708"/>
      <c r="K567" s="510"/>
      <c r="L567" s="510"/>
      <c r="M567" s="110"/>
      <c r="N567" s="84"/>
      <c r="O567" s="111"/>
    </row>
    <row r="568" spans="1:17" s="122" customFormat="1" ht="14.25" customHeight="1">
      <c r="A568" s="313"/>
      <c r="B568" s="987" t="s">
        <v>61</v>
      </c>
      <c r="C568" s="1019"/>
      <c r="D568" s="1019"/>
      <c r="E568" s="1019"/>
      <c r="F568" s="1020"/>
      <c r="G568" s="125" t="s">
        <v>62</v>
      </c>
      <c r="H568" s="124"/>
      <c r="I568" s="92"/>
      <c r="J568" s="510"/>
      <c r="K568" s="709"/>
      <c r="L568" s="709"/>
      <c r="M568" s="98"/>
      <c r="N568" s="90"/>
      <c r="O568" s="94"/>
      <c r="Q568" s="648" t="s">
        <v>735</v>
      </c>
    </row>
    <row r="569" spans="1:17" s="122" customFormat="1" ht="14.25" customHeight="1">
      <c r="A569" s="313"/>
      <c r="B569" s="1144" t="s">
        <v>403</v>
      </c>
      <c r="C569" s="1019"/>
      <c r="D569" s="1019"/>
      <c r="E569" s="1019"/>
      <c r="F569" s="1020"/>
      <c r="G569" s="126"/>
      <c r="H569" s="124"/>
      <c r="I569" s="92"/>
      <c r="J569" s="510"/>
      <c r="K569" s="510"/>
      <c r="L569" s="510"/>
      <c r="M569" s="98"/>
      <c r="N569" s="90"/>
      <c r="O569" s="101">
        <f>ROUNDDOWN(SUM(N568:N572)/1000,0)</f>
        <v>0</v>
      </c>
    </row>
    <row r="570" spans="1:17" s="122" customFormat="1" ht="20.100000000000001" customHeight="1">
      <c r="A570" s="313"/>
      <c r="B570" s="1144" t="s">
        <v>404</v>
      </c>
      <c r="C570" s="1145"/>
      <c r="D570" s="1145"/>
      <c r="E570" s="1145"/>
      <c r="F570" s="1146"/>
      <c r="G570" s="126"/>
      <c r="H570" s="127"/>
      <c r="I570" s="92"/>
      <c r="J570" s="510"/>
      <c r="K570" s="510"/>
      <c r="L570" s="510"/>
      <c r="M570" s="98"/>
      <c r="N570" s="90"/>
      <c r="O570" s="94"/>
    </row>
    <row r="571" spans="1:17" s="122" customFormat="1" ht="21.95" customHeight="1" thickBot="1">
      <c r="A571" s="313"/>
      <c r="B571" s="1144" t="s">
        <v>104</v>
      </c>
      <c r="C571" s="1145"/>
      <c r="D571" s="1145"/>
      <c r="E571" s="1145"/>
      <c r="F571" s="1146"/>
      <c r="G571" s="126"/>
      <c r="H571" s="105"/>
      <c r="I571" s="92"/>
      <c r="J571" s="510"/>
      <c r="K571" s="510"/>
      <c r="L571" s="510"/>
      <c r="M571" s="98"/>
      <c r="N571" s="90"/>
      <c r="O571" s="128"/>
    </row>
    <row r="572" spans="1:17" s="122" customFormat="1" ht="35.450000000000003" customHeight="1" thickTop="1">
      <c r="A572" s="313"/>
      <c r="B572" s="1144" t="s">
        <v>108</v>
      </c>
      <c r="C572" s="1145"/>
      <c r="D572" s="1145"/>
      <c r="E572" s="1145"/>
      <c r="F572" s="1146"/>
      <c r="G572" s="126"/>
      <c r="H572" s="105"/>
      <c r="I572" s="1166" t="s">
        <v>402</v>
      </c>
      <c r="J572" s="1167"/>
      <c r="K572" s="1167"/>
      <c r="L572" s="1167"/>
      <c r="M572" s="1167"/>
      <c r="N572" s="1168"/>
      <c r="O572" s="129">
        <f>SUM(O530,O540,O549,O556,O563,O569)</f>
        <v>0</v>
      </c>
    </row>
    <row r="573" spans="1:17" s="122" customFormat="1" ht="35.450000000000003" customHeight="1">
      <c r="A573" s="313"/>
      <c r="B573" s="1144" t="s">
        <v>774</v>
      </c>
      <c r="C573" s="1145"/>
      <c r="D573" s="1145"/>
      <c r="E573" s="1145"/>
      <c r="F573" s="1146"/>
      <c r="G573" s="126"/>
      <c r="H573" s="121"/>
      <c r="I573" s="1169" t="s">
        <v>276</v>
      </c>
      <c r="J573" s="1170"/>
      <c r="K573" s="1170"/>
      <c r="L573" s="1170"/>
      <c r="M573" s="1170"/>
      <c r="N573" s="1171"/>
      <c r="O573" s="136">
        <f>IF(共通入力シート!$B$18="課税事業者",ROUNDDOWN((O572-G575)*10/110,0),0)</f>
        <v>0</v>
      </c>
    </row>
    <row r="574" spans="1:17" s="122" customFormat="1" ht="26.1" customHeight="1" thickBot="1">
      <c r="A574" s="313"/>
      <c r="B574" s="1153" t="s">
        <v>775</v>
      </c>
      <c r="C574" s="1154"/>
      <c r="D574" s="1154"/>
      <c r="E574" s="1154"/>
      <c r="F574" s="1155"/>
      <c r="G574" s="126"/>
      <c r="H574" s="121"/>
      <c r="I574" s="1159" t="s">
        <v>609</v>
      </c>
      <c r="J574" s="1160"/>
      <c r="K574" s="1160"/>
      <c r="L574" s="1160"/>
      <c r="M574" s="1160"/>
      <c r="N574" s="1161"/>
      <c r="O574" s="131">
        <f>O572-O573</f>
        <v>0</v>
      </c>
    </row>
    <row r="575" spans="1:17" s="122" customFormat="1" ht="25.35" customHeight="1" thickTop="1">
      <c r="A575" s="313"/>
      <c r="B575" s="1156" t="s">
        <v>63</v>
      </c>
      <c r="C575" s="1157"/>
      <c r="D575" s="1157"/>
      <c r="E575" s="1157"/>
      <c r="F575" s="1158"/>
      <c r="G575" s="130">
        <f>SUM(G569:G574)</f>
        <v>0</v>
      </c>
      <c r="H575" s="326"/>
      <c r="I575" s="1159" t="s">
        <v>610</v>
      </c>
      <c r="J575" s="1160"/>
      <c r="K575" s="1160"/>
      <c r="L575" s="1160"/>
      <c r="M575" s="1160"/>
      <c r="N575" s="1161"/>
      <c r="O575" s="134"/>
    </row>
    <row r="576" spans="1:17" s="122" customFormat="1" ht="26.25" customHeight="1">
      <c r="A576" s="313"/>
      <c r="B576" s="122" t="s">
        <v>64</v>
      </c>
      <c r="C576" s="327"/>
      <c r="D576" s="327"/>
      <c r="E576" s="327"/>
      <c r="F576" s="327"/>
      <c r="G576" s="133"/>
      <c r="H576" s="326"/>
      <c r="O576" s="135"/>
    </row>
    <row r="577" spans="1:21" s="122" customFormat="1" ht="10.5" customHeight="1" thickBot="1">
      <c r="A577" s="313"/>
      <c r="C577" s="327"/>
      <c r="D577" s="327"/>
      <c r="E577" s="327"/>
      <c r="F577" s="327"/>
      <c r="G577" s="133"/>
      <c r="H577" s="326"/>
      <c r="I577" s="328"/>
    </row>
    <row r="578" spans="1:21" s="122" customFormat="1" ht="25.35" customHeight="1" thickBot="1">
      <c r="A578" s="313"/>
      <c r="B578" s="1143" t="s">
        <v>65</v>
      </c>
      <c r="C578" s="1018"/>
      <c r="D578" s="1162" t="str">
        <f>IF(共通入力シート!$B$2="","",共通入力シート!$B$2)</f>
        <v/>
      </c>
      <c r="E578" s="1162"/>
      <c r="F578" s="1162"/>
      <c r="G578" s="1163"/>
      <c r="H578" s="1164" t="s">
        <v>778</v>
      </c>
      <c r="I578" s="1165"/>
      <c r="J578" s="1165"/>
      <c r="K578" s="1165"/>
      <c r="L578" s="1165"/>
      <c r="M578" s="1165"/>
      <c r="N578" s="1165"/>
      <c r="O578" s="1165"/>
    </row>
    <row r="579" spans="1:21" s="122" customFormat="1" ht="77.099999999999994" customHeight="1" thickBot="1">
      <c r="A579" s="313"/>
      <c r="B579" s="1148" t="s">
        <v>776</v>
      </c>
      <c r="C579" s="1149"/>
      <c r="D579" s="1150" t="str">
        <f>IF(O574=0,"",MAX(0,MIN(INT(O574/2),G564)))</f>
        <v/>
      </c>
      <c r="E579" s="1150"/>
      <c r="F579" s="1150"/>
      <c r="G579" s="329" t="s">
        <v>27</v>
      </c>
      <c r="H579" s="1151" t="s">
        <v>736</v>
      </c>
      <c r="I579" s="1152"/>
      <c r="J579" s="1152"/>
      <c r="K579" s="1152"/>
      <c r="L579" s="1152"/>
      <c r="M579" s="1152"/>
      <c r="N579" s="1152"/>
      <c r="O579" s="1152"/>
    </row>
    <row r="580" spans="1:21" ht="4.5" customHeight="1"/>
    <row r="581" spans="1:21" ht="15.6" customHeight="1">
      <c r="B581" s="122" t="s">
        <v>332</v>
      </c>
      <c r="C581" s="198"/>
      <c r="D581" s="198"/>
      <c r="E581" s="198"/>
      <c r="F581" s="198"/>
      <c r="G581" s="198"/>
      <c r="H581" s="198"/>
      <c r="I581" s="198"/>
      <c r="J581" s="198"/>
      <c r="K581" s="198"/>
      <c r="L581" s="198"/>
      <c r="M581" s="198"/>
      <c r="N581" s="198"/>
      <c r="O581" s="198"/>
      <c r="R581" s="294"/>
      <c r="S581" s="294"/>
      <c r="T581" s="294"/>
      <c r="U581" s="294"/>
    </row>
    <row r="582" spans="1:21" ht="15.6" customHeight="1">
      <c r="B582" s="198" t="s">
        <v>383</v>
      </c>
      <c r="C582" s="198"/>
      <c r="D582" s="198"/>
      <c r="E582" s="198"/>
      <c r="F582" s="198"/>
      <c r="G582" s="198"/>
      <c r="H582" s="198"/>
      <c r="I582" s="198"/>
      <c r="J582" s="198"/>
      <c r="K582" s="198"/>
      <c r="L582" s="198"/>
      <c r="M582" s="198"/>
      <c r="N582" s="198"/>
      <c r="O582" s="198"/>
      <c r="R582" s="294"/>
      <c r="S582" s="294"/>
      <c r="T582" s="294"/>
      <c r="U582" s="294"/>
    </row>
    <row r="583" spans="1:21" ht="18" customHeight="1" thickBot="1">
      <c r="B583" s="1044" t="s">
        <v>382</v>
      </c>
      <c r="C583" s="1044"/>
      <c r="D583" s="1044"/>
      <c r="E583" s="1044"/>
      <c r="F583" s="1044"/>
      <c r="G583" s="1044"/>
      <c r="H583" s="1044"/>
      <c r="I583" s="1044"/>
      <c r="J583" s="1044"/>
      <c r="K583" s="1044"/>
      <c r="L583" s="1044"/>
      <c r="M583" s="1044"/>
      <c r="N583" s="1044"/>
      <c r="O583" s="1044"/>
      <c r="R583" s="294"/>
      <c r="S583" s="294"/>
      <c r="T583" s="294"/>
      <c r="U583" s="294"/>
    </row>
    <row r="584" spans="1:21" ht="15" customHeight="1">
      <c r="B584" s="1036" t="s">
        <v>36</v>
      </c>
      <c r="C584" s="1063"/>
      <c r="D584" s="1051" t="s">
        <v>510</v>
      </c>
      <c r="E584" s="1052"/>
      <c r="F584" s="1036" t="s">
        <v>447</v>
      </c>
      <c r="G584" s="1037"/>
      <c r="H584" s="1038"/>
      <c r="I584" s="1038"/>
      <c r="J584" s="1038"/>
      <c r="K584" s="1038"/>
      <c r="L584" s="1038"/>
      <c r="M584" s="1038"/>
      <c r="N584" s="1038"/>
      <c r="O584" s="1039"/>
      <c r="Q584" s="520"/>
      <c r="R584" s="294"/>
      <c r="S584" s="294"/>
      <c r="T584" s="294"/>
      <c r="U584" s="294"/>
    </row>
    <row r="585" spans="1:21" ht="15" customHeight="1" thickBot="1">
      <c r="B585" s="1040"/>
      <c r="C585" s="1064"/>
      <c r="D585" s="1053"/>
      <c r="E585" s="1054"/>
      <c r="F585" s="1040"/>
      <c r="G585" s="1041"/>
      <c r="H585" s="1042"/>
      <c r="I585" s="1042"/>
      <c r="J585" s="1042"/>
      <c r="K585" s="1042"/>
      <c r="L585" s="1042"/>
      <c r="M585" s="1042"/>
      <c r="N585" s="1042"/>
      <c r="O585" s="1043"/>
      <c r="Q585" s="519"/>
      <c r="R585" s="294"/>
      <c r="S585" s="294"/>
      <c r="T585" s="294"/>
      <c r="U585" s="294"/>
    </row>
    <row r="586" spans="1:21" ht="16.5" customHeight="1">
      <c r="B586" s="295" t="s">
        <v>111</v>
      </c>
      <c r="C586" s="296"/>
      <c r="D586" s="296"/>
      <c r="E586" s="297"/>
      <c r="F586" s="296"/>
      <c r="G586" s="296"/>
      <c r="H586" s="298"/>
      <c r="I586" s="298"/>
      <c r="J586" s="298"/>
      <c r="K586" s="298"/>
      <c r="L586" s="298"/>
      <c r="M586" s="298"/>
      <c r="N586" s="298"/>
      <c r="O586" s="299"/>
      <c r="R586" s="294"/>
      <c r="S586" s="294"/>
      <c r="T586" s="294"/>
      <c r="U586" s="294"/>
    </row>
    <row r="587" spans="1:21" ht="18.75" customHeight="1">
      <c r="B587" s="1055"/>
      <c r="C587" s="1056"/>
      <c r="D587" s="1056"/>
      <c r="E587" s="1056"/>
      <c r="F587" s="1056"/>
      <c r="G587" s="1056"/>
      <c r="H587" s="1056"/>
      <c r="I587" s="1056"/>
      <c r="J587" s="1056"/>
      <c r="K587" s="1056"/>
      <c r="L587" s="1213" t="s">
        <v>39</v>
      </c>
      <c r="M587" s="1215"/>
      <c r="N587" s="1215"/>
      <c r="O587" s="1216"/>
      <c r="Q587" s="496" t="str">
        <f>IF(M587="", "←選択してください。", "")</f>
        <v>←選択してください。</v>
      </c>
      <c r="R587" s="294"/>
      <c r="S587" s="294"/>
      <c r="T587" s="294"/>
      <c r="U587" s="294"/>
    </row>
    <row r="588" spans="1:21" ht="17.25" customHeight="1">
      <c r="B588" s="1057"/>
      <c r="C588" s="1058"/>
      <c r="D588" s="1058"/>
      <c r="E588" s="1058"/>
      <c r="F588" s="1058"/>
      <c r="G588" s="1058"/>
      <c r="H588" s="1058"/>
      <c r="I588" s="1058"/>
      <c r="J588" s="1058"/>
      <c r="K588" s="1058"/>
      <c r="L588" s="1214"/>
      <c r="M588" s="1217"/>
      <c r="N588" s="1217"/>
      <c r="O588" s="1218"/>
      <c r="Q588" s="301"/>
      <c r="R588" s="294"/>
      <c r="S588" s="294"/>
      <c r="T588" s="294"/>
      <c r="U588" s="294"/>
    </row>
    <row r="589" spans="1:21" ht="4.5" customHeight="1">
      <c r="B589" s="303"/>
      <c r="C589" s="303"/>
      <c r="D589" s="303"/>
      <c r="E589" s="303"/>
      <c r="F589" s="303"/>
      <c r="G589" s="303"/>
      <c r="H589" s="303"/>
      <c r="I589" s="303"/>
      <c r="J589" s="303"/>
      <c r="K589" s="303"/>
      <c r="L589" s="303"/>
      <c r="M589" s="303"/>
      <c r="N589" s="303"/>
      <c r="O589" s="517"/>
      <c r="R589" s="294"/>
      <c r="S589" s="294"/>
      <c r="T589" s="294"/>
      <c r="U589" s="294"/>
    </row>
    <row r="590" spans="1:21" ht="21.75" customHeight="1">
      <c r="B590" s="987" t="s">
        <v>112</v>
      </c>
      <c r="C590" s="1097"/>
      <c r="D590" s="1098" t="s">
        <v>41</v>
      </c>
      <c r="E590" s="1099"/>
      <c r="F590" s="1100"/>
      <c r="G590" s="1100"/>
      <c r="H590" s="1101"/>
      <c r="I590" s="987"/>
      <c r="J590" s="988"/>
      <c r="K590" s="988"/>
      <c r="L590" s="1211"/>
      <c r="M590" s="1211"/>
      <c r="N590" s="1211"/>
      <c r="O590" s="1212"/>
      <c r="Q590" s="301" t="str">
        <f>IF(OR(F584="人材養成事業",F584= "普及啓発事業"), "←斜線部は記入する必要はありません。", "")</f>
        <v/>
      </c>
      <c r="R590" s="294"/>
      <c r="S590" s="294"/>
      <c r="T590" s="294"/>
      <c r="U590" s="294"/>
    </row>
    <row r="591" spans="1:21" ht="9" customHeight="1">
      <c r="B591" s="122"/>
      <c r="C591" s="122"/>
      <c r="D591" s="122"/>
      <c r="E591" s="122"/>
      <c r="F591" s="303"/>
      <c r="G591" s="303"/>
      <c r="H591" s="500"/>
      <c r="I591" s="303"/>
      <c r="J591" s="303"/>
      <c r="K591" s="303"/>
      <c r="L591" s="501"/>
      <c r="M591" s="303"/>
      <c r="N591" s="303"/>
      <c r="O591" s="502"/>
      <c r="Q591" s="301"/>
      <c r="R591" s="294"/>
      <c r="S591" s="294"/>
      <c r="T591" s="294"/>
      <c r="U591" s="294"/>
    </row>
    <row r="592" spans="1:21" ht="16.5" hidden="1" customHeight="1">
      <c r="B592" s="122"/>
      <c r="C592" s="122"/>
      <c r="D592" s="122"/>
      <c r="E592" s="122"/>
      <c r="F592" s="303"/>
      <c r="G592" s="303"/>
      <c r="H592" s="500"/>
      <c r="I592" s="303"/>
      <c r="J592" s="303"/>
      <c r="K592" s="303"/>
      <c r="L592" s="501"/>
      <c r="M592" s="303"/>
      <c r="N592" s="303"/>
      <c r="O592" s="502"/>
      <c r="Q592" s="301"/>
      <c r="R592" s="294"/>
      <c r="S592" s="294"/>
      <c r="T592" s="294"/>
      <c r="U592" s="294"/>
    </row>
    <row r="593" spans="2:21" ht="16.5" hidden="1" customHeight="1">
      <c r="B593" s="122"/>
      <c r="C593" s="122"/>
      <c r="D593" s="303"/>
      <c r="E593" s="303"/>
      <c r="F593" s="303"/>
      <c r="G593" s="303"/>
      <c r="H593" s="303"/>
      <c r="I593" s="303"/>
      <c r="J593" s="303"/>
      <c r="K593" s="303"/>
      <c r="L593" s="303"/>
      <c r="M593" s="303"/>
      <c r="N593" s="303"/>
      <c r="O593" s="303"/>
      <c r="Q593" s="301"/>
      <c r="R593" s="294"/>
      <c r="S593" s="294"/>
      <c r="T593" s="294"/>
      <c r="U593" s="294"/>
    </row>
    <row r="594" spans="2:21" s="97" customFormat="1" ht="18" customHeight="1">
      <c r="B594" s="1067" t="s">
        <v>277</v>
      </c>
      <c r="C594" s="1075"/>
      <c r="D594" s="1032" t="s">
        <v>737</v>
      </c>
      <c r="E594" s="975"/>
      <c r="F594" s="975"/>
      <c r="G594" s="975"/>
      <c r="H594" s="975"/>
      <c r="I594" s="975"/>
      <c r="J594" s="975"/>
      <c r="K594" s="975"/>
      <c r="L594" s="975"/>
      <c r="M594" s="975"/>
      <c r="N594" s="975"/>
      <c r="O594" s="976"/>
      <c r="Q594" s="495"/>
    </row>
    <row r="595" spans="2:21" s="97" customFormat="1" ht="19.350000000000001" customHeight="1">
      <c r="B595" s="1076"/>
      <c r="C595" s="1077"/>
      <c r="D595" s="1033"/>
      <c r="E595" s="1034"/>
      <c r="F595" s="1034"/>
      <c r="G595" s="1034"/>
      <c r="H595" s="1034"/>
      <c r="I595" s="1034"/>
      <c r="J595" s="1034"/>
      <c r="K595" s="1034"/>
      <c r="L595" s="1034"/>
      <c r="M595" s="1034"/>
      <c r="N595" s="1034"/>
      <c r="O595" s="1035"/>
    </row>
    <row r="596" spans="2:21" s="97" customFormat="1" ht="19.350000000000001" customHeight="1">
      <c r="B596" s="1076"/>
      <c r="C596" s="1077"/>
      <c r="D596" s="1026"/>
      <c r="E596" s="1027"/>
      <c r="F596" s="1027"/>
      <c r="G596" s="1027"/>
      <c r="H596" s="1027"/>
      <c r="I596" s="1027"/>
      <c r="J596" s="1027"/>
      <c r="K596" s="1027"/>
      <c r="L596" s="1027"/>
      <c r="M596" s="1027"/>
      <c r="N596" s="1027"/>
      <c r="O596" s="1028"/>
    </row>
    <row r="597" spans="2:21" s="97" customFormat="1" ht="19.350000000000001" customHeight="1">
      <c r="B597" s="1076"/>
      <c r="C597" s="1077"/>
      <c r="D597" s="1026"/>
      <c r="E597" s="1027"/>
      <c r="F597" s="1027"/>
      <c r="G597" s="1027"/>
      <c r="H597" s="1027"/>
      <c r="I597" s="1027"/>
      <c r="J597" s="1027"/>
      <c r="K597" s="1027"/>
      <c r="L597" s="1027"/>
      <c r="M597" s="1027"/>
      <c r="N597" s="1027"/>
      <c r="O597" s="1028"/>
    </row>
    <row r="598" spans="2:21" s="97" customFormat="1" ht="19.350000000000001" customHeight="1">
      <c r="B598" s="1076"/>
      <c r="C598" s="1077"/>
      <c r="D598" s="1026"/>
      <c r="E598" s="1027"/>
      <c r="F598" s="1027"/>
      <c r="G598" s="1027"/>
      <c r="H598" s="1027"/>
      <c r="I598" s="1027"/>
      <c r="J598" s="1027"/>
      <c r="K598" s="1027"/>
      <c r="L598" s="1027"/>
      <c r="M598" s="1027"/>
      <c r="N598" s="1027"/>
      <c r="O598" s="1028"/>
    </row>
    <row r="599" spans="2:21" s="97" customFormat="1" ht="19.350000000000001" customHeight="1">
      <c r="B599" s="1076"/>
      <c r="C599" s="1077"/>
      <c r="D599" s="1026"/>
      <c r="E599" s="1027"/>
      <c r="F599" s="1027"/>
      <c r="G599" s="1027"/>
      <c r="H599" s="1027"/>
      <c r="I599" s="1027"/>
      <c r="J599" s="1027"/>
      <c r="K599" s="1027"/>
      <c r="L599" s="1027"/>
      <c r="M599" s="1027"/>
      <c r="N599" s="1027"/>
      <c r="O599" s="1028"/>
    </row>
    <row r="600" spans="2:21" s="97" customFormat="1" ht="19.350000000000001" customHeight="1">
      <c r="B600" s="1076"/>
      <c r="C600" s="1077"/>
      <c r="D600" s="1026"/>
      <c r="E600" s="1027"/>
      <c r="F600" s="1027"/>
      <c r="G600" s="1027"/>
      <c r="H600" s="1027"/>
      <c r="I600" s="1027"/>
      <c r="J600" s="1027"/>
      <c r="K600" s="1027"/>
      <c r="L600" s="1027"/>
      <c r="M600" s="1027"/>
      <c r="N600" s="1027"/>
      <c r="O600" s="1028"/>
    </row>
    <row r="601" spans="2:21" s="97" customFormat="1" ht="19.350000000000001" customHeight="1">
      <c r="B601" s="1076"/>
      <c r="C601" s="1077"/>
      <c r="D601" s="1026"/>
      <c r="E601" s="1027"/>
      <c r="F601" s="1027"/>
      <c r="G601" s="1027"/>
      <c r="H601" s="1027"/>
      <c r="I601" s="1027"/>
      <c r="J601" s="1027"/>
      <c r="K601" s="1027"/>
      <c r="L601" s="1027"/>
      <c r="M601" s="1027"/>
      <c r="N601" s="1027"/>
      <c r="O601" s="1028"/>
    </row>
    <row r="602" spans="2:21" s="97" customFormat="1" ht="19.350000000000001" customHeight="1">
      <c r="B602" s="1076"/>
      <c r="C602" s="1077"/>
      <c r="D602" s="1026"/>
      <c r="E602" s="1027"/>
      <c r="F602" s="1027"/>
      <c r="G602" s="1027"/>
      <c r="H602" s="1027"/>
      <c r="I602" s="1027"/>
      <c r="J602" s="1027"/>
      <c r="K602" s="1027"/>
      <c r="L602" s="1027"/>
      <c r="M602" s="1027"/>
      <c r="N602" s="1027"/>
      <c r="O602" s="1028"/>
    </row>
    <row r="603" spans="2:21" s="97" customFormat="1" ht="19.350000000000001" customHeight="1">
      <c r="B603" s="1076"/>
      <c r="C603" s="1077"/>
      <c r="D603" s="1026"/>
      <c r="E603" s="1027"/>
      <c r="F603" s="1027"/>
      <c r="G603" s="1027"/>
      <c r="H603" s="1027"/>
      <c r="I603" s="1027"/>
      <c r="J603" s="1027"/>
      <c r="K603" s="1027"/>
      <c r="L603" s="1027"/>
      <c r="M603" s="1027"/>
      <c r="N603" s="1027"/>
      <c r="O603" s="1028"/>
    </row>
    <row r="604" spans="2:21" s="97" customFormat="1" ht="19.350000000000001" customHeight="1">
      <c r="B604" s="1078"/>
      <c r="C604" s="1079"/>
      <c r="D604" s="1029"/>
      <c r="E604" s="1030"/>
      <c r="F604" s="1030"/>
      <c r="G604" s="1030"/>
      <c r="H604" s="1030"/>
      <c r="I604" s="1030"/>
      <c r="J604" s="1030"/>
      <c r="K604" s="1030"/>
      <c r="L604" s="1030"/>
      <c r="M604" s="1030"/>
      <c r="N604" s="1030"/>
      <c r="O604" s="1031"/>
    </row>
    <row r="605" spans="2:21" s="97" customFormat="1" ht="18" customHeight="1">
      <c r="B605" s="1067" t="s">
        <v>114</v>
      </c>
      <c r="C605" s="1092"/>
      <c r="D605" s="1147" t="s">
        <v>523</v>
      </c>
      <c r="E605" s="1133"/>
      <c r="F605" s="1133"/>
      <c r="G605" s="1133"/>
      <c r="H605" s="1133"/>
      <c r="I605" s="1133"/>
      <c r="J605" s="1133"/>
      <c r="K605" s="1133"/>
      <c r="L605" s="1133"/>
      <c r="M605" s="1133"/>
      <c r="N605" s="1133"/>
      <c r="O605" s="1134"/>
    </row>
    <row r="606" spans="2:21" s="97" customFormat="1" ht="18" customHeight="1">
      <c r="B606" s="1093"/>
      <c r="C606" s="1094"/>
      <c r="D606" s="1045"/>
      <c r="E606" s="1046"/>
      <c r="F606" s="1046"/>
      <c r="G606" s="1046"/>
      <c r="H606" s="1046"/>
      <c r="I606" s="1046"/>
      <c r="J606" s="1046"/>
      <c r="K606" s="1046"/>
      <c r="L606" s="1046"/>
      <c r="M606" s="1046"/>
      <c r="N606" s="1046"/>
      <c r="O606" s="1047"/>
    </row>
    <row r="607" spans="2:21" s="97" customFormat="1" ht="18" customHeight="1">
      <c r="B607" s="1093"/>
      <c r="C607" s="1094"/>
      <c r="D607" s="1026"/>
      <c r="E607" s="1027"/>
      <c r="F607" s="1027"/>
      <c r="G607" s="1027"/>
      <c r="H607" s="1027"/>
      <c r="I607" s="1027"/>
      <c r="J607" s="1027"/>
      <c r="K607" s="1027"/>
      <c r="L607" s="1027"/>
      <c r="M607" s="1027"/>
      <c r="N607" s="1027"/>
      <c r="O607" s="1028"/>
    </row>
    <row r="608" spans="2:21" s="97" customFormat="1" ht="18" customHeight="1">
      <c r="B608" s="1093"/>
      <c r="C608" s="1094"/>
      <c r="D608" s="1026"/>
      <c r="E608" s="1027"/>
      <c r="F608" s="1027"/>
      <c r="G608" s="1027"/>
      <c r="H608" s="1027"/>
      <c r="I608" s="1027"/>
      <c r="J608" s="1027"/>
      <c r="K608" s="1027"/>
      <c r="L608" s="1027"/>
      <c r="M608" s="1027"/>
      <c r="N608" s="1027"/>
      <c r="O608" s="1028"/>
    </row>
    <row r="609" spans="2:15" s="97" customFormat="1" ht="18" customHeight="1">
      <c r="B609" s="1093"/>
      <c r="C609" s="1094"/>
      <c r="D609" s="1026"/>
      <c r="E609" s="1027"/>
      <c r="F609" s="1027"/>
      <c r="G609" s="1027"/>
      <c r="H609" s="1027"/>
      <c r="I609" s="1027"/>
      <c r="J609" s="1027"/>
      <c r="K609" s="1027"/>
      <c r="L609" s="1027"/>
      <c r="M609" s="1027"/>
      <c r="N609" s="1027"/>
      <c r="O609" s="1028"/>
    </row>
    <row r="610" spans="2:15" s="97" customFormat="1" ht="18" customHeight="1">
      <c r="B610" s="1093"/>
      <c r="C610" s="1094"/>
      <c r="D610" s="1026"/>
      <c r="E610" s="1027"/>
      <c r="F610" s="1027"/>
      <c r="G610" s="1027"/>
      <c r="H610" s="1027"/>
      <c r="I610" s="1027"/>
      <c r="J610" s="1027"/>
      <c r="K610" s="1027"/>
      <c r="L610" s="1027"/>
      <c r="M610" s="1027"/>
      <c r="N610" s="1027"/>
      <c r="O610" s="1028"/>
    </row>
    <row r="611" spans="2:15" s="97" customFormat="1" ht="18" customHeight="1">
      <c r="B611" s="1093"/>
      <c r="C611" s="1094"/>
      <c r="D611" s="1048"/>
      <c r="E611" s="1049"/>
      <c r="F611" s="1049"/>
      <c r="G611" s="1049"/>
      <c r="H611" s="1049"/>
      <c r="I611" s="1049"/>
      <c r="J611" s="1049"/>
      <c r="K611" s="1049"/>
      <c r="L611" s="1049"/>
      <c r="M611" s="1049"/>
      <c r="N611" s="1049"/>
      <c r="O611" s="1050"/>
    </row>
    <row r="612" spans="2:15" s="97" customFormat="1" ht="18" customHeight="1">
      <c r="B612" s="1093"/>
      <c r="C612" s="1094"/>
      <c r="D612" s="1116" t="s">
        <v>334</v>
      </c>
      <c r="E612" s="1117"/>
      <c r="F612" s="1117"/>
      <c r="G612" s="1117"/>
      <c r="H612" s="1117"/>
      <c r="I612" s="1117"/>
      <c r="J612" s="1117"/>
      <c r="K612" s="1117"/>
      <c r="L612" s="1117"/>
      <c r="M612" s="1117"/>
      <c r="N612" s="1117"/>
      <c r="O612" s="1118"/>
    </row>
    <row r="613" spans="2:15" s="97" customFormat="1" ht="18" customHeight="1">
      <c r="B613" s="1093"/>
      <c r="C613" s="1094"/>
      <c r="D613" s="1045"/>
      <c r="E613" s="1119"/>
      <c r="F613" s="1119"/>
      <c r="G613" s="1119"/>
      <c r="H613" s="1119"/>
      <c r="I613" s="1119"/>
      <c r="J613" s="1119"/>
      <c r="K613" s="1119"/>
      <c r="L613" s="1119"/>
      <c r="M613" s="1119"/>
      <c r="N613" s="1119"/>
      <c r="O613" s="1120"/>
    </row>
    <row r="614" spans="2:15" s="97" customFormat="1" ht="18" customHeight="1">
      <c r="B614" s="1093"/>
      <c r="C614" s="1094"/>
      <c r="D614" s="1121"/>
      <c r="E614" s="1122"/>
      <c r="F614" s="1122"/>
      <c r="G614" s="1122"/>
      <c r="H614" s="1122"/>
      <c r="I614" s="1122"/>
      <c r="J614" s="1122"/>
      <c r="K614" s="1122"/>
      <c r="L614" s="1122"/>
      <c r="M614" s="1122"/>
      <c r="N614" s="1122"/>
      <c r="O614" s="1123"/>
    </row>
    <row r="615" spans="2:15" s="97" customFormat="1" ht="18" customHeight="1">
      <c r="B615" s="1093"/>
      <c r="C615" s="1094"/>
      <c r="D615" s="1121"/>
      <c r="E615" s="1122"/>
      <c r="F615" s="1122"/>
      <c r="G615" s="1122"/>
      <c r="H615" s="1122"/>
      <c r="I615" s="1122"/>
      <c r="J615" s="1122"/>
      <c r="K615" s="1122"/>
      <c r="L615" s="1122"/>
      <c r="M615" s="1122"/>
      <c r="N615" s="1122"/>
      <c r="O615" s="1123"/>
    </row>
    <row r="616" spans="2:15" s="97" customFormat="1" ht="18" customHeight="1">
      <c r="B616" s="1093"/>
      <c r="C616" s="1094"/>
      <c r="D616" s="1121"/>
      <c r="E616" s="1122"/>
      <c r="F616" s="1122"/>
      <c r="G616" s="1122"/>
      <c r="H616" s="1122"/>
      <c r="I616" s="1122"/>
      <c r="J616" s="1122"/>
      <c r="K616" s="1122"/>
      <c r="L616" s="1122"/>
      <c r="M616" s="1122"/>
      <c r="N616" s="1122"/>
      <c r="O616" s="1123"/>
    </row>
    <row r="617" spans="2:15" s="97" customFormat="1" ht="18" customHeight="1">
      <c r="B617" s="1093"/>
      <c r="C617" s="1094"/>
      <c r="D617" s="1121"/>
      <c r="E617" s="1122"/>
      <c r="F617" s="1122"/>
      <c r="G617" s="1122"/>
      <c r="H617" s="1122"/>
      <c r="I617" s="1122"/>
      <c r="J617" s="1122"/>
      <c r="K617" s="1122"/>
      <c r="L617" s="1122"/>
      <c r="M617" s="1122"/>
      <c r="N617" s="1122"/>
      <c r="O617" s="1123"/>
    </row>
    <row r="618" spans="2:15" s="97" customFormat="1" ht="18" customHeight="1">
      <c r="B618" s="1093"/>
      <c r="C618" s="1094"/>
      <c r="D618" s="1121"/>
      <c r="E618" s="1122"/>
      <c r="F618" s="1122"/>
      <c r="G618" s="1122"/>
      <c r="H618" s="1122"/>
      <c r="I618" s="1122"/>
      <c r="J618" s="1122"/>
      <c r="K618" s="1122"/>
      <c r="L618" s="1122"/>
      <c r="M618" s="1122"/>
      <c r="N618" s="1122"/>
      <c r="O618" s="1123"/>
    </row>
    <row r="619" spans="2:15" s="97" customFormat="1" ht="18" customHeight="1">
      <c r="B619" s="1095"/>
      <c r="C619" s="1096"/>
      <c r="D619" s="1124"/>
      <c r="E619" s="1125"/>
      <c r="F619" s="1125"/>
      <c r="G619" s="1125"/>
      <c r="H619" s="1125"/>
      <c r="I619" s="1125"/>
      <c r="J619" s="1125"/>
      <c r="K619" s="1125"/>
      <c r="L619" s="1125"/>
      <c r="M619" s="1125"/>
      <c r="N619" s="1125"/>
      <c r="O619" s="1126"/>
    </row>
    <row r="620" spans="2:15" s="97" customFormat="1" ht="31.5" customHeight="1">
      <c r="B620" s="1067" t="s">
        <v>110</v>
      </c>
      <c r="C620" s="1092"/>
      <c r="D620" s="1102" t="s">
        <v>733</v>
      </c>
      <c r="E620" s="1090"/>
      <c r="F620" s="1090"/>
      <c r="G620" s="1090"/>
      <c r="H620" s="1090"/>
      <c r="I620" s="1090"/>
      <c r="J620" s="1090"/>
      <c r="K620" s="1090"/>
      <c r="L620" s="1090"/>
      <c r="M620" s="1090"/>
      <c r="N620" s="1090"/>
      <c r="O620" s="1091"/>
    </row>
    <row r="621" spans="2:15" s="97" customFormat="1" ht="18" customHeight="1">
      <c r="B621" s="1093"/>
      <c r="C621" s="1094"/>
      <c r="D621" s="1045"/>
      <c r="E621" s="1108"/>
      <c r="F621" s="1108"/>
      <c r="G621" s="1108"/>
      <c r="H621" s="1108"/>
      <c r="I621" s="1108"/>
      <c r="J621" s="1108"/>
      <c r="K621" s="1108"/>
      <c r="L621" s="1108"/>
      <c r="M621" s="1108"/>
      <c r="N621" s="1108"/>
      <c r="O621" s="1109"/>
    </row>
    <row r="622" spans="2:15" s="97" customFormat="1" ht="18" customHeight="1">
      <c r="B622" s="1093"/>
      <c r="C622" s="1094"/>
      <c r="D622" s="1110"/>
      <c r="E622" s="1111"/>
      <c r="F622" s="1111"/>
      <c r="G622" s="1111"/>
      <c r="H622" s="1111"/>
      <c r="I622" s="1111"/>
      <c r="J622" s="1111"/>
      <c r="K622" s="1111"/>
      <c r="L622" s="1111"/>
      <c r="M622" s="1111"/>
      <c r="N622" s="1111"/>
      <c r="O622" s="1112"/>
    </row>
    <row r="623" spans="2:15" s="97" customFormat="1" ht="18" customHeight="1">
      <c r="B623" s="1093"/>
      <c r="C623" s="1094"/>
      <c r="D623" s="1113"/>
      <c r="E623" s="1114"/>
      <c r="F623" s="1114"/>
      <c r="G623" s="1114"/>
      <c r="H623" s="1114"/>
      <c r="I623" s="1114"/>
      <c r="J623" s="1114"/>
      <c r="K623" s="1114"/>
      <c r="L623" s="1114"/>
      <c r="M623" s="1114"/>
      <c r="N623" s="1114"/>
      <c r="O623" s="1115"/>
    </row>
    <row r="624" spans="2:15" s="97" customFormat="1" ht="17.100000000000001" customHeight="1">
      <c r="B624" s="1093"/>
      <c r="C624" s="1094"/>
      <c r="D624" s="1133" t="s">
        <v>278</v>
      </c>
      <c r="E624" s="1133"/>
      <c r="F624" s="1133"/>
      <c r="G624" s="1133"/>
      <c r="H624" s="1133"/>
      <c r="I624" s="1133"/>
      <c r="J624" s="1133"/>
      <c r="K624" s="1133"/>
      <c r="L624" s="1133"/>
      <c r="M624" s="1133"/>
      <c r="N624" s="1133"/>
      <c r="O624" s="1134"/>
    </row>
    <row r="625" spans="2:21" s="97" customFormat="1" ht="17.100000000000001" customHeight="1">
      <c r="B625" s="1093"/>
      <c r="C625" s="1094"/>
      <c r="D625" s="1135"/>
      <c r="E625" s="1108"/>
      <c r="F625" s="1108"/>
      <c r="G625" s="1108"/>
      <c r="H625" s="1108"/>
      <c r="I625" s="1108"/>
      <c r="J625" s="1108"/>
      <c r="K625" s="1108"/>
      <c r="L625" s="1108"/>
      <c r="M625" s="1108"/>
      <c r="N625" s="1108"/>
      <c r="O625" s="1109"/>
    </row>
    <row r="626" spans="2:21" s="97" customFormat="1" ht="17.100000000000001" customHeight="1">
      <c r="B626" s="1093"/>
      <c r="C626" s="1094"/>
      <c r="D626" s="1110"/>
      <c r="E626" s="1111"/>
      <c r="F626" s="1111"/>
      <c r="G626" s="1111"/>
      <c r="H626" s="1111"/>
      <c r="I626" s="1111"/>
      <c r="J626" s="1111"/>
      <c r="K626" s="1111"/>
      <c r="L626" s="1111"/>
      <c r="M626" s="1111"/>
      <c r="N626" s="1111"/>
      <c r="O626" s="1112"/>
    </row>
    <row r="627" spans="2:21" s="97" customFormat="1" ht="17.100000000000001" customHeight="1">
      <c r="B627" s="1093"/>
      <c r="C627" s="1094"/>
      <c r="D627" s="1113"/>
      <c r="E627" s="1114"/>
      <c r="F627" s="1114"/>
      <c r="G627" s="1114"/>
      <c r="H627" s="1114"/>
      <c r="I627" s="1114"/>
      <c r="J627" s="1114"/>
      <c r="K627" s="1114"/>
      <c r="L627" s="1114"/>
      <c r="M627" s="1114"/>
      <c r="N627" s="1114"/>
      <c r="O627" s="1115"/>
    </row>
    <row r="628" spans="2:21" s="97" customFormat="1" ht="17.100000000000001" customHeight="1">
      <c r="B628" s="1093"/>
      <c r="C628" s="1094"/>
      <c r="D628" s="1133" t="s">
        <v>371</v>
      </c>
      <c r="E628" s="1133"/>
      <c r="F628" s="1133"/>
      <c r="G628" s="1133"/>
      <c r="H628" s="1133"/>
      <c r="I628" s="1133"/>
      <c r="J628" s="1133"/>
      <c r="K628" s="1133"/>
      <c r="L628" s="1133"/>
      <c r="M628" s="1133"/>
      <c r="N628" s="1133"/>
      <c r="O628" s="1134"/>
    </row>
    <row r="629" spans="2:21" s="97" customFormat="1" ht="17.100000000000001" customHeight="1">
      <c r="B629" s="1093"/>
      <c r="C629" s="1094"/>
      <c r="D629" s="1135"/>
      <c r="E629" s="1136"/>
      <c r="F629" s="1136"/>
      <c r="G629" s="1136"/>
      <c r="H629" s="1136"/>
      <c r="I629" s="1136"/>
      <c r="J629" s="1136"/>
      <c r="K629" s="1136"/>
      <c r="L629" s="1136"/>
      <c r="M629" s="1136"/>
      <c r="N629" s="1136"/>
      <c r="O629" s="1137"/>
    </row>
    <row r="630" spans="2:21" s="97" customFormat="1" ht="17.100000000000001" customHeight="1">
      <c r="B630" s="1093"/>
      <c r="C630" s="1094"/>
      <c r="D630" s="1138"/>
      <c r="E630" s="827"/>
      <c r="F630" s="827"/>
      <c r="G630" s="827"/>
      <c r="H630" s="827"/>
      <c r="I630" s="827"/>
      <c r="J630" s="827"/>
      <c r="K630" s="827"/>
      <c r="L630" s="827"/>
      <c r="M630" s="827"/>
      <c r="N630" s="827"/>
      <c r="O630" s="1139"/>
    </row>
    <row r="631" spans="2:21" s="97" customFormat="1" ht="17.100000000000001" customHeight="1">
      <c r="B631" s="1093"/>
      <c r="C631" s="1094"/>
      <c r="D631" s="1140"/>
      <c r="E631" s="1141"/>
      <c r="F631" s="1141"/>
      <c r="G631" s="1141"/>
      <c r="H631" s="1141"/>
      <c r="I631" s="1141"/>
      <c r="J631" s="1141"/>
      <c r="K631" s="1141"/>
      <c r="L631" s="1141"/>
      <c r="M631" s="1141"/>
      <c r="N631" s="1141"/>
      <c r="O631" s="1142"/>
    </row>
    <row r="632" spans="2:21" s="97" customFormat="1" ht="45" customHeight="1">
      <c r="B632" s="1093"/>
      <c r="C632" s="1094"/>
      <c r="D632" s="1021" t="s">
        <v>779</v>
      </c>
      <c r="E632" s="1022"/>
      <c r="F632" s="1022"/>
      <c r="G632" s="1022"/>
      <c r="H632" s="1022"/>
      <c r="I632" s="1022"/>
      <c r="J632" s="1022"/>
      <c r="K632" s="1022"/>
      <c r="L632" s="1023"/>
      <c r="M632" s="1024" t="s">
        <v>713</v>
      </c>
      <c r="N632" s="1025"/>
      <c r="O632" s="706" t="s">
        <v>714</v>
      </c>
      <c r="Q632" s="495" t="s">
        <v>721</v>
      </c>
    </row>
    <row r="633" spans="2:21" s="97" customFormat="1" ht="17.100000000000001" customHeight="1">
      <c r="B633" s="1093"/>
      <c r="C633" s="1094"/>
      <c r="D633" s="1045"/>
      <c r="E633" s="1103"/>
      <c r="F633" s="1103"/>
      <c r="G633" s="1103"/>
      <c r="H633" s="1103"/>
      <c r="I633" s="1103"/>
      <c r="J633" s="1103"/>
      <c r="K633" s="1103"/>
      <c r="L633" s="1103"/>
      <c r="M633" s="1103"/>
      <c r="N633" s="1103"/>
      <c r="O633" s="1104"/>
    </row>
    <row r="634" spans="2:21" ht="18" customHeight="1">
      <c r="B634" s="1093"/>
      <c r="C634" s="1094"/>
      <c r="D634" s="1105"/>
      <c r="E634" s="1106"/>
      <c r="F634" s="1106"/>
      <c r="G634" s="1106"/>
      <c r="H634" s="1106"/>
      <c r="I634" s="1106"/>
      <c r="J634" s="1106"/>
      <c r="K634" s="1106"/>
      <c r="L634" s="1106"/>
      <c r="M634" s="1106"/>
      <c r="N634" s="1106"/>
      <c r="O634" s="1107"/>
      <c r="R634" s="294"/>
      <c r="S634" s="294"/>
      <c r="T634" s="294"/>
      <c r="U634" s="294"/>
    </row>
    <row r="635" spans="2:21" ht="18" customHeight="1">
      <c r="B635" s="1093"/>
      <c r="C635" s="1094"/>
      <c r="D635" s="1147" t="s">
        <v>279</v>
      </c>
      <c r="E635" s="1133"/>
      <c r="F635" s="1133"/>
      <c r="G635" s="1133"/>
      <c r="H635" s="1133"/>
      <c r="I635" s="1133"/>
      <c r="J635" s="1133"/>
      <c r="K635" s="1133"/>
      <c r="L635" s="1133"/>
      <c r="M635" s="1133"/>
      <c r="N635" s="1133"/>
      <c r="O635" s="1134"/>
      <c r="R635" s="294"/>
      <c r="S635" s="294"/>
      <c r="T635" s="294"/>
      <c r="U635" s="294"/>
    </row>
    <row r="636" spans="2:21" ht="18" customHeight="1">
      <c r="B636" s="1093"/>
      <c r="C636" s="1094"/>
      <c r="D636" s="1127"/>
      <c r="E636" s="1128"/>
      <c r="F636" s="1128"/>
      <c r="G636" s="1128"/>
      <c r="H636" s="1128"/>
      <c r="I636" s="1128"/>
      <c r="J636" s="1128"/>
      <c r="K636" s="1128"/>
      <c r="L636" s="1128"/>
      <c r="M636" s="1128"/>
      <c r="N636" s="1128"/>
      <c r="O636" s="1129"/>
      <c r="R636" s="294"/>
      <c r="S636" s="294"/>
      <c r="T636" s="294"/>
      <c r="U636" s="294"/>
    </row>
    <row r="637" spans="2:21" s="308" customFormat="1" ht="18" customHeight="1">
      <c r="B637" s="1095"/>
      <c r="C637" s="1096"/>
      <c r="D637" s="1130"/>
      <c r="E637" s="1131"/>
      <c r="F637" s="1131"/>
      <c r="G637" s="1131"/>
      <c r="H637" s="1131"/>
      <c r="I637" s="1131"/>
      <c r="J637" s="1131"/>
      <c r="K637" s="1131"/>
      <c r="L637" s="1131"/>
      <c r="M637" s="1131"/>
      <c r="N637" s="1131"/>
      <c r="O637" s="1132"/>
    </row>
    <row r="638" spans="2:21" s="122" customFormat="1" ht="4.5" customHeight="1">
      <c r="B638" s="309"/>
      <c r="C638" s="309"/>
      <c r="D638" s="310"/>
      <c r="E638" s="310"/>
      <c r="F638" s="310"/>
      <c r="G638" s="310"/>
      <c r="H638" s="310"/>
      <c r="I638" s="310"/>
      <c r="J638" s="310"/>
      <c r="K638" s="310"/>
      <c r="L638" s="310"/>
      <c r="M638" s="310"/>
      <c r="N638" s="310"/>
      <c r="O638" s="310"/>
    </row>
    <row r="639" spans="2:21" s="122" customFormat="1" ht="18.75" customHeight="1">
      <c r="B639" s="463" t="s">
        <v>333</v>
      </c>
      <c r="C639" s="309"/>
      <c r="D639" s="310"/>
      <c r="E639" s="310"/>
      <c r="F639" s="310"/>
      <c r="G639" s="310"/>
      <c r="H639" s="310"/>
      <c r="I639" s="310"/>
      <c r="J639" s="310"/>
      <c r="K639" s="310"/>
      <c r="L639" s="310"/>
      <c r="M639" s="310"/>
      <c r="N639" s="310"/>
      <c r="O639" s="310"/>
    </row>
    <row r="640" spans="2:21" s="122" customFormat="1" ht="14.25" customHeight="1" thickBot="1">
      <c r="B640" s="463" t="s">
        <v>331</v>
      </c>
      <c r="C640" s="309"/>
      <c r="D640" s="310"/>
      <c r="E640" s="310"/>
      <c r="F640" s="310"/>
      <c r="G640" s="310"/>
      <c r="H640" s="310"/>
      <c r="I640" s="310"/>
      <c r="J640" s="310"/>
      <c r="K640" s="310"/>
      <c r="L640" s="310"/>
      <c r="M640" s="310"/>
      <c r="N640" s="310"/>
      <c r="O640" s="310"/>
    </row>
    <row r="641" spans="1:17" s="122" customFormat="1" ht="18" customHeight="1" thickBot="1">
      <c r="B641" s="1143" t="s">
        <v>36</v>
      </c>
      <c r="C641" s="1017"/>
      <c r="D641" s="1018"/>
      <c r="E641" s="311" t="s">
        <v>510</v>
      </c>
      <c r="F641" s="312"/>
      <c r="G641" s="312"/>
      <c r="H641" s="312"/>
      <c r="I641" s="312"/>
      <c r="J641" s="312"/>
      <c r="K641" s="312"/>
      <c r="L641" s="212"/>
      <c r="M641" s="212"/>
      <c r="N641" s="212"/>
      <c r="O641" s="212"/>
    </row>
    <row r="642" spans="1:17" s="122" customFormat="1" ht="12">
      <c r="A642" s="313"/>
      <c r="B642" s="314" t="s">
        <v>50</v>
      </c>
      <c r="C642" s="314"/>
      <c r="D642" s="315"/>
      <c r="E642" s="316"/>
      <c r="F642" s="316"/>
      <c r="G642" s="317" t="s">
        <v>51</v>
      </c>
      <c r="H642" s="315"/>
      <c r="I642" s="314" t="s">
        <v>52</v>
      </c>
      <c r="J642" s="314"/>
      <c r="K642" s="313"/>
      <c r="L642" s="318"/>
      <c r="M642" s="319"/>
      <c r="N642" s="313"/>
      <c r="O642" s="317" t="s">
        <v>51</v>
      </c>
    </row>
    <row r="643" spans="1:17" s="122" customFormat="1" ht="12">
      <c r="A643" s="320"/>
      <c r="B643" s="321" t="s">
        <v>53</v>
      </c>
      <c r="C643" s="322"/>
      <c r="D643" s="322"/>
      <c r="E643" s="323"/>
      <c r="F643" s="323" t="s">
        <v>54</v>
      </c>
      <c r="G643" s="324" t="s">
        <v>55</v>
      </c>
      <c r="H643" s="325"/>
      <c r="I643" s="321" t="s">
        <v>53</v>
      </c>
      <c r="J643" s="322"/>
      <c r="K643" s="322"/>
      <c r="L643" s="322"/>
      <c r="M643" s="323"/>
      <c r="N643" s="323" t="s">
        <v>54</v>
      </c>
      <c r="O643" s="324" t="s">
        <v>55</v>
      </c>
    </row>
    <row r="644" spans="1:17" s="122" customFormat="1" ht="18" customHeight="1">
      <c r="A644" s="313"/>
      <c r="B644" s="78" t="s">
        <v>395</v>
      </c>
      <c r="C644" s="79"/>
      <c r="D644" s="79"/>
      <c r="E644" s="80"/>
      <c r="F644" s="81"/>
      <c r="G644" s="82"/>
      <c r="H644" s="83"/>
      <c r="I644" s="78" t="s">
        <v>397</v>
      </c>
      <c r="J644" s="79"/>
      <c r="K644" s="79"/>
      <c r="L644" s="79"/>
      <c r="M644" s="80"/>
      <c r="N644" s="84"/>
      <c r="O644" s="85"/>
      <c r="Q644" s="561" t="s">
        <v>700</v>
      </c>
    </row>
    <row r="645" spans="1:17" s="122" customFormat="1" ht="14.25" customHeight="1">
      <c r="A645" s="313"/>
      <c r="B645" s="86"/>
      <c r="C645" s="87"/>
      <c r="D645" s="88"/>
      <c r="E645" s="89"/>
      <c r="F645" s="90"/>
      <c r="G645" s="91"/>
      <c r="H645" s="83"/>
      <c r="I645" s="92"/>
      <c r="J645" s="93"/>
      <c r="K645" s="88"/>
      <c r="L645" s="88"/>
      <c r="M645" s="89"/>
      <c r="N645" s="90"/>
      <c r="O645" s="94"/>
    </row>
    <row r="646" spans="1:17" s="122" customFormat="1" ht="14.25" customHeight="1">
      <c r="A646" s="313"/>
      <c r="B646" s="95"/>
      <c r="C646" s="96"/>
      <c r="D646" s="97"/>
      <c r="E646" s="98"/>
      <c r="F646" s="90"/>
      <c r="G646" s="99">
        <f>ROUNDDOWN(SUM(F645:F651)/1000,0)</f>
        <v>0</v>
      </c>
      <c r="H646" s="100"/>
      <c r="I646" s="92"/>
      <c r="J646" s="510"/>
      <c r="K646" s="510"/>
      <c r="L646" s="510"/>
      <c r="M646" s="98"/>
      <c r="N646" s="90"/>
      <c r="O646" s="101">
        <f>ROUNDDOWN(SUM(N645:N654)/1000,0)</f>
        <v>0</v>
      </c>
    </row>
    <row r="647" spans="1:17" s="122" customFormat="1" ht="14.1" customHeight="1">
      <c r="A647" s="313"/>
      <c r="B647" s="95"/>
      <c r="C647" s="96"/>
      <c r="D647" s="97"/>
      <c r="E647" s="98"/>
      <c r="F647" s="90"/>
      <c r="G647" s="99"/>
      <c r="H647" s="100"/>
      <c r="I647" s="92"/>
      <c r="J647" s="510"/>
      <c r="K647" s="510"/>
      <c r="L647" s="510"/>
      <c r="M647" s="98"/>
      <c r="N647" s="90"/>
      <c r="O647" s="94"/>
    </row>
    <row r="648" spans="1:17" s="122" customFormat="1" ht="14.25" customHeight="1">
      <c r="A648" s="313"/>
      <c r="B648" s="95"/>
      <c r="C648" s="96"/>
      <c r="D648" s="97"/>
      <c r="E648" s="98"/>
      <c r="F648" s="90"/>
      <c r="G648" s="99"/>
      <c r="H648" s="100"/>
      <c r="I648" s="92"/>
      <c r="J648" s="510"/>
      <c r="K648" s="510"/>
      <c r="L648" s="510"/>
      <c r="M648" s="98"/>
      <c r="N648" s="90"/>
      <c r="O648" s="94"/>
    </row>
    <row r="649" spans="1:17" s="122" customFormat="1" ht="14.25" customHeight="1">
      <c r="A649" s="313"/>
      <c r="B649" s="95"/>
      <c r="C649" s="96"/>
      <c r="D649" s="97"/>
      <c r="E649" s="98"/>
      <c r="F649" s="90"/>
      <c r="G649" s="102"/>
      <c r="H649" s="103"/>
      <c r="I649" s="92"/>
      <c r="J649" s="510"/>
      <c r="K649" s="510"/>
      <c r="L649" s="510"/>
      <c r="M649" s="98"/>
      <c r="N649" s="90"/>
      <c r="O649" s="94"/>
    </row>
    <row r="650" spans="1:17" s="122" customFormat="1" ht="14.25" customHeight="1">
      <c r="A650" s="313"/>
      <c r="B650" s="95"/>
      <c r="C650" s="96"/>
      <c r="D650" s="97"/>
      <c r="E650" s="98"/>
      <c r="F650" s="90"/>
      <c r="G650" s="102"/>
      <c r="H650" s="103"/>
      <c r="I650" s="92"/>
      <c r="J650" s="510"/>
      <c r="K650" s="510"/>
      <c r="L650" s="510"/>
      <c r="M650" s="98"/>
      <c r="N650" s="90"/>
      <c r="O650" s="94"/>
    </row>
    <row r="651" spans="1:17" s="122" customFormat="1" ht="14.25" customHeight="1">
      <c r="A651" s="313"/>
      <c r="B651" s="78" t="s">
        <v>607</v>
      </c>
      <c r="C651" s="79"/>
      <c r="D651" s="79"/>
      <c r="E651" s="80"/>
      <c r="F651" s="81"/>
      <c r="G651" s="82"/>
      <c r="H651" s="105"/>
      <c r="I651" s="92"/>
      <c r="J651" s="510"/>
      <c r="K651" s="510"/>
      <c r="L651" s="510"/>
      <c r="M651" s="98"/>
      <c r="N651" s="90"/>
      <c r="O651" s="94"/>
    </row>
    <row r="652" spans="1:17" s="122" customFormat="1" ht="14.25" customHeight="1">
      <c r="A652" s="313"/>
      <c r="B652" s="95"/>
      <c r="C652" s="96"/>
      <c r="D652" s="97"/>
      <c r="E652" s="98"/>
      <c r="F652" s="90"/>
      <c r="G652" s="91"/>
      <c r="H652" s="105"/>
      <c r="I652" s="92"/>
      <c r="J652" s="510"/>
      <c r="K652" s="510"/>
      <c r="L652" s="510"/>
      <c r="M652" s="98"/>
      <c r="N652" s="90"/>
      <c r="O652" s="94"/>
    </row>
    <row r="653" spans="1:17" s="122" customFormat="1" ht="14.25" customHeight="1">
      <c r="A653" s="313"/>
      <c r="B653" s="95"/>
      <c r="C653" s="96"/>
      <c r="D653" s="97"/>
      <c r="E653" s="98"/>
      <c r="F653" s="90"/>
      <c r="G653" s="99">
        <f>ROUNDDOWN(SUM(F652:F657)/1000,0)</f>
        <v>0</v>
      </c>
      <c r="H653" s="100"/>
      <c r="I653" s="107"/>
      <c r="J653" s="511"/>
      <c r="K653" s="511"/>
      <c r="L653" s="511"/>
      <c r="M653" s="98"/>
      <c r="N653" s="90"/>
      <c r="O653" s="106"/>
    </row>
    <row r="654" spans="1:17" s="122" customFormat="1" ht="14.25" customHeight="1">
      <c r="A654" s="313"/>
      <c r="B654" s="95"/>
      <c r="C654" s="96"/>
      <c r="D654" s="97"/>
      <c r="E654" s="98"/>
      <c r="F654" s="90"/>
      <c r="G654" s="99"/>
      <c r="H654" s="100"/>
      <c r="I654" s="78" t="s">
        <v>398</v>
      </c>
      <c r="J654" s="79"/>
      <c r="K654" s="79"/>
      <c r="L654" s="79"/>
      <c r="M654" s="80"/>
      <c r="N654" s="81"/>
      <c r="O654" s="111"/>
    </row>
    <row r="655" spans="1:17" s="122" customFormat="1" ht="14.25" customHeight="1">
      <c r="A655" s="313"/>
      <c r="B655" s="95"/>
      <c r="C655" s="96"/>
      <c r="D655" s="97"/>
      <c r="E655" s="98"/>
      <c r="F655" s="90"/>
      <c r="G655" s="99"/>
      <c r="H655" s="105"/>
      <c r="I655" s="92"/>
      <c r="J655" s="510"/>
      <c r="K655" s="510"/>
      <c r="L655" s="510"/>
      <c r="M655" s="98"/>
      <c r="N655" s="90"/>
      <c r="O655" s="94"/>
    </row>
    <row r="656" spans="1:17" s="122" customFormat="1" ht="14.25" customHeight="1">
      <c r="A656" s="313"/>
      <c r="B656" s="95"/>
      <c r="C656" s="96"/>
      <c r="D656" s="97"/>
      <c r="E656" s="98"/>
      <c r="F656" s="90"/>
      <c r="G656" s="99"/>
      <c r="H656" s="100"/>
      <c r="I656" s="92"/>
      <c r="J656" s="510"/>
      <c r="K656" s="510"/>
      <c r="L656" s="510"/>
      <c r="M656" s="98"/>
      <c r="N656" s="90"/>
      <c r="O656" s="101">
        <f>ROUNDDOWN(SUM(N655:N663)/1000,0)</f>
        <v>0</v>
      </c>
    </row>
    <row r="657" spans="1:15" s="122" customFormat="1" ht="14.25" customHeight="1">
      <c r="A657" s="313"/>
      <c r="B657" s="78" t="s">
        <v>614</v>
      </c>
      <c r="C657" s="79"/>
      <c r="D657" s="79"/>
      <c r="E657" s="80"/>
      <c r="F657" s="81"/>
      <c r="G657" s="82"/>
      <c r="H657" s="100"/>
      <c r="I657" s="92"/>
      <c r="J657" s="510"/>
      <c r="K657" s="510"/>
      <c r="L657" s="510"/>
      <c r="M657" s="98"/>
      <c r="N657" s="90"/>
      <c r="O657" s="94"/>
    </row>
    <row r="658" spans="1:15" s="122" customFormat="1" ht="14.25" customHeight="1">
      <c r="A658" s="313"/>
      <c r="B658" s="95"/>
      <c r="C658" s="96"/>
      <c r="D658" s="97"/>
      <c r="E658" s="98"/>
      <c r="F658" s="90"/>
      <c r="G658" s="91"/>
      <c r="H658" s="105"/>
      <c r="I658" s="92"/>
      <c r="J658" s="510"/>
      <c r="K658" s="510"/>
      <c r="L658" s="510"/>
      <c r="M658" s="98"/>
      <c r="N658" s="90"/>
      <c r="O658" s="94"/>
    </row>
    <row r="659" spans="1:15" s="122" customFormat="1" ht="14.25" customHeight="1">
      <c r="A659" s="313"/>
      <c r="B659" s="95"/>
      <c r="C659" s="96"/>
      <c r="D659" s="97"/>
      <c r="E659" s="98"/>
      <c r="F659" s="90"/>
      <c r="G659" s="99">
        <f>ROUNDDOWN(SUM(F658:F661)/1000,0)</f>
        <v>0</v>
      </c>
      <c r="H659" s="105"/>
      <c r="I659" s="92"/>
      <c r="J659" s="510"/>
      <c r="K659" s="510"/>
      <c r="L659" s="510"/>
      <c r="M659" s="98"/>
      <c r="N659" s="90"/>
      <c r="O659" s="94"/>
    </row>
    <row r="660" spans="1:15" s="122" customFormat="1" ht="14.25" customHeight="1">
      <c r="A660" s="313"/>
      <c r="B660" s="95"/>
      <c r="C660" s="96"/>
      <c r="D660" s="97"/>
      <c r="E660" s="98"/>
      <c r="F660" s="90"/>
      <c r="G660" s="99"/>
      <c r="H660" s="100"/>
      <c r="I660" s="92"/>
      <c r="J660" s="510"/>
      <c r="K660" s="510"/>
      <c r="L660" s="510"/>
      <c r="M660" s="98"/>
      <c r="N660" s="90"/>
      <c r="O660" s="94"/>
    </row>
    <row r="661" spans="1:15" s="122" customFormat="1" ht="14.25" customHeight="1">
      <c r="A661" s="313"/>
      <c r="B661" s="78" t="s">
        <v>615</v>
      </c>
      <c r="C661" s="79"/>
      <c r="D661" s="79"/>
      <c r="E661" s="80"/>
      <c r="F661" s="81"/>
      <c r="G661" s="82"/>
      <c r="H661" s="100"/>
      <c r="I661" s="92"/>
      <c r="J661" s="510"/>
      <c r="K661" s="510"/>
      <c r="L661" s="510"/>
      <c r="M661" s="98"/>
      <c r="N661" s="90"/>
      <c r="O661" s="94"/>
    </row>
    <row r="662" spans="1:15" s="122" customFormat="1" ht="14.25" customHeight="1">
      <c r="A662" s="313"/>
      <c r="B662" s="95"/>
      <c r="C662" s="96"/>
      <c r="D662" s="97"/>
      <c r="E662" s="98"/>
      <c r="F662" s="90"/>
      <c r="G662" s="91"/>
      <c r="H662" s="105"/>
      <c r="I662" s="92"/>
      <c r="J662" s="510"/>
      <c r="K662" s="510"/>
      <c r="L662" s="510"/>
      <c r="M662" s="98"/>
      <c r="N662" s="90"/>
      <c r="O662" s="106"/>
    </row>
    <row r="663" spans="1:15" s="122" customFormat="1" ht="14.25" customHeight="1">
      <c r="A663" s="313"/>
      <c r="B663" s="95"/>
      <c r="C663" s="96"/>
      <c r="D663" s="97"/>
      <c r="E663" s="98"/>
      <c r="F663" s="90"/>
      <c r="G663" s="99">
        <f>ROUNDDOWN(SUM(F662:F667)/1000,0)</f>
        <v>0</v>
      </c>
      <c r="H663" s="105"/>
      <c r="I663" s="185" t="s">
        <v>399</v>
      </c>
      <c r="J663" s="167"/>
      <c r="K663" s="109"/>
      <c r="L663" s="109"/>
      <c r="M663" s="110"/>
      <c r="N663" s="84"/>
      <c r="O663" s="111"/>
    </row>
    <row r="664" spans="1:15" s="122" customFormat="1" ht="14.25" customHeight="1">
      <c r="A664" s="313"/>
      <c r="B664" s="95"/>
      <c r="C664" s="96"/>
      <c r="D664" s="97"/>
      <c r="E664" s="98"/>
      <c r="F664" s="90"/>
      <c r="G664" s="99"/>
      <c r="H664" s="105"/>
      <c r="I664" s="92"/>
      <c r="J664" s="510"/>
      <c r="K664" s="510"/>
      <c r="L664" s="510"/>
      <c r="M664" s="98"/>
      <c r="N664" s="90"/>
      <c r="O664" s="94"/>
    </row>
    <row r="665" spans="1:15" s="122" customFormat="1" ht="14.25" customHeight="1">
      <c r="A665" s="313"/>
      <c r="B665" s="95"/>
      <c r="C665" s="96"/>
      <c r="D665" s="97"/>
      <c r="E665" s="98"/>
      <c r="F665" s="90"/>
      <c r="G665" s="99"/>
      <c r="H665" s="100"/>
      <c r="I665" s="92"/>
      <c r="J665" s="510"/>
      <c r="K665" s="510"/>
      <c r="L665" s="510"/>
      <c r="M665" s="98"/>
      <c r="N665" s="90"/>
      <c r="O665" s="101">
        <f>ROUNDDOWN(SUM(N664:N670)/1000,0)</f>
        <v>0</v>
      </c>
    </row>
    <row r="666" spans="1:15" s="122" customFormat="1" ht="14.25" customHeight="1">
      <c r="A666" s="313"/>
      <c r="B666" s="78" t="s">
        <v>396</v>
      </c>
      <c r="C666" s="79"/>
      <c r="D666" s="79"/>
      <c r="E666" s="80"/>
      <c r="F666" s="81"/>
      <c r="G666" s="82"/>
      <c r="H666" s="100"/>
      <c r="I666" s="92"/>
      <c r="J666" s="510"/>
      <c r="K666" s="510"/>
      <c r="L666" s="510"/>
      <c r="M666" s="98"/>
      <c r="N666" s="90"/>
      <c r="O666" s="94"/>
    </row>
    <row r="667" spans="1:15" s="122" customFormat="1" ht="14.25" customHeight="1">
      <c r="A667" s="313"/>
      <c r="B667" s="95"/>
      <c r="C667" s="96"/>
      <c r="D667" s="97"/>
      <c r="E667" s="98"/>
      <c r="F667" s="90"/>
      <c r="G667" s="91"/>
      <c r="H667" s="100"/>
      <c r="I667" s="92"/>
      <c r="J667" s="510"/>
      <c r="K667" s="510"/>
      <c r="L667" s="510"/>
      <c r="M667" s="98"/>
      <c r="N667" s="90"/>
      <c r="O667" s="94"/>
    </row>
    <row r="668" spans="1:15" s="122" customFormat="1" ht="14.25" customHeight="1">
      <c r="A668" s="313"/>
      <c r="B668" s="95"/>
      <c r="C668" s="96"/>
      <c r="D668" s="97"/>
      <c r="E668" s="98"/>
      <c r="F668" s="90"/>
      <c r="G668" s="91">
        <f>ROUNDDOWN(SUM(F667:F674)/1000,0)</f>
        <v>0</v>
      </c>
      <c r="H668" s="100"/>
      <c r="I668" s="92"/>
      <c r="J668" s="510"/>
      <c r="K668" s="510"/>
      <c r="L668" s="510"/>
      <c r="M668" s="98"/>
      <c r="N668" s="90"/>
      <c r="O668" s="94"/>
    </row>
    <row r="669" spans="1:15" s="122" customFormat="1" ht="14.25" customHeight="1">
      <c r="A669" s="313"/>
      <c r="B669" s="95"/>
      <c r="C669" s="96"/>
      <c r="D669" s="97"/>
      <c r="E669" s="98"/>
      <c r="F669" s="90"/>
      <c r="G669" s="91"/>
      <c r="H669" s="100"/>
      <c r="I669" s="92"/>
      <c r="J669" s="510"/>
      <c r="K669" s="510"/>
      <c r="L669" s="510"/>
      <c r="M669" s="98"/>
      <c r="N669" s="90"/>
      <c r="O669" s="94"/>
    </row>
    <row r="670" spans="1:15" s="122" customFormat="1" ht="14.25" customHeight="1">
      <c r="A670" s="313"/>
      <c r="B670" s="95"/>
      <c r="C670" s="96"/>
      <c r="D670" s="97"/>
      <c r="E670" s="98"/>
      <c r="F670" s="90"/>
      <c r="G670" s="91"/>
      <c r="H670" s="105"/>
      <c r="I670" s="185" t="s">
        <v>400</v>
      </c>
      <c r="J670" s="108"/>
      <c r="K670" s="109"/>
      <c r="L670" s="109"/>
      <c r="M670" s="110"/>
      <c r="N670" s="84"/>
      <c r="O670" s="168"/>
    </row>
    <row r="671" spans="1:15" s="122" customFormat="1" ht="14.25" customHeight="1">
      <c r="A671" s="313"/>
      <c r="B671" s="95"/>
      <c r="C671" s="96"/>
      <c r="D671" s="97"/>
      <c r="E671" s="98"/>
      <c r="F671" s="90"/>
      <c r="G671" s="91"/>
      <c r="H671" s="105"/>
      <c r="I671" s="92"/>
      <c r="J671" s="510"/>
      <c r="K671" s="510"/>
      <c r="L671" s="510"/>
      <c r="M671" s="98"/>
      <c r="N671" s="90"/>
      <c r="O671" s="169"/>
    </row>
    <row r="672" spans="1:15" s="122" customFormat="1" ht="14.25" customHeight="1">
      <c r="A672" s="313"/>
      <c r="B672" s="95"/>
      <c r="C672" s="96"/>
      <c r="D672" s="97"/>
      <c r="E672" s="98"/>
      <c r="F672" s="90"/>
      <c r="G672" s="91"/>
      <c r="H672" s="105"/>
      <c r="I672" s="92"/>
      <c r="J672" s="510"/>
      <c r="K672" s="510"/>
      <c r="L672" s="510"/>
      <c r="M672" s="98"/>
      <c r="N672" s="90"/>
      <c r="O672" s="101">
        <f>ROUNDDOWN(SUM(N671:N677)/1000,0)</f>
        <v>0</v>
      </c>
    </row>
    <row r="673" spans="1:17" s="122" customFormat="1" ht="14.25" customHeight="1">
      <c r="A673" s="313"/>
      <c r="B673" s="95"/>
      <c r="C673" s="96"/>
      <c r="D673" s="97"/>
      <c r="E673" s="98"/>
      <c r="F673" s="90"/>
      <c r="G673" s="91"/>
      <c r="H673" s="105"/>
      <c r="I673" s="92"/>
      <c r="J673" s="510"/>
      <c r="K673" s="510"/>
      <c r="L673" s="510"/>
      <c r="M673" s="98"/>
      <c r="N673" s="90"/>
      <c r="O673" s="94"/>
    </row>
    <row r="674" spans="1:17" s="122" customFormat="1" ht="14.25" customHeight="1">
      <c r="A674" s="313"/>
      <c r="B674" s="78" t="s">
        <v>56</v>
      </c>
      <c r="C674" s="79"/>
      <c r="D674" s="79"/>
      <c r="E674" s="80"/>
      <c r="F674" s="81"/>
      <c r="G674" s="82"/>
      <c r="H674" s="105"/>
      <c r="I674" s="92"/>
      <c r="J674" s="510"/>
      <c r="K674" s="510"/>
      <c r="L674" s="510"/>
      <c r="M674" s="98"/>
      <c r="N674" s="90"/>
      <c r="O674" s="94"/>
    </row>
    <row r="675" spans="1:17" s="122" customFormat="1" ht="14.25" customHeight="1">
      <c r="A675" s="313"/>
      <c r="B675" s="95"/>
      <c r="C675" s="96"/>
      <c r="D675" s="97"/>
      <c r="E675" s="98"/>
      <c r="F675" s="90"/>
      <c r="G675" s="91"/>
      <c r="H675" s="100"/>
      <c r="I675" s="92"/>
      <c r="J675" s="510"/>
      <c r="K675" s="510"/>
      <c r="L675" s="510"/>
      <c r="M675" s="98"/>
      <c r="N675" s="90"/>
      <c r="O675" s="94"/>
    </row>
    <row r="676" spans="1:17" s="122" customFormat="1" ht="14.25" customHeight="1">
      <c r="A676" s="313"/>
      <c r="B676" s="95"/>
      <c r="C676" s="96"/>
      <c r="D676" s="97"/>
      <c r="E676" s="98"/>
      <c r="F676" s="90"/>
      <c r="G676" s="99">
        <f>ROUNDDOWN(SUM(F675:F680)/1000,0)</f>
        <v>0</v>
      </c>
      <c r="H676" s="105"/>
      <c r="I676" s="92"/>
      <c r="J676" s="510"/>
      <c r="K676" s="510"/>
      <c r="L676" s="510"/>
      <c r="M676" s="98"/>
      <c r="N676" s="90"/>
      <c r="O676" s="106"/>
    </row>
    <row r="677" spans="1:17" s="122" customFormat="1" ht="14.25" customHeight="1">
      <c r="A677" s="313"/>
      <c r="B677" s="95"/>
      <c r="C677" s="96"/>
      <c r="D677" s="97"/>
      <c r="E677" s="98"/>
      <c r="F677" s="90"/>
      <c r="G677" s="91"/>
      <c r="H677" s="105"/>
      <c r="I677" s="185" t="s">
        <v>401</v>
      </c>
      <c r="J677" s="108"/>
      <c r="K677" s="109"/>
      <c r="L677" s="109"/>
      <c r="M677" s="110"/>
      <c r="N677" s="707"/>
      <c r="O677" s="112"/>
    </row>
    <row r="678" spans="1:17" s="122" customFormat="1" ht="14.25" customHeight="1">
      <c r="A678" s="313"/>
      <c r="B678" s="95"/>
      <c r="C678" s="96"/>
      <c r="D678" s="97"/>
      <c r="E678" s="98"/>
      <c r="F678" s="90"/>
      <c r="G678" s="99"/>
      <c r="H678" s="105"/>
      <c r="I678" s="92"/>
      <c r="J678" s="510"/>
      <c r="K678" s="510"/>
      <c r="L678" s="510"/>
      <c r="M678" s="98"/>
      <c r="N678" s="90"/>
      <c r="O678" s="94"/>
    </row>
    <row r="679" spans="1:17" s="122" customFormat="1" ht="14.25" customHeight="1">
      <c r="A679" s="313"/>
      <c r="B679" s="95"/>
      <c r="C679" s="96"/>
      <c r="D679" s="97"/>
      <c r="E679" s="98"/>
      <c r="F679" s="90"/>
      <c r="G679" s="99"/>
      <c r="H679" s="100"/>
      <c r="I679" s="92"/>
      <c r="J679" s="510"/>
      <c r="K679" s="510"/>
      <c r="L679" s="510"/>
      <c r="M679" s="98"/>
      <c r="N679" s="90"/>
      <c r="O679" s="101">
        <f>ROUNDDOWN(SUM(N678:N683)/1000,0)</f>
        <v>0</v>
      </c>
    </row>
    <row r="680" spans="1:17" s="122" customFormat="1" ht="14.1" customHeight="1" thickBot="1">
      <c r="A680" s="313"/>
      <c r="B680" s="113" t="s">
        <v>608</v>
      </c>
      <c r="C680" s="114"/>
      <c r="D680" s="114"/>
      <c r="E680" s="115"/>
      <c r="F680" s="116"/>
      <c r="G680" s="117">
        <f>G681-G646-G653-G659-G663-G668-G676</f>
        <v>0</v>
      </c>
      <c r="H680" s="105"/>
      <c r="I680" s="92"/>
      <c r="J680" s="510"/>
      <c r="K680" s="510"/>
      <c r="L680" s="510"/>
      <c r="M680" s="98"/>
      <c r="N680" s="90"/>
      <c r="O680" s="94"/>
    </row>
    <row r="681" spans="1:17" s="122" customFormat="1" ht="14.25" customHeight="1" thickTop="1">
      <c r="A681" s="313"/>
      <c r="B681" s="702" t="s">
        <v>57</v>
      </c>
      <c r="C681" s="703"/>
      <c r="D681" s="703"/>
      <c r="E681" s="703"/>
      <c r="F681" s="704"/>
      <c r="G681" s="118">
        <f>O690</f>
        <v>0</v>
      </c>
      <c r="H681" s="100"/>
      <c r="I681" s="92"/>
      <c r="J681" s="510"/>
      <c r="K681" s="510"/>
      <c r="L681" s="510"/>
      <c r="M681" s="98"/>
      <c r="N681" s="90"/>
      <c r="O681" s="94"/>
    </row>
    <row r="682" spans="1:17" s="122" customFormat="1" ht="20.100000000000001" customHeight="1">
      <c r="A682" s="313"/>
      <c r="B682" s="119" t="s">
        <v>58</v>
      </c>
      <c r="C682" s="120"/>
      <c r="D682" s="120"/>
      <c r="E682" s="120"/>
      <c r="F682" s="120"/>
      <c r="G682" s="121"/>
      <c r="H682" s="100"/>
      <c r="I682" s="107"/>
      <c r="J682" s="511"/>
      <c r="K682" s="511"/>
      <c r="L682" s="511"/>
      <c r="M682" s="104"/>
      <c r="N682" s="645"/>
      <c r="O682" s="106"/>
    </row>
    <row r="683" spans="1:17" s="122" customFormat="1" ht="14.25" customHeight="1">
      <c r="A683" s="313"/>
      <c r="B683" s="122" t="s">
        <v>59</v>
      </c>
      <c r="C683" s="120"/>
      <c r="D683" s="120"/>
      <c r="E683" s="120"/>
      <c r="F683" s="120"/>
      <c r="G683" s="123" t="s">
        <v>60</v>
      </c>
      <c r="H683" s="121"/>
      <c r="I683" s="185" t="s">
        <v>717</v>
      </c>
      <c r="J683" s="708"/>
      <c r="K683" s="510"/>
      <c r="L683" s="510"/>
      <c r="M683" s="110"/>
      <c r="N683" s="84"/>
      <c r="O683" s="111"/>
    </row>
    <row r="684" spans="1:17" s="122" customFormat="1" ht="14.25" customHeight="1">
      <c r="A684" s="313"/>
      <c r="B684" s="987" t="s">
        <v>61</v>
      </c>
      <c r="C684" s="1019"/>
      <c r="D684" s="1019"/>
      <c r="E684" s="1019"/>
      <c r="F684" s="1020"/>
      <c r="G684" s="125" t="s">
        <v>62</v>
      </c>
      <c r="H684" s="124"/>
      <c r="I684" s="92"/>
      <c r="J684" s="510"/>
      <c r="K684" s="709"/>
      <c r="L684" s="709"/>
      <c r="M684" s="98"/>
      <c r="N684" s="90"/>
      <c r="O684" s="94"/>
      <c r="Q684" s="648" t="s">
        <v>735</v>
      </c>
    </row>
    <row r="685" spans="1:17" s="122" customFormat="1" ht="14.25" customHeight="1">
      <c r="A685" s="313"/>
      <c r="B685" s="1144" t="s">
        <v>403</v>
      </c>
      <c r="C685" s="1019"/>
      <c r="D685" s="1019"/>
      <c r="E685" s="1019"/>
      <c r="F685" s="1020"/>
      <c r="G685" s="126"/>
      <c r="H685" s="124"/>
      <c r="I685" s="92"/>
      <c r="J685" s="510"/>
      <c r="K685" s="510"/>
      <c r="L685" s="510"/>
      <c r="M685" s="98"/>
      <c r="N685" s="90"/>
      <c r="O685" s="101">
        <f>ROUNDDOWN(SUM(N684:N688)/1000,0)</f>
        <v>0</v>
      </c>
    </row>
    <row r="686" spans="1:17" s="122" customFormat="1" ht="20.100000000000001" customHeight="1">
      <c r="A686" s="313"/>
      <c r="B686" s="1144" t="s">
        <v>404</v>
      </c>
      <c r="C686" s="1145"/>
      <c r="D686" s="1145"/>
      <c r="E686" s="1145"/>
      <c r="F686" s="1146"/>
      <c r="G686" s="126"/>
      <c r="H686" s="127"/>
      <c r="I686" s="92"/>
      <c r="J686" s="510"/>
      <c r="K686" s="510"/>
      <c r="L686" s="510"/>
      <c r="M686" s="98"/>
      <c r="N686" s="90"/>
      <c r="O686" s="94"/>
    </row>
    <row r="687" spans="1:17" s="122" customFormat="1" ht="21.95" customHeight="1" thickBot="1">
      <c r="A687" s="313"/>
      <c r="B687" s="1144" t="s">
        <v>104</v>
      </c>
      <c r="C687" s="1145"/>
      <c r="D687" s="1145"/>
      <c r="E687" s="1145"/>
      <c r="F687" s="1146"/>
      <c r="G687" s="126"/>
      <c r="H687" s="105"/>
      <c r="I687" s="92"/>
      <c r="J687" s="510"/>
      <c r="K687" s="510"/>
      <c r="L687" s="510"/>
      <c r="M687" s="98"/>
      <c r="N687" s="90"/>
      <c r="O687" s="128"/>
    </row>
    <row r="688" spans="1:17" s="122" customFormat="1" ht="35.450000000000003" customHeight="1" thickTop="1">
      <c r="A688" s="313"/>
      <c r="B688" s="1144" t="s">
        <v>108</v>
      </c>
      <c r="C688" s="1145"/>
      <c r="D688" s="1145"/>
      <c r="E688" s="1145"/>
      <c r="F688" s="1146"/>
      <c r="G688" s="126"/>
      <c r="H688" s="105"/>
      <c r="I688" s="1166" t="s">
        <v>402</v>
      </c>
      <c r="J688" s="1167"/>
      <c r="K688" s="1167"/>
      <c r="L688" s="1167"/>
      <c r="M688" s="1167"/>
      <c r="N688" s="1168"/>
      <c r="O688" s="129">
        <f>SUM(O646,O656,O665,O672,O679,O685)</f>
        <v>0</v>
      </c>
    </row>
    <row r="689" spans="1:21" s="122" customFormat="1" ht="35.450000000000003" customHeight="1">
      <c r="A689" s="313"/>
      <c r="B689" s="1144" t="s">
        <v>774</v>
      </c>
      <c r="C689" s="1145"/>
      <c r="D689" s="1145"/>
      <c r="E689" s="1145"/>
      <c r="F689" s="1146"/>
      <c r="G689" s="126"/>
      <c r="H689" s="121"/>
      <c r="I689" s="1169" t="s">
        <v>276</v>
      </c>
      <c r="J689" s="1170"/>
      <c r="K689" s="1170"/>
      <c r="L689" s="1170"/>
      <c r="M689" s="1170"/>
      <c r="N689" s="1171"/>
      <c r="O689" s="136">
        <f>IF(共通入力シート!$B$18="課税事業者",ROUNDDOWN((O688-G691)*10/110,0),0)</f>
        <v>0</v>
      </c>
    </row>
    <row r="690" spans="1:21" s="122" customFormat="1" ht="26.1" customHeight="1" thickBot="1">
      <c r="A690" s="313"/>
      <c r="B690" s="1153" t="s">
        <v>775</v>
      </c>
      <c r="C690" s="1154"/>
      <c r="D690" s="1154"/>
      <c r="E690" s="1154"/>
      <c r="F690" s="1155"/>
      <c r="G690" s="126"/>
      <c r="H690" s="121"/>
      <c r="I690" s="1159" t="s">
        <v>609</v>
      </c>
      <c r="J690" s="1160"/>
      <c r="K690" s="1160"/>
      <c r="L690" s="1160"/>
      <c r="M690" s="1160"/>
      <c r="N690" s="1161"/>
      <c r="O690" s="131">
        <f>O688-O689</f>
        <v>0</v>
      </c>
    </row>
    <row r="691" spans="1:21" s="122" customFormat="1" ht="25.35" customHeight="1" thickTop="1">
      <c r="A691" s="313"/>
      <c r="B691" s="1156" t="s">
        <v>63</v>
      </c>
      <c r="C691" s="1157"/>
      <c r="D691" s="1157"/>
      <c r="E691" s="1157"/>
      <c r="F691" s="1158"/>
      <c r="G691" s="130">
        <f>SUM(G685:G690)</f>
        <v>0</v>
      </c>
      <c r="H691" s="326"/>
      <c r="I691" s="1159" t="s">
        <v>610</v>
      </c>
      <c r="J691" s="1160"/>
      <c r="K691" s="1160"/>
      <c r="L691" s="1160"/>
      <c r="M691" s="1160"/>
      <c r="N691" s="1161"/>
      <c r="O691" s="134"/>
    </row>
    <row r="692" spans="1:21" s="122" customFormat="1" ht="26.25" customHeight="1">
      <c r="A692" s="313"/>
      <c r="B692" s="122" t="s">
        <v>64</v>
      </c>
      <c r="C692" s="327"/>
      <c r="D692" s="327"/>
      <c r="E692" s="327"/>
      <c r="F692" s="327"/>
      <c r="G692" s="133"/>
      <c r="H692" s="326"/>
      <c r="O692" s="135"/>
    </row>
    <row r="693" spans="1:21" s="122" customFormat="1" ht="10.5" customHeight="1" thickBot="1">
      <c r="A693" s="313"/>
      <c r="C693" s="327"/>
      <c r="D693" s="327"/>
      <c r="E693" s="327"/>
      <c r="F693" s="327"/>
      <c r="G693" s="133"/>
      <c r="H693" s="326"/>
      <c r="I693" s="328"/>
    </row>
    <row r="694" spans="1:21" s="122" customFormat="1" ht="25.35" customHeight="1" thickBot="1">
      <c r="A694" s="313"/>
      <c r="B694" s="1143" t="s">
        <v>65</v>
      </c>
      <c r="C694" s="1018"/>
      <c r="D694" s="1162" t="str">
        <f>IF(共通入力シート!$B$2="","",共通入力シート!$B$2)</f>
        <v/>
      </c>
      <c r="E694" s="1162"/>
      <c r="F694" s="1162"/>
      <c r="G694" s="1163"/>
      <c r="H694" s="1164" t="s">
        <v>778</v>
      </c>
      <c r="I694" s="1165"/>
      <c r="J694" s="1165"/>
      <c r="K694" s="1165"/>
      <c r="L694" s="1165"/>
      <c r="M694" s="1165"/>
      <c r="N694" s="1165"/>
      <c r="O694" s="1165"/>
    </row>
    <row r="695" spans="1:21" s="122" customFormat="1" ht="77.099999999999994" customHeight="1" thickBot="1">
      <c r="A695" s="313"/>
      <c r="B695" s="1148" t="s">
        <v>776</v>
      </c>
      <c r="C695" s="1149"/>
      <c r="D695" s="1150" t="str">
        <f>IF(O690=0,"",MAX(0,MIN(INT(O690/2),G680)))</f>
        <v/>
      </c>
      <c r="E695" s="1150"/>
      <c r="F695" s="1150"/>
      <c r="G695" s="329" t="s">
        <v>27</v>
      </c>
      <c r="H695" s="1151" t="s">
        <v>736</v>
      </c>
      <c r="I695" s="1152"/>
      <c r="J695" s="1152"/>
      <c r="K695" s="1152"/>
      <c r="L695" s="1152"/>
      <c r="M695" s="1152"/>
      <c r="N695" s="1152"/>
      <c r="O695" s="1152"/>
    </row>
    <row r="696" spans="1:21" ht="4.5" customHeight="1"/>
    <row r="697" spans="1:21" ht="15.6" customHeight="1">
      <c r="B697" s="122" t="s">
        <v>332</v>
      </c>
      <c r="C697" s="198"/>
      <c r="D697" s="198"/>
      <c r="E697" s="198"/>
      <c r="F697" s="198"/>
      <c r="G697" s="198"/>
      <c r="H697" s="198"/>
      <c r="I697" s="198"/>
      <c r="J697" s="198"/>
      <c r="K697" s="198"/>
      <c r="L697" s="198"/>
      <c r="M697" s="198"/>
      <c r="N697" s="198"/>
      <c r="O697" s="198"/>
      <c r="R697" s="294"/>
      <c r="S697" s="294"/>
      <c r="T697" s="294"/>
      <c r="U697" s="294"/>
    </row>
    <row r="698" spans="1:21" ht="15.6" customHeight="1">
      <c r="B698" s="198" t="s">
        <v>383</v>
      </c>
      <c r="C698" s="198"/>
      <c r="D698" s="198"/>
      <c r="E698" s="198"/>
      <c r="F698" s="198"/>
      <c r="G698" s="198"/>
      <c r="H698" s="198"/>
      <c r="I698" s="198"/>
      <c r="J698" s="198"/>
      <c r="K698" s="198"/>
      <c r="L698" s="198"/>
      <c r="M698" s="198"/>
      <c r="N698" s="198"/>
      <c r="O698" s="198"/>
      <c r="R698" s="294"/>
      <c r="S698" s="294"/>
      <c r="T698" s="294"/>
      <c r="U698" s="294"/>
    </row>
    <row r="699" spans="1:21" ht="18" customHeight="1" thickBot="1">
      <c r="B699" s="1044" t="s">
        <v>382</v>
      </c>
      <c r="C699" s="1044"/>
      <c r="D699" s="1044"/>
      <c r="E699" s="1044"/>
      <c r="F699" s="1044"/>
      <c r="G699" s="1044"/>
      <c r="H699" s="1044"/>
      <c r="I699" s="1044"/>
      <c r="J699" s="1044"/>
      <c r="K699" s="1044"/>
      <c r="L699" s="1044"/>
      <c r="M699" s="1044"/>
      <c r="N699" s="1044"/>
      <c r="O699" s="1044"/>
      <c r="R699" s="294"/>
      <c r="S699" s="294"/>
      <c r="T699" s="294"/>
      <c r="U699" s="294"/>
    </row>
    <row r="700" spans="1:21" ht="15" customHeight="1">
      <c r="B700" s="1036" t="s">
        <v>36</v>
      </c>
      <c r="C700" s="1063"/>
      <c r="D700" s="1051" t="s">
        <v>511</v>
      </c>
      <c r="E700" s="1052"/>
      <c r="F700" s="1036" t="s">
        <v>447</v>
      </c>
      <c r="G700" s="1037"/>
      <c r="H700" s="1038"/>
      <c r="I700" s="1038"/>
      <c r="J700" s="1038"/>
      <c r="K700" s="1038"/>
      <c r="L700" s="1038"/>
      <c r="M700" s="1038"/>
      <c r="N700" s="1038"/>
      <c r="O700" s="1039"/>
      <c r="Q700" s="520"/>
      <c r="R700" s="294"/>
      <c r="S700" s="294"/>
      <c r="T700" s="294"/>
      <c r="U700" s="294"/>
    </row>
    <row r="701" spans="1:21" ht="15" customHeight="1" thickBot="1">
      <c r="B701" s="1040"/>
      <c r="C701" s="1064"/>
      <c r="D701" s="1053"/>
      <c r="E701" s="1054"/>
      <c r="F701" s="1040"/>
      <c r="G701" s="1041"/>
      <c r="H701" s="1042"/>
      <c r="I701" s="1042"/>
      <c r="J701" s="1042"/>
      <c r="K701" s="1042"/>
      <c r="L701" s="1042"/>
      <c r="M701" s="1042"/>
      <c r="N701" s="1042"/>
      <c r="O701" s="1043"/>
      <c r="Q701" s="519"/>
      <c r="R701" s="294"/>
      <c r="S701" s="294"/>
      <c r="T701" s="294"/>
      <c r="U701" s="294"/>
    </row>
    <row r="702" spans="1:21" ht="16.5" customHeight="1">
      <c r="B702" s="295" t="s">
        <v>111</v>
      </c>
      <c r="C702" s="296"/>
      <c r="D702" s="296"/>
      <c r="E702" s="297"/>
      <c r="F702" s="296"/>
      <c r="G702" s="296"/>
      <c r="H702" s="298"/>
      <c r="I702" s="298"/>
      <c r="J702" s="298"/>
      <c r="K702" s="298"/>
      <c r="L702" s="298"/>
      <c r="M702" s="298"/>
      <c r="N702" s="298"/>
      <c r="O702" s="299"/>
      <c r="R702" s="294"/>
      <c r="S702" s="294"/>
      <c r="T702" s="294"/>
      <c r="U702" s="294"/>
    </row>
    <row r="703" spans="1:21" ht="18.75" customHeight="1">
      <c r="B703" s="1055"/>
      <c r="C703" s="1056"/>
      <c r="D703" s="1056"/>
      <c r="E703" s="1056"/>
      <c r="F703" s="1056"/>
      <c r="G703" s="1056"/>
      <c r="H703" s="1056"/>
      <c r="I703" s="1056"/>
      <c r="J703" s="1056"/>
      <c r="K703" s="1056"/>
      <c r="L703" s="1213" t="s">
        <v>39</v>
      </c>
      <c r="M703" s="1215"/>
      <c r="N703" s="1215"/>
      <c r="O703" s="1216"/>
      <c r="Q703" s="496" t="str">
        <f>IF(M703="", "←選択してください。", "")</f>
        <v>←選択してください。</v>
      </c>
      <c r="R703" s="294"/>
      <c r="S703" s="294"/>
      <c r="T703" s="294"/>
      <c r="U703" s="294"/>
    </row>
    <row r="704" spans="1:21" ht="17.25" customHeight="1">
      <c r="B704" s="1057"/>
      <c r="C704" s="1058"/>
      <c r="D704" s="1058"/>
      <c r="E704" s="1058"/>
      <c r="F704" s="1058"/>
      <c r="G704" s="1058"/>
      <c r="H704" s="1058"/>
      <c r="I704" s="1058"/>
      <c r="J704" s="1058"/>
      <c r="K704" s="1058"/>
      <c r="L704" s="1214"/>
      <c r="M704" s="1217"/>
      <c r="N704" s="1217"/>
      <c r="O704" s="1218"/>
      <c r="Q704" s="301"/>
      <c r="R704" s="294"/>
      <c r="S704" s="294"/>
      <c r="T704" s="294"/>
      <c r="U704" s="294"/>
    </row>
    <row r="705" spans="2:21" ht="4.5" customHeight="1">
      <c r="B705" s="303"/>
      <c r="C705" s="303"/>
      <c r="D705" s="303"/>
      <c r="E705" s="303"/>
      <c r="F705" s="303"/>
      <c r="G705" s="303"/>
      <c r="H705" s="303"/>
      <c r="I705" s="303"/>
      <c r="J705" s="303"/>
      <c r="K705" s="303"/>
      <c r="L705" s="303"/>
      <c r="M705" s="303"/>
      <c r="N705" s="303"/>
      <c r="O705" s="517"/>
      <c r="R705" s="294"/>
      <c r="S705" s="294"/>
      <c r="T705" s="294"/>
      <c r="U705" s="294"/>
    </row>
    <row r="706" spans="2:21" ht="21.75" customHeight="1">
      <c r="B706" s="987" t="s">
        <v>112</v>
      </c>
      <c r="C706" s="1097"/>
      <c r="D706" s="1098" t="s">
        <v>41</v>
      </c>
      <c r="E706" s="1099"/>
      <c r="F706" s="1100"/>
      <c r="G706" s="1100"/>
      <c r="H706" s="1101"/>
      <c r="I706" s="987"/>
      <c r="J706" s="988"/>
      <c r="K706" s="988"/>
      <c r="L706" s="1211"/>
      <c r="M706" s="1211"/>
      <c r="N706" s="1211"/>
      <c r="O706" s="1212"/>
      <c r="Q706" s="301" t="str">
        <f>IF(OR(F700="人材養成事業",F700= "普及啓発事業"), "←斜線部は記入する必要はありません。", "")</f>
        <v/>
      </c>
      <c r="R706" s="294"/>
      <c r="S706" s="294"/>
      <c r="T706" s="294"/>
      <c r="U706" s="294"/>
    </row>
    <row r="707" spans="2:21" ht="9" customHeight="1">
      <c r="B707" s="122"/>
      <c r="C707" s="122"/>
      <c r="D707" s="122"/>
      <c r="E707" s="122"/>
      <c r="F707" s="303"/>
      <c r="G707" s="303"/>
      <c r="H707" s="500"/>
      <c r="I707" s="303"/>
      <c r="J707" s="303"/>
      <c r="K707" s="303"/>
      <c r="L707" s="501"/>
      <c r="M707" s="303"/>
      <c r="N707" s="303"/>
      <c r="O707" s="502"/>
      <c r="Q707" s="301"/>
      <c r="R707" s="294"/>
      <c r="S707" s="294"/>
      <c r="T707" s="294"/>
      <c r="U707" s="294"/>
    </row>
    <row r="708" spans="2:21" ht="16.5" hidden="1" customHeight="1">
      <c r="B708" s="122"/>
      <c r="C708" s="122"/>
      <c r="D708" s="122"/>
      <c r="E708" s="122"/>
      <c r="F708" s="303"/>
      <c r="G708" s="303"/>
      <c r="H708" s="500"/>
      <c r="I708" s="303"/>
      <c r="J708" s="303"/>
      <c r="K708" s="303"/>
      <c r="L708" s="501"/>
      <c r="M708" s="303"/>
      <c r="N708" s="303"/>
      <c r="O708" s="502"/>
      <c r="Q708" s="301"/>
      <c r="R708" s="294"/>
      <c r="S708" s="294"/>
      <c r="T708" s="294"/>
      <c r="U708" s="294"/>
    </row>
    <row r="709" spans="2:21" ht="16.5" hidden="1" customHeight="1">
      <c r="B709" s="122"/>
      <c r="C709" s="122"/>
      <c r="D709" s="303"/>
      <c r="E709" s="303"/>
      <c r="F709" s="303"/>
      <c r="G709" s="303"/>
      <c r="H709" s="303"/>
      <c r="I709" s="303"/>
      <c r="J709" s="303"/>
      <c r="K709" s="303"/>
      <c r="L709" s="303"/>
      <c r="M709" s="303"/>
      <c r="N709" s="303"/>
      <c r="O709" s="303"/>
      <c r="Q709" s="301"/>
      <c r="R709" s="294"/>
      <c r="S709" s="294"/>
      <c r="T709" s="294"/>
      <c r="U709" s="294"/>
    </row>
    <row r="710" spans="2:21" s="97" customFormat="1" ht="18" customHeight="1">
      <c r="B710" s="1067" t="s">
        <v>277</v>
      </c>
      <c r="C710" s="1075"/>
      <c r="D710" s="1032" t="s">
        <v>737</v>
      </c>
      <c r="E710" s="975"/>
      <c r="F710" s="975"/>
      <c r="G710" s="975"/>
      <c r="H710" s="975"/>
      <c r="I710" s="975"/>
      <c r="J710" s="975"/>
      <c r="K710" s="975"/>
      <c r="L710" s="975"/>
      <c r="M710" s="975"/>
      <c r="N710" s="975"/>
      <c r="O710" s="976"/>
      <c r="Q710" s="495"/>
    </row>
    <row r="711" spans="2:21" s="97" customFormat="1" ht="19.350000000000001" customHeight="1">
      <c r="B711" s="1076"/>
      <c r="C711" s="1077"/>
      <c r="D711" s="1033"/>
      <c r="E711" s="1034"/>
      <c r="F711" s="1034"/>
      <c r="G711" s="1034"/>
      <c r="H711" s="1034"/>
      <c r="I711" s="1034"/>
      <c r="J711" s="1034"/>
      <c r="K711" s="1034"/>
      <c r="L711" s="1034"/>
      <c r="M711" s="1034"/>
      <c r="N711" s="1034"/>
      <c r="O711" s="1035"/>
    </row>
    <row r="712" spans="2:21" s="97" customFormat="1" ht="19.350000000000001" customHeight="1">
      <c r="B712" s="1076"/>
      <c r="C712" s="1077"/>
      <c r="D712" s="1026"/>
      <c r="E712" s="1027"/>
      <c r="F712" s="1027"/>
      <c r="G712" s="1027"/>
      <c r="H712" s="1027"/>
      <c r="I712" s="1027"/>
      <c r="J712" s="1027"/>
      <c r="K712" s="1027"/>
      <c r="L712" s="1027"/>
      <c r="M712" s="1027"/>
      <c r="N712" s="1027"/>
      <c r="O712" s="1028"/>
    </row>
    <row r="713" spans="2:21" s="97" customFormat="1" ht="19.350000000000001" customHeight="1">
      <c r="B713" s="1076"/>
      <c r="C713" s="1077"/>
      <c r="D713" s="1026"/>
      <c r="E713" s="1027"/>
      <c r="F713" s="1027"/>
      <c r="G713" s="1027"/>
      <c r="H713" s="1027"/>
      <c r="I713" s="1027"/>
      <c r="J713" s="1027"/>
      <c r="K713" s="1027"/>
      <c r="L713" s="1027"/>
      <c r="M713" s="1027"/>
      <c r="N713" s="1027"/>
      <c r="O713" s="1028"/>
    </row>
    <row r="714" spans="2:21" s="97" customFormat="1" ht="19.350000000000001" customHeight="1">
      <c r="B714" s="1076"/>
      <c r="C714" s="1077"/>
      <c r="D714" s="1026"/>
      <c r="E714" s="1027"/>
      <c r="F714" s="1027"/>
      <c r="G714" s="1027"/>
      <c r="H714" s="1027"/>
      <c r="I714" s="1027"/>
      <c r="J714" s="1027"/>
      <c r="K714" s="1027"/>
      <c r="L714" s="1027"/>
      <c r="M714" s="1027"/>
      <c r="N714" s="1027"/>
      <c r="O714" s="1028"/>
    </row>
    <row r="715" spans="2:21" s="97" customFormat="1" ht="19.350000000000001" customHeight="1">
      <c r="B715" s="1076"/>
      <c r="C715" s="1077"/>
      <c r="D715" s="1026"/>
      <c r="E715" s="1027"/>
      <c r="F715" s="1027"/>
      <c r="G715" s="1027"/>
      <c r="H715" s="1027"/>
      <c r="I715" s="1027"/>
      <c r="J715" s="1027"/>
      <c r="K715" s="1027"/>
      <c r="L715" s="1027"/>
      <c r="M715" s="1027"/>
      <c r="N715" s="1027"/>
      <c r="O715" s="1028"/>
    </row>
    <row r="716" spans="2:21" s="97" customFormat="1" ht="19.350000000000001" customHeight="1">
      <c r="B716" s="1076"/>
      <c r="C716" s="1077"/>
      <c r="D716" s="1026"/>
      <c r="E716" s="1027"/>
      <c r="F716" s="1027"/>
      <c r="G716" s="1027"/>
      <c r="H716" s="1027"/>
      <c r="I716" s="1027"/>
      <c r="J716" s="1027"/>
      <c r="K716" s="1027"/>
      <c r="L716" s="1027"/>
      <c r="M716" s="1027"/>
      <c r="N716" s="1027"/>
      <c r="O716" s="1028"/>
    </row>
    <row r="717" spans="2:21" s="97" customFormat="1" ht="19.350000000000001" customHeight="1">
      <c r="B717" s="1076"/>
      <c r="C717" s="1077"/>
      <c r="D717" s="1026"/>
      <c r="E717" s="1027"/>
      <c r="F717" s="1027"/>
      <c r="G717" s="1027"/>
      <c r="H717" s="1027"/>
      <c r="I717" s="1027"/>
      <c r="J717" s="1027"/>
      <c r="K717" s="1027"/>
      <c r="L717" s="1027"/>
      <c r="M717" s="1027"/>
      <c r="N717" s="1027"/>
      <c r="O717" s="1028"/>
    </row>
    <row r="718" spans="2:21" s="97" customFormat="1" ht="19.350000000000001" customHeight="1">
      <c r="B718" s="1076"/>
      <c r="C718" s="1077"/>
      <c r="D718" s="1026"/>
      <c r="E718" s="1027"/>
      <c r="F718" s="1027"/>
      <c r="G718" s="1027"/>
      <c r="H718" s="1027"/>
      <c r="I718" s="1027"/>
      <c r="J718" s="1027"/>
      <c r="K718" s="1027"/>
      <c r="L718" s="1027"/>
      <c r="M718" s="1027"/>
      <c r="N718" s="1027"/>
      <c r="O718" s="1028"/>
    </row>
    <row r="719" spans="2:21" s="97" customFormat="1" ht="19.350000000000001" customHeight="1">
      <c r="B719" s="1076"/>
      <c r="C719" s="1077"/>
      <c r="D719" s="1026"/>
      <c r="E719" s="1027"/>
      <c r="F719" s="1027"/>
      <c r="G719" s="1027"/>
      <c r="H719" s="1027"/>
      <c r="I719" s="1027"/>
      <c r="J719" s="1027"/>
      <c r="K719" s="1027"/>
      <c r="L719" s="1027"/>
      <c r="M719" s="1027"/>
      <c r="N719" s="1027"/>
      <c r="O719" s="1028"/>
    </row>
    <row r="720" spans="2:21" s="97" customFormat="1" ht="19.350000000000001" customHeight="1">
      <c r="B720" s="1078"/>
      <c r="C720" s="1079"/>
      <c r="D720" s="1029"/>
      <c r="E720" s="1030"/>
      <c r="F720" s="1030"/>
      <c r="G720" s="1030"/>
      <c r="H720" s="1030"/>
      <c r="I720" s="1030"/>
      <c r="J720" s="1030"/>
      <c r="K720" s="1030"/>
      <c r="L720" s="1030"/>
      <c r="M720" s="1030"/>
      <c r="N720" s="1030"/>
      <c r="O720" s="1031"/>
    </row>
    <row r="721" spans="2:15" s="97" customFormat="1" ht="18" customHeight="1">
      <c r="B721" s="1067" t="s">
        <v>114</v>
      </c>
      <c r="C721" s="1092"/>
      <c r="D721" s="1147" t="s">
        <v>523</v>
      </c>
      <c r="E721" s="1133"/>
      <c r="F721" s="1133"/>
      <c r="G721" s="1133"/>
      <c r="H721" s="1133"/>
      <c r="I721" s="1133"/>
      <c r="J721" s="1133"/>
      <c r="K721" s="1133"/>
      <c r="L721" s="1133"/>
      <c r="M721" s="1133"/>
      <c r="N721" s="1133"/>
      <c r="O721" s="1134"/>
    </row>
    <row r="722" spans="2:15" s="97" customFormat="1" ht="18" customHeight="1">
      <c r="B722" s="1093"/>
      <c r="C722" s="1094"/>
      <c r="D722" s="1045"/>
      <c r="E722" s="1046"/>
      <c r="F722" s="1046"/>
      <c r="G722" s="1046"/>
      <c r="H722" s="1046"/>
      <c r="I722" s="1046"/>
      <c r="J722" s="1046"/>
      <c r="K722" s="1046"/>
      <c r="L722" s="1046"/>
      <c r="M722" s="1046"/>
      <c r="N722" s="1046"/>
      <c r="O722" s="1047"/>
    </row>
    <row r="723" spans="2:15" s="97" customFormat="1" ht="18" customHeight="1">
      <c r="B723" s="1093"/>
      <c r="C723" s="1094"/>
      <c r="D723" s="1026"/>
      <c r="E723" s="1027"/>
      <c r="F723" s="1027"/>
      <c r="G723" s="1027"/>
      <c r="H723" s="1027"/>
      <c r="I723" s="1027"/>
      <c r="J723" s="1027"/>
      <c r="K723" s="1027"/>
      <c r="L723" s="1027"/>
      <c r="M723" s="1027"/>
      <c r="N723" s="1027"/>
      <c r="O723" s="1028"/>
    </row>
    <row r="724" spans="2:15" s="97" customFormat="1" ht="18" customHeight="1">
      <c r="B724" s="1093"/>
      <c r="C724" s="1094"/>
      <c r="D724" s="1026"/>
      <c r="E724" s="1027"/>
      <c r="F724" s="1027"/>
      <c r="G724" s="1027"/>
      <c r="H724" s="1027"/>
      <c r="I724" s="1027"/>
      <c r="J724" s="1027"/>
      <c r="K724" s="1027"/>
      <c r="L724" s="1027"/>
      <c r="M724" s="1027"/>
      <c r="N724" s="1027"/>
      <c r="O724" s="1028"/>
    </row>
    <row r="725" spans="2:15" s="97" customFormat="1" ht="18" customHeight="1">
      <c r="B725" s="1093"/>
      <c r="C725" s="1094"/>
      <c r="D725" s="1026"/>
      <c r="E725" s="1027"/>
      <c r="F725" s="1027"/>
      <c r="G725" s="1027"/>
      <c r="H725" s="1027"/>
      <c r="I725" s="1027"/>
      <c r="J725" s="1027"/>
      <c r="K725" s="1027"/>
      <c r="L725" s="1027"/>
      <c r="M725" s="1027"/>
      <c r="N725" s="1027"/>
      <c r="O725" s="1028"/>
    </row>
    <row r="726" spans="2:15" s="97" customFormat="1" ht="18" customHeight="1">
      <c r="B726" s="1093"/>
      <c r="C726" s="1094"/>
      <c r="D726" s="1026"/>
      <c r="E726" s="1027"/>
      <c r="F726" s="1027"/>
      <c r="G726" s="1027"/>
      <c r="H726" s="1027"/>
      <c r="I726" s="1027"/>
      <c r="J726" s="1027"/>
      <c r="K726" s="1027"/>
      <c r="L726" s="1027"/>
      <c r="M726" s="1027"/>
      <c r="N726" s="1027"/>
      <c r="O726" s="1028"/>
    </row>
    <row r="727" spans="2:15" s="97" customFormat="1" ht="18" customHeight="1">
      <c r="B727" s="1093"/>
      <c r="C727" s="1094"/>
      <c r="D727" s="1048"/>
      <c r="E727" s="1049"/>
      <c r="F727" s="1049"/>
      <c r="G727" s="1049"/>
      <c r="H727" s="1049"/>
      <c r="I727" s="1049"/>
      <c r="J727" s="1049"/>
      <c r="K727" s="1049"/>
      <c r="L727" s="1049"/>
      <c r="M727" s="1049"/>
      <c r="N727" s="1049"/>
      <c r="O727" s="1050"/>
    </row>
    <row r="728" spans="2:15" s="97" customFormat="1" ht="18" customHeight="1">
      <c r="B728" s="1093"/>
      <c r="C728" s="1094"/>
      <c r="D728" s="1116" t="s">
        <v>334</v>
      </c>
      <c r="E728" s="1117"/>
      <c r="F728" s="1117"/>
      <c r="G728" s="1117"/>
      <c r="H728" s="1117"/>
      <c r="I728" s="1117"/>
      <c r="J728" s="1117"/>
      <c r="K728" s="1117"/>
      <c r="L728" s="1117"/>
      <c r="M728" s="1117"/>
      <c r="N728" s="1117"/>
      <c r="O728" s="1118"/>
    </row>
    <row r="729" spans="2:15" s="97" customFormat="1" ht="18" customHeight="1">
      <c r="B729" s="1093"/>
      <c r="C729" s="1094"/>
      <c r="D729" s="1045"/>
      <c r="E729" s="1119"/>
      <c r="F729" s="1119"/>
      <c r="G729" s="1119"/>
      <c r="H729" s="1119"/>
      <c r="I729" s="1119"/>
      <c r="J729" s="1119"/>
      <c r="K729" s="1119"/>
      <c r="L729" s="1119"/>
      <c r="M729" s="1119"/>
      <c r="N729" s="1119"/>
      <c r="O729" s="1120"/>
    </row>
    <row r="730" spans="2:15" s="97" customFormat="1" ht="18" customHeight="1">
      <c r="B730" s="1093"/>
      <c r="C730" s="1094"/>
      <c r="D730" s="1121"/>
      <c r="E730" s="1122"/>
      <c r="F730" s="1122"/>
      <c r="G730" s="1122"/>
      <c r="H730" s="1122"/>
      <c r="I730" s="1122"/>
      <c r="J730" s="1122"/>
      <c r="K730" s="1122"/>
      <c r="L730" s="1122"/>
      <c r="M730" s="1122"/>
      <c r="N730" s="1122"/>
      <c r="O730" s="1123"/>
    </row>
    <row r="731" spans="2:15" s="97" customFormat="1" ht="18" customHeight="1">
      <c r="B731" s="1093"/>
      <c r="C731" s="1094"/>
      <c r="D731" s="1121"/>
      <c r="E731" s="1122"/>
      <c r="F731" s="1122"/>
      <c r="G731" s="1122"/>
      <c r="H731" s="1122"/>
      <c r="I731" s="1122"/>
      <c r="J731" s="1122"/>
      <c r="K731" s="1122"/>
      <c r="L731" s="1122"/>
      <c r="M731" s="1122"/>
      <c r="N731" s="1122"/>
      <c r="O731" s="1123"/>
    </row>
    <row r="732" spans="2:15" s="97" customFormat="1" ht="18" customHeight="1">
      <c r="B732" s="1093"/>
      <c r="C732" s="1094"/>
      <c r="D732" s="1121"/>
      <c r="E732" s="1122"/>
      <c r="F732" s="1122"/>
      <c r="G732" s="1122"/>
      <c r="H732" s="1122"/>
      <c r="I732" s="1122"/>
      <c r="J732" s="1122"/>
      <c r="K732" s="1122"/>
      <c r="L732" s="1122"/>
      <c r="M732" s="1122"/>
      <c r="N732" s="1122"/>
      <c r="O732" s="1123"/>
    </row>
    <row r="733" spans="2:15" s="97" customFormat="1" ht="18" customHeight="1">
      <c r="B733" s="1093"/>
      <c r="C733" s="1094"/>
      <c r="D733" s="1121"/>
      <c r="E733" s="1122"/>
      <c r="F733" s="1122"/>
      <c r="G733" s="1122"/>
      <c r="H733" s="1122"/>
      <c r="I733" s="1122"/>
      <c r="J733" s="1122"/>
      <c r="K733" s="1122"/>
      <c r="L733" s="1122"/>
      <c r="M733" s="1122"/>
      <c r="N733" s="1122"/>
      <c r="O733" s="1123"/>
    </row>
    <row r="734" spans="2:15" s="97" customFormat="1" ht="18" customHeight="1">
      <c r="B734" s="1093"/>
      <c r="C734" s="1094"/>
      <c r="D734" s="1121"/>
      <c r="E734" s="1122"/>
      <c r="F734" s="1122"/>
      <c r="G734" s="1122"/>
      <c r="H734" s="1122"/>
      <c r="I734" s="1122"/>
      <c r="J734" s="1122"/>
      <c r="K734" s="1122"/>
      <c r="L734" s="1122"/>
      <c r="M734" s="1122"/>
      <c r="N734" s="1122"/>
      <c r="O734" s="1123"/>
    </row>
    <row r="735" spans="2:15" s="97" customFormat="1" ht="18" customHeight="1">
      <c r="B735" s="1095"/>
      <c r="C735" s="1096"/>
      <c r="D735" s="1124"/>
      <c r="E735" s="1125"/>
      <c r="F735" s="1125"/>
      <c r="G735" s="1125"/>
      <c r="H735" s="1125"/>
      <c r="I735" s="1125"/>
      <c r="J735" s="1125"/>
      <c r="K735" s="1125"/>
      <c r="L735" s="1125"/>
      <c r="M735" s="1125"/>
      <c r="N735" s="1125"/>
      <c r="O735" s="1126"/>
    </row>
    <row r="736" spans="2:15" s="97" customFormat="1" ht="28.5" customHeight="1">
      <c r="B736" s="1067" t="s">
        <v>110</v>
      </c>
      <c r="C736" s="1092"/>
      <c r="D736" s="1102" t="s">
        <v>733</v>
      </c>
      <c r="E736" s="1090"/>
      <c r="F736" s="1090"/>
      <c r="G736" s="1090"/>
      <c r="H736" s="1090"/>
      <c r="I736" s="1090"/>
      <c r="J736" s="1090"/>
      <c r="K736" s="1090"/>
      <c r="L736" s="1090"/>
      <c r="M736" s="1090"/>
      <c r="N736" s="1090"/>
      <c r="O736" s="1091"/>
    </row>
    <row r="737" spans="2:21" s="97" customFormat="1" ht="18" customHeight="1">
      <c r="B737" s="1093"/>
      <c r="C737" s="1094"/>
      <c r="D737" s="1045"/>
      <c r="E737" s="1108"/>
      <c r="F737" s="1108"/>
      <c r="G737" s="1108"/>
      <c r="H737" s="1108"/>
      <c r="I737" s="1108"/>
      <c r="J737" s="1108"/>
      <c r="K737" s="1108"/>
      <c r="L737" s="1108"/>
      <c r="M737" s="1108"/>
      <c r="N737" s="1108"/>
      <c r="O737" s="1109"/>
    </row>
    <row r="738" spans="2:21" s="97" customFormat="1" ht="18" customHeight="1">
      <c r="B738" s="1093"/>
      <c r="C738" s="1094"/>
      <c r="D738" s="1110"/>
      <c r="E738" s="1111"/>
      <c r="F738" s="1111"/>
      <c r="G738" s="1111"/>
      <c r="H738" s="1111"/>
      <c r="I738" s="1111"/>
      <c r="J738" s="1111"/>
      <c r="K738" s="1111"/>
      <c r="L738" s="1111"/>
      <c r="M738" s="1111"/>
      <c r="N738" s="1111"/>
      <c r="O738" s="1112"/>
    </row>
    <row r="739" spans="2:21" s="97" customFormat="1" ht="18" customHeight="1">
      <c r="B739" s="1093"/>
      <c r="C739" s="1094"/>
      <c r="D739" s="1113"/>
      <c r="E739" s="1114"/>
      <c r="F739" s="1114"/>
      <c r="G739" s="1114"/>
      <c r="H739" s="1114"/>
      <c r="I739" s="1114"/>
      <c r="J739" s="1114"/>
      <c r="K739" s="1114"/>
      <c r="L739" s="1114"/>
      <c r="M739" s="1114"/>
      <c r="N739" s="1114"/>
      <c r="O739" s="1115"/>
    </row>
    <row r="740" spans="2:21" s="97" customFormat="1" ht="17.100000000000001" customHeight="1">
      <c r="B740" s="1093"/>
      <c r="C740" s="1094"/>
      <c r="D740" s="1133" t="s">
        <v>278</v>
      </c>
      <c r="E740" s="1133"/>
      <c r="F740" s="1133"/>
      <c r="G740" s="1133"/>
      <c r="H740" s="1133"/>
      <c r="I740" s="1133"/>
      <c r="J740" s="1133"/>
      <c r="K740" s="1133"/>
      <c r="L740" s="1133"/>
      <c r="M740" s="1133"/>
      <c r="N740" s="1133"/>
      <c r="O740" s="1134"/>
    </row>
    <row r="741" spans="2:21" s="97" customFormat="1" ht="17.100000000000001" customHeight="1">
      <c r="B741" s="1093"/>
      <c r="C741" s="1094"/>
      <c r="D741" s="1135"/>
      <c r="E741" s="1108"/>
      <c r="F741" s="1108"/>
      <c r="G741" s="1108"/>
      <c r="H741" s="1108"/>
      <c r="I741" s="1108"/>
      <c r="J741" s="1108"/>
      <c r="K741" s="1108"/>
      <c r="L741" s="1108"/>
      <c r="M741" s="1108"/>
      <c r="N741" s="1108"/>
      <c r="O741" s="1109"/>
    </row>
    <row r="742" spans="2:21" s="97" customFormat="1" ht="17.100000000000001" customHeight="1">
      <c r="B742" s="1093"/>
      <c r="C742" s="1094"/>
      <c r="D742" s="1110"/>
      <c r="E742" s="1111"/>
      <c r="F742" s="1111"/>
      <c r="G742" s="1111"/>
      <c r="H742" s="1111"/>
      <c r="I742" s="1111"/>
      <c r="J742" s="1111"/>
      <c r="K742" s="1111"/>
      <c r="L742" s="1111"/>
      <c r="M742" s="1111"/>
      <c r="N742" s="1111"/>
      <c r="O742" s="1112"/>
    </row>
    <row r="743" spans="2:21" s="97" customFormat="1" ht="17.100000000000001" customHeight="1">
      <c r="B743" s="1093"/>
      <c r="C743" s="1094"/>
      <c r="D743" s="1113"/>
      <c r="E743" s="1114"/>
      <c r="F743" s="1114"/>
      <c r="G743" s="1114"/>
      <c r="H743" s="1114"/>
      <c r="I743" s="1114"/>
      <c r="J743" s="1114"/>
      <c r="K743" s="1114"/>
      <c r="L743" s="1114"/>
      <c r="M743" s="1114"/>
      <c r="N743" s="1114"/>
      <c r="O743" s="1115"/>
    </row>
    <row r="744" spans="2:21" s="97" customFormat="1" ht="17.100000000000001" customHeight="1">
      <c r="B744" s="1093"/>
      <c r="C744" s="1094"/>
      <c r="D744" s="1133" t="s">
        <v>371</v>
      </c>
      <c r="E744" s="1133"/>
      <c r="F744" s="1133"/>
      <c r="G744" s="1133"/>
      <c r="H744" s="1133"/>
      <c r="I744" s="1133"/>
      <c r="J744" s="1133"/>
      <c r="K744" s="1133"/>
      <c r="L744" s="1133"/>
      <c r="M744" s="1133"/>
      <c r="N744" s="1133"/>
      <c r="O744" s="1134"/>
    </row>
    <row r="745" spans="2:21" s="97" customFormat="1" ht="17.100000000000001" customHeight="1">
      <c r="B745" s="1093"/>
      <c r="C745" s="1094"/>
      <c r="D745" s="1135"/>
      <c r="E745" s="1136"/>
      <c r="F745" s="1136"/>
      <c r="G745" s="1136"/>
      <c r="H745" s="1136"/>
      <c r="I745" s="1136"/>
      <c r="J745" s="1136"/>
      <c r="K745" s="1136"/>
      <c r="L745" s="1136"/>
      <c r="M745" s="1136"/>
      <c r="N745" s="1136"/>
      <c r="O745" s="1137"/>
    </row>
    <row r="746" spans="2:21" s="97" customFormat="1" ht="17.100000000000001" customHeight="1">
      <c r="B746" s="1093"/>
      <c r="C746" s="1094"/>
      <c r="D746" s="1138"/>
      <c r="E746" s="827"/>
      <c r="F746" s="827"/>
      <c r="G746" s="827"/>
      <c r="H746" s="827"/>
      <c r="I746" s="827"/>
      <c r="J746" s="827"/>
      <c r="K746" s="827"/>
      <c r="L746" s="827"/>
      <c r="M746" s="827"/>
      <c r="N746" s="827"/>
      <c r="O746" s="1139"/>
    </row>
    <row r="747" spans="2:21" s="97" customFormat="1" ht="17.100000000000001" customHeight="1">
      <c r="B747" s="1093"/>
      <c r="C747" s="1094"/>
      <c r="D747" s="1140"/>
      <c r="E747" s="1141"/>
      <c r="F747" s="1141"/>
      <c r="G747" s="1141"/>
      <c r="H747" s="1141"/>
      <c r="I747" s="1141"/>
      <c r="J747" s="1141"/>
      <c r="K747" s="1141"/>
      <c r="L747" s="1141"/>
      <c r="M747" s="1141"/>
      <c r="N747" s="1141"/>
      <c r="O747" s="1142"/>
    </row>
    <row r="748" spans="2:21" s="97" customFormat="1" ht="45" customHeight="1">
      <c r="B748" s="1093"/>
      <c r="C748" s="1094"/>
      <c r="D748" s="1021" t="s">
        <v>779</v>
      </c>
      <c r="E748" s="1022"/>
      <c r="F748" s="1022"/>
      <c r="G748" s="1022"/>
      <c r="H748" s="1022"/>
      <c r="I748" s="1022"/>
      <c r="J748" s="1022"/>
      <c r="K748" s="1022"/>
      <c r="L748" s="1023"/>
      <c r="M748" s="1024" t="s">
        <v>713</v>
      </c>
      <c r="N748" s="1025"/>
      <c r="O748" s="706" t="s">
        <v>714</v>
      </c>
      <c r="Q748" s="495" t="s">
        <v>721</v>
      </c>
    </row>
    <row r="749" spans="2:21" s="97" customFormat="1" ht="17.100000000000001" customHeight="1">
      <c r="B749" s="1093"/>
      <c r="C749" s="1094"/>
      <c r="D749" s="1045"/>
      <c r="E749" s="1103"/>
      <c r="F749" s="1103"/>
      <c r="G749" s="1103"/>
      <c r="H749" s="1103"/>
      <c r="I749" s="1103"/>
      <c r="J749" s="1103"/>
      <c r="K749" s="1103"/>
      <c r="L749" s="1103"/>
      <c r="M749" s="1103"/>
      <c r="N749" s="1103"/>
      <c r="O749" s="1104"/>
    </row>
    <row r="750" spans="2:21" ht="18" customHeight="1">
      <c r="B750" s="1093"/>
      <c r="C750" s="1094"/>
      <c r="D750" s="1105"/>
      <c r="E750" s="1106"/>
      <c r="F750" s="1106"/>
      <c r="G750" s="1106"/>
      <c r="H750" s="1106"/>
      <c r="I750" s="1106"/>
      <c r="J750" s="1106"/>
      <c r="K750" s="1106"/>
      <c r="L750" s="1106"/>
      <c r="M750" s="1106"/>
      <c r="N750" s="1106"/>
      <c r="O750" s="1107"/>
      <c r="R750" s="294"/>
      <c r="S750" s="294"/>
      <c r="T750" s="294"/>
      <c r="U750" s="294"/>
    </row>
    <row r="751" spans="2:21" ht="18" customHeight="1">
      <c r="B751" s="1093"/>
      <c r="C751" s="1094"/>
      <c r="D751" s="1147" t="s">
        <v>279</v>
      </c>
      <c r="E751" s="1133"/>
      <c r="F751" s="1133"/>
      <c r="G751" s="1133"/>
      <c r="H751" s="1133"/>
      <c r="I751" s="1133"/>
      <c r="J751" s="1133"/>
      <c r="K751" s="1133"/>
      <c r="L751" s="1133"/>
      <c r="M751" s="1133"/>
      <c r="N751" s="1133"/>
      <c r="O751" s="1134"/>
      <c r="R751" s="294"/>
      <c r="S751" s="294"/>
      <c r="T751" s="294"/>
      <c r="U751" s="294"/>
    </row>
    <row r="752" spans="2:21" ht="18" customHeight="1">
      <c r="B752" s="1093"/>
      <c r="C752" s="1094"/>
      <c r="D752" s="1127"/>
      <c r="E752" s="1128"/>
      <c r="F752" s="1128"/>
      <c r="G752" s="1128"/>
      <c r="H752" s="1128"/>
      <c r="I752" s="1128"/>
      <c r="J752" s="1128"/>
      <c r="K752" s="1128"/>
      <c r="L752" s="1128"/>
      <c r="M752" s="1128"/>
      <c r="N752" s="1128"/>
      <c r="O752" s="1129"/>
      <c r="R752" s="294"/>
      <c r="S752" s="294"/>
      <c r="T752" s="294"/>
      <c r="U752" s="294"/>
    </row>
    <row r="753" spans="1:17" s="308" customFormat="1" ht="18" customHeight="1">
      <c r="B753" s="1095"/>
      <c r="C753" s="1096"/>
      <c r="D753" s="1130"/>
      <c r="E753" s="1131"/>
      <c r="F753" s="1131"/>
      <c r="G753" s="1131"/>
      <c r="H753" s="1131"/>
      <c r="I753" s="1131"/>
      <c r="J753" s="1131"/>
      <c r="K753" s="1131"/>
      <c r="L753" s="1131"/>
      <c r="M753" s="1131"/>
      <c r="N753" s="1131"/>
      <c r="O753" s="1132"/>
    </row>
    <row r="754" spans="1:17" s="122" customFormat="1" ht="4.5" customHeight="1">
      <c r="B754" s="309"/>
      <c r="C754" s="309"/>
      <c r="D754" s="310"/>
      <c r="E754" s="310"/>
      <c r="F754" s="310"/>
      <c r="G754" s="310"/>
      <c r="H754" s="310"/>
      <c r="I754" s="310"/>
      <c r="J754" s="310"/>
      <c r="K754" s="310"/>
      <c r="L754" s="310"/>
      <c r="M754" s="310"/>
      <c r="N754" s="310"/>
      <c r="O754" s="310"/>
    </row>
    <row r="755" spans="1:17" s="122" customFormat="1" ht="18.75" customHeight="1">
      <c r="B755" s="463" t="s">
        <v>333</v>
      </c>
      <c r="C755" s="309"/>
      <c r="D755" s="310"/>
      <c r="E755" s="310"/>
      <c r="F755" s="310"/>
      <c r="G755" s="310"/>
      <c r="H755" s="310"/>
      <c r="I755" s="310"/>
      <c r="J755" s="310"/>
      <c r="K755" s="310"/>
      <c r="L755" s="310"/>
      <c r="M755" s="310"/>
      <c r="N755" s="310"/>
      <c r="O755" s="310"/>
    </row>
    <row r="756" spans="1:17" s="122" customFormat="1" ht="14.25" customHeight="1" thickBot="1">
      <c r="B756" s="463" t="s">
        <v>331</v>
      </c>
      <c r="C756" s="309"/>
      <c r="D756" s="310"/>
      <c r="E756" s="310"/>
      <c r="F756" s="310"/>
      <c r="G756" s="310"/>
      <c r="H756" s="310"/>
      <c r="I756" s="310"/>
      <c r="J756" s="310"/>
      <c r="K756" s="310"/>
      <c r="L756" s="310"/>
      <c r="M756" s="310"/>
      <c r="N756" s="310"/>
      <c r="O756" s="310"/>
    </row>
    <row r="757" spans="1:17" s="122" customFormat="1" ht="18" customHeight="1" thickBot="1">
      <c r="B757" s="1143" t="s">
        <v>36</v>
      </c>
      <c r="C757" s="1017"/>
      <c r="D757" s="1018"/>
      <c r="E757" s="311" t="s">
        <v>511</v>
      </c>
      <c r="F757" s="312"/>
      <c r="G757" s="312"/>
      <c r="H757" s="312"/>
      <c r="I757" s="312"/>
      <c r="J757" s="312"/>
      <c r="K757" s="312"/>
      <c r="L757" s="212"/>
      <c r="M757" s="212"/>
      <c r="N757" s="212"/>
      <c r="O757" s="212"/>
    </row>
    <row r="758" spans="1:17" s="122" customFormat="1" ht="12">
      <c r="A758" s="313"/>
      <c r="B758" s="314" t="s">
        <v>50</v>
      </c>
      <c r="C758" s="314"/>
      <c r="D758" s="315"/>
      <c r="E758" s="316"/>
      <c r="F758" s="316"/>
      <c r="G758" s="317" t="s">
        <v>51</v>
      </c>
      <c r="H758" s="315"/>
      <c r="I758" s="314" t="s">
        <v>52</v>
      </c>
      <c r="J758" s="314"/>
      <c r="K758" s="313"/>
      <c r="L758" s="318"/>
      <c r="M758" s="319"/>
      <c r="N758" s="313"/>
      <c r="O758" s="317" t="s">
        <v>51</v>
      </c>
    </row>
    <row r="759" spans="1:17" s="122" customFormat="1" ht="12">
      <c r="A759" s="320"/>
      <c r="B759" s="321" t="s">
        <v>53</v>
      </c>
      <c r="C759" s="322"/>
      <c r="D759" s="322"/>
      <c r="E759" s="323"/>
      <c r="F759" s="323" t="s">
        <v>54</v>
      </c>
      <c r="G759" s="324" t="s">
        <v>55</v>
      </c>
      <c r="H759" s="325"/>
      <c r="I759" s="321" t="s">
        <v>53</v>
      </c>
      <c r="J759" s="322"/>
      <c r="K759" s="322"/>
      <c r="L759" s="322"/>
      <c r="M759" s="323"/>
      <c r="N759" s="323" t="s">
        <v>54</v>
      </c>
      <c r="O759" s="324" t="s">
        <v>55</v>
      </c>
    </row>
    <row r="760" spans="1:17" s="122" customFormat="1" ht="18" customHeight="1">
      <c r="A760" s="313"/>
      <c r="B760" s="78" t="s">
        <v>395</v>
      </c>
      <c r="C760" s="79"/>
      <c r="D760" s="79"/>
      <c r="E760" s="80"/>
      <c r="F760" s="81"/>
      <c r="G760" s="82"/>
      <c r="H760" s="83"/>
      <c r="I760" s="78" t="s">
        <v>397</v>
      </c>
      <c r="J760" s="79"/>
      <c r="K760" s="79"/>
      <c r="L760" s="79"/>
      <c r="M760" s="80"/>
      <c r="N760" s="84"/>
      <c r="O760" s="85"/>
      <c r="Q760" s="561" t="s">
        <v>700</v>
      </c>
    </row>
    <row r="761" spans="1:17" s="122" customFormat="1" ht="14.25" customHeight="1">
      <c r="A761" s="313"/>
      <c r="B761" s="86"/>
      <c r="C761" s="87"/>
      <c r="D761" s="88"/>
      <c r="E761" s="89"/>
      <c r="F761" s="90"/>
      <c r="G761" s="91"/>
      <c r="H761" s="83"/>
      <c r="I761" s="92"/>
      <c r="J761" s="93"/>
      <c r="K761" s="88"/>
      <c r="L761" s="88"/>
      <c r="M761" s="89"/>
      <c r="N761" s="90"/>
      <c r="O761" s="94"/>
    </row>
    <row r="762" spans="1:17" s="122" customFormat="1" ht="14.25" customHeight="1">
      <c r="A762" s="313"/>
      <c r="B762" s="95"/>
      <c r="C762" s="96"/>
      <c r="D762" s="97"/>
      <c r="E762" s="98"/>
      <c r="F762" s="90"/>
      <c r="G762" s="99">
        <f>ROUNDDOWN(SUM(F761:F767)/1000,0)</f>
        <v>0</v>
      </c>
      <c r="H762" s="100"/>
      <c r="I762" s="92"/>
      <c r="J762" s="510"/>
      <c r="K762" s="510"/>
      <c r="L762" s="510"/>
      <c r="M762" s="98"/>
      <c r="N762" s="90"/>
      <c r="O762" s="101">
        <f>ROUNDDOWN(SUM(N761:N770)/1000,0)</f>
        <v>0</v>
      </c>
    </row>
    <row r="763" spans="1:17" s="122" customFormat="1" ht="14.1" customHeight="1">
      <c r="A763" s="313"/>
      <c r="B763" s="95"/>
      <c r="C763" s="96"/>
      <c r="D763" s="97"/>
      <c r="E763" s="98"/>
      <c r="F763" s="90"/>
      <c r="G763" s="99"/>
      <c r="H763" s="100"/>
      <c r="I763" s="92"/>
      <c r="J763" s="510"/>
      <c r="K763" s="510"/>
      <c r="L763" s="510"/>
      <c r="M763" s="98"/>
      <c r="N763" s="90"/>
      <c r="O763" s="94"/>
    </row>
    <row r="764" spans="1:17" s="122" customFormat="1" ht="14.25" customHeight="1">
      <c r="A764" s="313"/>
      <c r="B764" s="95"/>
      <c r="C764" s="96"/>
      <c r="D764" s="97"/>
      <c r="E764" s="98"/>
      <c r="F764" s="90"/>
      <c r="G764" s="99"/>
      <c r="H764" s="100"/>
      <c r="I764" s="92"/>
      <c r="J764" s="510"/>
      <c r="K764" s="510"/>
      <c r="L764" s="510"/>
      <c r="M764" s="98"/>
      <c r="N764" s="90"/>
      <c r="O764" s="94"/>
    </row>
    <row r="765" spans="1:17" s="122" customFormat="1" ht="14.25" customHeight="1">
      <c r="A765" s="313"/>
      <c r="B765" s="95"/>
      <c r="C765" s="96"/>
      <c r="D765" s="97"/>
      <c r="E765" s="98"/>
      <c r="F765" s="90"/>
      <c r="G765" s="102"/>
      <c r="H765" s="103"/>
      <c r="I765" s="92"/>
      <c r="J765" s="510"/>
      <c r="K765" s="510"/>
      <c r="L765" s="510"/>
      <c r="M765" s="98"/>
      <c r="N765" s="90"/>
      <c r="O765" s="94"/>
    </row>
    <row r="766" spans="1:17" s="122" customFormat="1" ht="14.25" customHeight="1">
      <c r="A766" s="313"/>
      <c r="B766" s="95"/>
      <c r="C766" s="96"/>
      <c r="D766" s="97"/>
      <c r="E766" s="98"/>
      <c r="F766" s="90"/>
      <c r="G766" s="102"/>
      <c r="H766" s="103"/>
      <c r="I766" s="92"/>
      <c r="J766" s="510"/>
      <c r="K766" s="510"/>
      <c r="L766" s="510"/>
      <c r="M766" s="98"/>
      <c r="N766" s="90"/>
      <c r="O766" s="94"/>
    </row>
    <row r="767" spans="1:17" s="122" customFormat="1" ht="14.25" customHeight="1">
      <c r="A767" s="313"/>
      <c r="B767" s="78" t="s">
        <v>607</v>
      </c>
      <c r="C767" s="79"/>
      <c r="D767" s="79"/>
      <c r="E767" s="80"/>
      <c r="F767" s="81"/>
      <c r="G767" s="82"/>
      <c r="H767" s="105"/>
      <c r="I767" s="92"/>
      <c r="J767" s="510"/>
      <c r="K767" s="510"/>
      <c r="L767" s="510"/>
      <c r="M767" s="98"/>
      <c r="N767" s="90"/>
      <c r="O767" s="94"/>
    </row>
    <row r="768" spans="1:17" s="122" customFormat="1" ht="14.25" customHeight="1">
      <c r="A768" s="313"/>
      <c r="B768" s="95"/>
      <c r="C768" s="96"/>
      <c r="D768" s="97"/>
      <c r="E768" s="98"/>
      <c r="F768" s="90"/>
      <c r="G768" s="91"/>
      <c r="H768" s="105"/>
      <c r="I768" s="92"/>
      <c r="J768" s="510"/>
      <c r="K768" s="510"/>
      <c r="L768" s="510"/>
      <c r="M768" s="98"/>
      <c r="N768" s="90"/>
      <c r="O768" s="94"/>
    </row>
    <row r="769" spans="1:15" s="122" customFormat="1" ht="14.25" customHeight="1">
      <c r="A769" s="313"/>
      <c r="B769" s="95"/>
      <c r="C769" s="96"/>
      <c r="D769" s="97"/>
      <c r="E769" s="98"/>
      <c r="F769" s="90"/>
      <c r="G769" s="99">
        <f>ROUNDDOWN(SUM(F768:F773)/1000,0)</f>
        <v>0</v>
      </c>
      <c r="H769" s="100"/>
      <c r="I769" s="107"/>
      <c r="J769" s="511"/>
      <c r="K769" s="511"/>
      <c r="L769" s="511"/>
      <c r="M769" s="98"/>
      <c r="N769" s="90"/>
      <c r="O769" s="106"/>
    </row>
    <row r="770" spans="1:15" s="122" customFormat="1" ht="14.25" customHeight="1">
      <c r="A770" s="313"/>
      <c r="B770" s="95"/>
      <c r="C770" s="96"/>
      <c r="D770" s="97"/>
      <c r="E770" s="98"/>
      <c r="F770" s="90"/>
      <c r="G770" s="99"/>
      <c r="H770" s="100"/>
      <c r="I770" s="78" t="s">
        <v>398</v>
      </c>
      <c r="J770" s="79"/>
      <c r="K770" s="79"/>
      <c r="L770" s="79"/>
      <c r="M770" s="80"/>
      <c r="N770" s="81"/>
      <c r="O770" s="111"/>
    </row>
    <row r="771" spans="1:15" s="122" customFormat="1" ht="14.25" customHeight="1">
      <c r="A771" s="313"/>
      <c r="B771" s="95"/>
      <c r="C771" s="96"/>
      <c r="D771" s="97"/>
      <c r="E771" s="98"/>
      <c r="F771" s="90"/>
      <c r="G771" s="99"/>
      <c r="H771" s="105"/>
      <c r="I771" s="92"/>
      <c r="J771" s="510"/>
      <c r="K771" s="510"/>
      <c r="L771" s="510"/>
      <c r="M771" s="98"/>
      <c r="N771" s="90"/>
      <c r="O771" s="94"/>
    </row>
    <row r="772" spans="1:15" s="122" customFormat="1" ht="14.25" customHeight="1">
      <c r="A772" s="313"/>
      <c r="B772" s="95"/>
      <c r="C772" s="96"/>
      <c r="D772" s="97"/>
      <c r="E772" s="98"/>
      <c r="F772" s="90"/>
      <c r="G772" s="99"/>
      <c r="H772" s="100"/>
      <c r="I772" s="92"/>
      <c r="J772" s="510"/>
      <c r="K772" s="510"/>
      <c r="L772" s="510"/>
      <c r="M772" s="98"/>
      <c r="N772" s="90"/>
      <c r="O772" s="101">
        <f>ROUNDDOWN(SUM(N771:N779)/1000,0)</f>
        <v>0</v>
      </c>
    </row>
    <row r="773" spans="1:15" s="122" customFormat="1" ht="14.25" customHeight="1">
      <c r="A773" s="313"/>
      <c r="B773" s="78" t="s">
        <v>614</v>
      </c>
      <c r="C773" s="79"/>
      <c r="D773" s="79"/>
      <c r="E773" s="80"/>
      <c r="F773" s="81"/>
      <c r="G773" s="82"/>
      <c r="H773" s="100"/>
      <c r="I773" s="92"/>
      <c r="J773" s="510"/>
      <c r="K773" s="510"/>
      <c r="L773" s="510"/>
      <c r="M773" s="98"/>
      <c r="N773" s="90"/>
      <c r="O773" s="94"/>
    </row>
    <row r="774" spans="1:15" s="122" customFormat="1" ht="14.25" customHeight="1">
      <c r="A774" s="313"/>
      <c r="B774" s="95"/>
      <c r="C774" s="96"/>
      <c r="D774" s="97"/>
      <c r="E774" s="98"/>
      <c r="F774" s="90"/>
      <c r="G774" s="91"/>
      <c r="H774" s="105"/>
      <c r="I774" s="92"/>
      <c r="J774" s="510"/>
      <c r="K774" s="510"/>
      <c r="L774" s="510"/>
      <c r="M774" s="98"/>
      <c r="N774" s="90"/>
      <c r="O774" s="94"/>
    </row>
    <row r="775" spans="1:15" s="122" customFormat="1" ht="14.25" customHeight="1">
      <c r="A775" s="313"/>
      <c r="B775" s="95"/>
      <c r="C775" s="96"/>
      <c r="D775" s="97"/>
      <c r="E775" s="98"/>
      <c r="F775" s="90"/>
      <c r="G775" s="99">
        <f>ROUNDDOWN(SUM(F774:F777)/1000,0)</f>
        <v>0</v>
      </c>
      <c r="H775" s="105"/>
      <c r="I775" s="92"/>
      <c r="J775" s="510"/>
      <c r="K775" s="510"/>
      <c r="L775" s="510"/>
      <c r="M775" s="98"/>
      <c r="N775" s="90"/>
      <c r="O775" s="94"/>
    </row>
    <row r="776" spans="1:15" s="122" customFormat="1" ht="14.25" customHeight="1">
      <c r="A776" s="313"/>
      <c r="B776" s="95"/>
      <c r="C776" s="96"/>
      <c r="D776" s="97"/>
      <c r="E776" s="98"/>
      <c r="F776" s="90"/>
      <c r="G776" s="99"/>
      <c r="H776" s="100"/>
      <c r="I776" s="92"/>
      <c r="J776" s="510"/>
      <c r="K776" s="510"/>
      <c r="L776" s="510"/>
      <c r="M776" s="98"/>
      <c r="N776" s="90"/>
      <c r="O776" s="94"/>
    </row>
    <row r="777" spans="1:15" s="122" customFormat="1" ht="14.25" customHeight="1">
      <c r="A777" s="313"/>
      <c r="B777" s="78" t="s">
        <v>615</v>
      </c>
      <c r="C777" s="79"/>
      <c r="D777" s="79"/>
      <c r="E777" s="80"/>
      <c r="F777" s="81"/>
      <c r="G777" s="82"/>
      <c r="H777" s="100"/>
      <c r="I777" s="92"/>
      <c r="J777" s="510"/>
      <c r="K777" s="510"/>
      <c r="L777" s="510"/>
      <c r="M777" s="98"/>
      <c r="N777" s="90"/>
      <c r="O777" s="94"/>
    </row>
    <row r="778" spans="1:15" s="122" customFormat="1" ht="14.25" customHeight="1">
      <c r="A778" s="313"/>
      <c r="B778" s="95"/>
      <c r="C778" s="96"/>
      <c r="D778" s="97"/>
      <c r="E778" s="98"/>
      <c r="F778" s="90"/>
      <c r="G778" s="91"/>
      <c r="H778" s="105"/>
      <c r="I778" s="92"/>
      <c r="J778" s="510"/>
      <c r="K778" s="510"/>
      <c r="L778" s="510"/>
      <c r="M778" s="98"/>
      <c r="N778" s="90"/>
      <c r="O778" s="106"/>
    </row>
    <row r="779" spans="1:15" s="122" customFormat="1" ht="14.25" customHeight="1">
      <c r="A779" s="313"/>
      <c r="B779" s="95"/>
      <c r="C779" s="96"/>
      <c r="D779" s="97"/>
      <c r="E779" s="98"/>
      <c r="F779" s="90"/>
      <c r="G779" s="99">
        <f>ROUNDDOWN(SUM(F778:F783)/1000,0)</f>
        <v>0</v>
      </c>
      <c r="H779" s="105"/>
      <c r="I779" s="185" t="s">
        <v>399</v>
      </c>
      <c r="J779" s="167"/>
      <c r="K779" s="109"/>
      <c r="L779" s="109"/>
      <c r="M779" s="110"/>
      <c r="N779" s="84"/>
      <c r="O779" s="111"/>
    </row>
    <row r="780" spans="1:15" s="122" customFormat="1" ht="14.25" customHeight="1">
      <c r="A780" s="313"/>
      <c r="B780" s="95"/>
      <c r="C780" s="96"/>
      <c r="D780" s="97"/>
      <c r="E780" s="98"/>
      <c r="F780" s="90"/>
      <c r="G780" s="99"/>
      <c r="H780" s="105"/>
      <c r="I780" s="92"/>
      <c r="J780" s="510"/>
      <c r="K780" s="510"/>
      <c r="L780" s="510"/>
      <c r="M780" s="98"/>
      <c r="N780" s="90"/>
      <c r="O780" s="94"/>
    </row>
    <row r="781" spans="1:15" s="122" customFormat="1" ht="14.25" customHeight="1">
      <c r="A781" s="313"/>
      <c r="B781" s="95"/>
      <c r="C781" s="96"/>
      <c r="D781" s="97"/>
      <c r="E781" s="98"/>
      <c r="F781" s="90"/>
      <c r="G781" s="99"/>
      <c r="H781" s="100"/>
      <c r="I781" s="92"/>
      <c r="J781" s="510"/>
      <c r="K781" s="510"/>
      <c r="L781" s="510"/>
      <c r="M781" s="98"/>
      <c r="N781" s="90"/>
      <c r="O781" s="101">
        <f>ROUNDDOWN(SUM(N780:N786)/1000,0)</f>
        <v>0</v>
      </c>
    </row>
    <row r="782" spans="1:15" s="122" customFormat="1" ht="14.25" customHeight="1">
      <c r="A782" s="313"/>
      <c r="B782" s="78" t="s">
        <v>396</v>
      </c>
      <c r="C782" s="79"/>
      <c r="D782" s="79"/>
      <c r="E782" s="80"/>
      <c r="F782" s="81"/>
      <c r="G782" s="82"/>
      <c r="H782" s="100"/>
      <c r="I782" s="92"/>
      <c r="J782" s="510"/>
      <c r="K782" s="510"/>
      <c r="L782" s="510"/>
      <c r="M782" s="98"/>
      <c r="N782" s="90"/>
      <c r="O782" s="94"/>
    </row>
    <row r="783" spans="1:15" s="122" customFormat="1" ht="14.25" customHeight="1">
      <c r="A783" s="313"/>
      <c r="B783" s="95"/>
      <c r="C783" s="96"/>
      <c r="D783" s="97"/>
      <c r="E783" s="98"/>
      <c r="F783" s="90"/>
      <c r="G783" s="91"/>
      <c r="H783" s="100"/>
      <c r="I783" s="92"/>
      <c r="J783" s="510"/>
      <c r="K783" s="510"/>
      <c r="L783" s="510"/>
      <c r="M783" s="98"/>
      <c r="N783" s="90"/>
      <c r="O783" s="94"/>
    </row>
    <row r="784" spans="1:15" s="122" customFormat="1" ht="14.25" customHeight="1">
      <c r="A784" s="313"/>
      <c r="B784" s="95"/>
      <c r="C784" s="96"/>
      <c r="D784" s="97"/>
      <c r="E784" s="98"/>
      <c r="F784" s="90"/>
      <c r="G784" s="91">
        <f>ROUNDDOWN(SUM(F783:F790)/1000,0)</f>
        <v>0</v>
      </c>
      <c r="H784" s="100"/>
      <c r="I784" s="92"/>
      <c r="J784" s="510"/>
      <c r="K784" s="510"/>
      <c r="L784" s="510"/>
      <c r="M784" s="98"/>
      <c r="N784" s="90"/>
      <c r="O784" s="94"/>
    </row>
    <row r="785" spans="1:17" s="122" customFormat="1" ht="14.25" customHeight="1">
      <c r="A785" s="313"/>
      <c r="B785" s="95"/>
      <c r="C785" s="96"/>
      <c r="D785" s="97"/>
      <c r="E785" s="98"/>
      <c r="F785" s="90"/>
      <c r="G785" s="91"/>
      <c r="H785" s="100"/>
      <c r="I785" s="92"/>
      <c r="J785" s="510"/>
      <c r="K785" s="510"/>
      <c r="L785" s="510"/>
      <c r="M785" s="98"/>
      <c r="N785" s="90"/>
      <c r="O785" s="94"/>
    </row>
    <row r="786" spans="1:17" s="122" customFormat="1" ht="14.25" customHeight="1">
      <c r="A786" s="313"/>
      <c r="B786" s="95"/>
      <c r="C786" s="96"/>
      <c r="D786" s="97"/>
      <c r="E786" s="98"/>
      <c r="F786" s="90"/>
      <c r="G786" s="91"/>
      <c r="H786" s="105"/>
      <c r="I786" s="185" t="s">
        <v>400</v>
      </c>
      <c r="J786" s="108"/>
      <c r="K786" s="109"/>
      <c r="L786" s="109"/>
      <c r="M786" s="110"/>
      <c r="N786" s="84"/>
      <c r="O786" s="168"/>
    </row>
    <row r="787" spans="1:17" s="122" customFormat="1" ht="14.25" customHeight="1">
      <c r="A787" s="313"/>
      <c r="B787" s="95"/>
      <c r="C787" s="96"/>
      <c r="D787" s="97"/>
      <c r="E787" s="98"/>
      <c r="F787" s="90"/>
      <c r="G787" s="91"/>
      <c r="H787" s="105"/>
      <c r="I787" s="92"/>
      <c r="J787" s="510"/>
      <c r="K787" s="510"/>
      <c r="L787" s="510"/>
      <c r="M787" s="98"/>
      <c r="N787" s="90"/>
      <c r="O787" s="169"/>
    </row>
    <row r="788" spans="1:17" s="122" customFormat="1" ht="14.25" customHeight="1">
      <c r="A788" s="313"/>
      <c r="B788" s="95"/>
      <c r="C788" s="96"/>
      <c r="D788" s="97"/>
      <c r="E788" s="98"/>
      <c r="F788" s="90"/>
      <c r="G788" s="91"/>
      <c r="H788" s="105"/>
      <c r="I788" s="92"/>
      <c r="J788" s="510"/>
      <c r="K788" s="510"/>
      <c r="L788" s="510"/>
      <c r="M788" s="98"/>
      <c r="N788" s="90"/>
      <c r="O788" s="101">
        <f>ROUNDDOWN(SUM(N787:N793)/1000,0)</f>
        <v>0</v>
      </c>
    </row>
    <row r="789" spans="1:17" s="122" customFormat="1" ht="14.25" customHeight="1">
      <c r="A789" s="313"/>
      <c r="B789" s="95"/>
      <c r="C789" s="96"/>
      <c r="D789" s="97"/>
      <c r="E789" s="98"/>
      <c r="F789" s="90"/>
      <c r="G789" s="91"/>
      <c r="H789" s="105"/>
      <c r="I789" s="92"/>
      <c r="J789" s="510"/>
      <c r="K789" s="510"/>
      <c r="L789" s="510"/>
      <c r="M789" s="98"/>
      <c r="N789" s="90"/>
      <c r="O789" s="94"/>
    </row>
    <row r="790" spans="1:17" s="122" customFormat="1" ht="14.25" customHeight="1">
      <c r="A790" s="313"/>
      <c r="B790" s="78" t="s">
        <v>56</v>
      </c>
      <c r="C790" s="79"/>
      <c r="D790" s="79"/>
      <c r="E790" s="80"/>
      <c r="F790" s="81"/>
      <c r="G790" s="82"/>
      <c r="H790" s="105"/>
      <c r="I790" s="92"/>
      <c r="J790" s="510"/>
      <c r="K790" s="510"/>
      <c r="L790" s="510"/>
      <c r="M790" s="98"/>
      <c r="N790" s="90"/>
      <c r="O790" s="94"/>
    </row>
    <row r="791" spans="1:17" s="122" customFormat="1" ht="14.25" customHeight="1">
      <c r="A791" s="313"/>
      <c r="B791" s="95"/>
      <c r="C791" s="96"/>
      <c r="D791" s="97"/>
      <c r="E791" s="98"/>
      <c r="F791" s="90"/>
      <c r="G791" s="91"/>
      <c r="H791" s="100"/>
      <c r="I791" s="92"/>
      <c r="J791" s="510"/>
      <c r="K791" s="510"/>
      <c r="L791" s="510"/>
      <c r="M791" s="98"/>
      <c r="N791" s="90"/>
      <c r="O791" s="94"/>
    </row>
    <row r="792" spans="1:17" s="122" customFormat="1" ht="14.25" customHeight="1">
      <c r="A792" s="313"/>
      <c r="B792" s="95"/>
      <c r="C792" s="96"/>
      <c r="D792" s="97"/>
      <c r="E792" s="98"/>
      <c r="F792" s="90"/>
      <c r="G792" s="99">
        <f>ROUNDDOWN(SUM(F791:F796)/1000,0)</f>
        <v>0</v>
      </c>
      <c r="H792" s="105"/>
      <c r="I792" s="92"/>
      <c r="J792" s="510"/>
      <c r="K792" s="510"/>
      <c r="L792" s="510"/>
      <c r="M792" s="98"/>
      <c r="N792" s="90"/>
      <c r="O792" s="106"/>
    </row>
    <row r="793" spans="1:17" s="122" customFormat="1" ht="14.25" customHeight="1">
      <c r="A793" s="313"/>
      <c r="B793" s="95"/>
      <c r="C793" s="96"/>
      <c r="D793" s="97"/>
      <c r="E793" s="98"/>
      <c r="F793" s="90"/>
      <c r="G793" s="91"/>
      <c r="H793" s="105"/>
      <c r="I793" s="185" t="s">
        <v>401</v>
      </c>
      <c r="J793" s="108"/>
      <c r="K793" s="109"/>
      <c r="L793" s="109"/>
      <c r="M793" s="110"/>
      <c r="N793" s="707"/>
      <c r="O793" s="112"/>
    </row>
    <row r="794" spans="1:17" s="122" customFormat="1" ht="14.25" customHeight="1">
      <c r="A794" s="313"/>
      <c r="B794" s="95"/>
      <c r="C794" s="96"/>
      <c r="D794" s="97"/>
      <c r="E794" s="98"/>
      <c r="F794" s="90"/>
      <c r="G794" s="99"/>
      <c r="H794" s="105"/>
      <c r="I794" s="92"/>
      <c r="J794" s="510"/>
      <c r="K794" s="510"/>
      <c r="L794" s="510"/>
      <c r="M794" s="98"/>
      <c r="N794" s="90"/>
      <c r="O794" s="94"/>
    </row>
    <row r="795" spans="1:17" s="122" customFormat="1" ht="14.25" customHeight="1">
      <c r="A795" s="313"/>
      <c r="B795" s="95"/>
      <c r="C795" s="96"/>
      <c r="D795" s="97"/>
      <c r="E795" s="98"/>
      <c r="F795" s="90"/>
      <c r="G795" s="99"/>
      <c r="H795" s="100"/>
      <c r="I795" s="92"/>
      <c r="J795" s="510"/>
      <c r="K795" s="510"/>
      <c r="L795" s="510"/>
      <c r="M795" s="98"/>
      <c r="N795" s="90"/>
      <c r="O795" s="101">
        <f>ROUNDDOWN(SUM(N794:N799)/1000,0)</f>
        <v>0</v>
      </c>
    </row>
    <row r="796" spans="1:17" s="122" customFormat="1" ht="14.1" customHeight="1" thickBot="1">
      <c r="A796" s="313"/>
      <c r="B796" s="113" t="s">
        <v>608</v>
      </c>
      <c r="C796" s="114"/>
      <c r="D796" s="114"/>
      <c r="E796" s="115"/>
      <c r="F796" s="116"/>
      <c r="G796" s="117">
        <f>G797-G762-G769-G775-G779-G784-G792</f>
        <v>0</v>
      </c>
      <c r="H796" s="105"/>
      <c r="I796" s="92"/>
      <c r="J796" s="510"/>
      <c r="K796" s="510"/>
      <c r="L796" s="510"/>
      <c r="M796" s="98"/>
      <c r="N796" s="90"/>
      <c r="O796" s="94"/>
    </row>
    <row r="797" spans="1:17" s="122" customFormat="1" ht="14.25" customHeight="1" thickTop="1">
      <c r="A797" s="313"/>
      <c r="B797" s="702" t="s">
        <v>57</v>
      </c>
      <c r="C797" s="703"/>
      <c r="D797" s="703"/>
      <c r="E797" s="703"/>
      <c r="F797" s="704"/>
      <c r="G797" s="118">
        <f>O806</f>
        <v>0</v>
      </c>
      <c r="H797" s="100"/>
      <c r="I797" s="92"/>
      <c r="J797" s="510"/>
      <c r="K797" s="510"/>
      <c r="L797" s="510"/>
      <c r="M797" s="98"/>
      <c r="N797" s="90"/>
      <c r="O797" s="94"/>
    </row>
    <row r="798" spans="1:17" s="122" customFormat="1" ht="20.100000000000001" customHeight="1">
      <c r="A798" s="313"/>
      <c r="B798" s="119" t="s">
        <v>58</v>
      </c>
      <c r="C798" s="120"/>
      <c r="D798" s="120"/>
      <c r="E798" s="120"/>
      <c r="F798" s="120"/>
      <c r="G798" s="121"/>
      <c r="H798" s="100"/>
      <c r="I798" s="107"/>
      <c r="J798" s="511"/>
      <c r="K798" s="511"/>
      <c r="L798" s="511"/>
      <c r="M798" s="104"/>
      <c r="N798" s="645"/>
      <c r="O798" s="106"/>
    </row>
    <row r="799" spans="1:17" s="122" customFormat="1" ht="14.25" customHeight="1">
      <c r="A799" s="313"/>
      <c r="B799" s="122" t="s">
        <v>59</v>
      </c>
      <c r="C799" s="120"/>
      <c r="D799" s="120"/>
      <c r="E799" s="120"/>
      <c r="F799" s="120"/>
      <c r="G799" s="123" t="s">
        <v>60</v>
      </c>
      <c r="H799" s="121"/>
      <c r="I799" s="185" t="s">
        <v>717</v>
      </c>
      <c r="J799" s="708"/>
      <c r="K799" s="510"/>
      <c r="L799" s="510"/>
      <c r="M799" s="110"/>
      <c r="N799" s="84"/>
      <c r="O799" s="111"/>
    </row>
    <row r="800" spans="1:17" s="122" customFormat="1" ht="14.25" customHeight="1">
      <c r="A800" s="313"/>
      <c r="B800" s="987" t="s">
        <v>61</v>
      </c>
      <c r="C800" s="1019"/>
      <c r="D800" s="1019"/>
      <c r="E800" s="1019"/>
      <c r="F800" s="1020"/>
      <c r="G800" s="125" t="s">
        <v>62</v>
      </c>
      <c r="H800" s="124"/>
      <c r="I800" s="92"/>
      <c r="J800" s="510"/>
      <c r="K800" s="709"/>
      <c r="L800" s="709"/>
      <c r="M800" s="98"/>
      <c r="N800" s="90"/>
      <c r="O800" s="94"/>
      <c r="Q800" s="648" t="s">
        <v>735</v>
      </c>
    </row>
    <row r="801" spans="1:21" s="122" customFormat="1" ht="14.25" customHeight="1">
      <c r="A801" s="313"/>
      <c r="B801" s="1144" t="s">
        <v>403</v>
      </c>
      <c r="C801" s="1019"/>
      <c r="D801" s="1019"/>
      <c r="E801" s="1019"/>
      <c r="F801" s="1020"/>
      <c r="G801" s="126"/>
      <c r="H801" s="124"/>
      <c r="I801" s="92"/>
      <c r="J801" s="510"/>
      <c r="K801" s="510"/>
      <c r="L801" s="510"/>
      <c r="M801" s="98"/>
      <c r="N801" s="90"/>
      <c r="O801" s="101">
        <f>ROUNDDOWN(SUM(N800:N804)/1000,0)</f>
        <v>0</v>
      </c>
    </row>
    <row r="802" spans="1:21" s="122" customFormat="1" ht="20.100000000000001" customHeight="1">
      <c r="A802" s="313"/>
      <c r="B802" s="1144" t="s">
        <v>404</v>
      </c>
      <c r="C802" s="1145"/>
      <c r="D802" s="1145"/>
      <c r="E802" s="1145"/>
      <c r="F802" s="1146"/>
      <c r="G802" s="126"/>
      <c r="H802" s="127"/>
      <c r="I802" s="92"/>
      <c r="J802" s="510"/>
      <c r="K802" s="510"/>
      <c r="L802" s="510"/>
      <c r="M802" s="98"/>
      <c r="N802" s="90"/>
      <c r="O802" s="94"/>
    </row>
    <row r="803" spans="1:21" s="122" customFormat="1" ht="21.95" customHeight="1" thickBot="1">
      <c r="A803" s="313"/>
      <c r="B803" s="1144" t="s">
        <v>104</v>
      </c>
      <c r="C803" s="1145"/>
      <c r="D803" s="1145"/>
      <c r="E803" s="1145"/>
      <c r="F803" s="1146"/>
      <c r="G803" s="126"/>
      <c r="H803" s="105"/>
      <c r="I803" s="92"/>
      <c r="J803" s="510"/>
      <c r="K803" s="510"/>
      <c r="L803" s="510"/>
      <c r="M803" s="98"/>
      <c r="N803" s="90"/>
      <c r="O803" s="128"/>
    </row>
    <row r="804" spans="1:21" s="122" customFormat="1" ht="35.450000000000003" customHeight="1" thickTop="1">
      <c r="A804" s="313"/>
      <c r="B804" s="1144" t="s">
        <v>108</v>
      </c>
      <c r="C804" s="1145"/>
      <c r="D804" s="1145"/>
      <c r="E804" s="1145"/>
      <c r="F804" s="1146"/>
      <c r="G804" s="126"/>
      <c r="H804" s="105"/>
      <c r="I804" s="1166" t="s">
        <v>402</v>
      </c>
      <c r="J804" s="1167"/>
      <c r="K804" s="1167"/>
      <c r="L804" s="1167"/>
      <c r="M804" s="1167"/>
      <c r="N804" s="1168"/>
      <c r="O804" s="129">
        <f>SUM(O762,O772,O781,O788,O795,O801)</f>
        <v>0</v>
      </c>
    </row>
    <row r="805" spans="1:21" s="122" customFormat="1" ht="35.450000000000003" customHeight="1">
      <c r="A805" s="313"/>
      <c r="B805" s="1144" t="s">
        <v>774</v>
      </c>
      <c r="C805" s="1145"/>
      <c r="D805" s="1145"/>
      <c r="E805" s="1145"/>
      <c r="F805" s="1146"/>
      <c r="G805" s="126"/>
      <c r="H805" s="121"/>
      <c r="I805" s="1169" t="s">
        <v>276</v>
      </c>
      <c r="J805" s="1170"/>
      <c r="K805" s="1170"/>
      <c r="L805" s="1170"/>
      <c r="M805" s="1170"/>
      <c r="N805" s="1171"/>
      <c r="O805" s="136">
        <f>IF(共通入力シート!$B$18="課税事業者",ROUNDDOWN((O804-G807)*10/110,0),0)</f>
        <v>0</v>
      </c>
    </row>
    <row r="806" spans="1:21" s="122" customFormat="1" ht="26.1" customHeight="1" thickBot="1">
      <c r="A806" s="313"/>
      <c r="B806" s="1153" t="s">
        <v>775</v>
      </c>
      <c r="C806" s="1154"/>
      <c r="D806" s="1154"/>
      <c r="E806" s="1154"/>
      <c r="F806" s="1155"/>
      <c r="G806" s="126"/>
      <c r="H806" s="121"/>
      <c r="I806" s="1159" t="s">
        <v>609</v>
      </c>
      <c r="J806" s="1160"/>
      <c r="K806" s="1160"/>
      <c r="L806" s="1160"/>
      <c r="M806" s="1160"/>
      <c r="N806" s="1161"/>
      <c r="O806" s="131">
        <f>O804-O805</f>
        <v>0</v>
      </c>
    </row>
    <row r="807" spans="1:21" s="122" customFormat="1" ht="25.35" customHeight="1" thickTop="1">
      <c r="A807" s="313"/>
      <c r="B807" s="1156" t="s">
        <v>63</v>
      </c>
      <c r="C807" s="1157"/>
      <c r="D807" s="1157"/>
      <c r="E807" s="1157"/>
      <c r="F807" s="1158"/>
      <c r="G807" s="130">
        <f>SUM(G801:G806)</f>
        <v>0</v>
      </c>
      <c r="H807" s="326"/>
      <c r="I807" s="1159" t="s">
        <v>610</v>
      </c>
      <c r="J807" s="1160"/>
      <c r="K807" s="1160"/>
      <c r="L807" s="1160"/>
      <c r="M807" s="1160"/>
      <c r="N807" s="1161"/>
      <c r="O807" s="134"/>
    </row>
    <row r="808" spans="1:21" s="122" customFormat="1" ht="26.25" customHeight="1">
      <c r="A808" s="313"/>
      <c r="B808" s="122" t="s">
        <v>64</v>
      </c>
      <c r="C808" s="327"/>
      <c r="D808" s="327"/>
      <c r="E808" s="327"/>
      <c r="F808" s="327"/>
      <c r="G808" s="133"/>
      <c r="H808" s="326"/>
      <c r="O808" s="135"/>
    </row>
    <row r="809" spans="1:21" s="122" customFormat="1" ht="10.5" customHeight="1" thickBot="1">
      <c r="A809" s="313"/>
      <c r="C809" s="327"/>
      <c r="D809" s="327"/>
      <c r="E809" s="327"/>
      <c r="F809" s="327"/>
      <c r="G809" s="133"/>
      <c r="H809" s="326"/>
      <c r="I809" s="328"/>
    </row>
    <row r="810" spans="1:21" s="122" customFormat="1" ht="25.35" customHeight="1" thickBot="1">
      <c r="A810" s="313"/>
      <c r="B810" s="1143" t="s">
        <v>65</v>
      </c>
      <c r="C810" s="1018"/>
      <c r="D810" s="1162" t="str">
        <f>IF(共通入力シート!$B$2="","",共通入力シート!$B$2)</f>
        <v/>
      </c>
      <c r="E810" s="1162"/>
      <c r="F810" s="1162"/>
      <c r="G810" s="1163"/>
      <c r="H810" s="1164" t="s">
        <v>778</v>
      </c>
      <c r="I810" s="1165"/>
      <c r="J810" s="1165"/>
      <c r="K810" s="1165"/>
      <c r="L810" s="1165"/>
      <c r="M810" s="1165"/>
      <c r="N810" s="1165"/>
      <c r="O810" s="1165"/>
    </row>
    <row r="811" spans="1:21" s="122" customFormat="1" ht="77.099999999999994" customHeight="1" thickBot="1">
      <c r="A811" s="313"/>
      <c r="B811" s="1148" t="s">
        <v>776</v>
      </c>
      <c r="C811" s="1149"/>
      <c r="D811" s="1150" t="str">
        <f>IF(O806=0,"",MAX(0,MIN(INT(O806/2),G796)))</f>
        <v/>
      </c>
      <c r="E811" s="1150"/>
      <c r="F811" s="1150"/>
      <c r="G811" s="329" t="s">
        <v>27</v>
      </c>
      <c r="H811" s="1151" t="s">
        <v>736</v>
      </c>
      <c r="I811" s="1152"/>
      <c r="J811" s="1152"/>
      <c r="K811" s="1152"/>
      <c r="L811" s="1152"/>
      <c r="M811" s="1152"/>
      <c r="N811" s="1152"/>
      <c r="O811" s="1152"/>
    </row>
    <row r="812" spans="1:21" ht="4.5" customHeight="1"/>
    <row r="813" spans="1:21" ht="15.6" customHeight="1">
      <c r="B813" s="122" t="s">
        <v>332</v>
      </c>
      <c r="C813" s="198"/>
      <c r="D813" s="198"/>
      <c r="E813" s="198"/>
      <c r="F813" s="198"/>
      <c r="G813" s="198"/>
      <c r="H813" s="198"/>
      <c r="I813" s="198"/>
      <c r="J813" s="198"/>
      <c r="K813" s="198"/>
      <c r="L813" s="198"/>
      <c r="M813" s="198"/>
      <c r="N813" s="198"/>
      <c r="O813" s="198"/>
      <c r="R813" s="294"/>
      <c r="S813" s="294"/>
      <c r="T813" s="294"/>
      <c r="U813" s="294"/>
    </row>
    <row r="814" spans="1:21" ht="15.6" customHeight="1">
      <c r="B814" s="198" t="s">
        <v>383</v>
      </c>
      <c r="C814" s="198"/>
      <c r="D814" s="198"/>
      <c r="E814" s="198"/>
      <c r="F814" s="198"/>
      <c r="G814" s="198"/>
      <c r="H814" s="198"/>
      <c r="I814" s="198"/>
      <c r="J814" s="198"/>
      <c r="K814" s="198"/>
      <c r="L814" s="198"/>
      <c r="M814" s="198"/>
      <c r="N814" s="198"/>
      <c r="O814" s="198"/>
      <c r="R814" s="294"/>
      <c r="S814" s="294"/>
      <c r="T814" s="294"/>
      <c r="U814" s="294"/>
    </row>
    <row r="815" spans="1:21" ht="18" customHeight="1" thickBot="1">
      <c r="B815" s="1044" t="s">
        <v>382</v>
      </c>
      <c r="C815" s="1044"/>
      <c r="D815" s="1044"/>
      <c r="E815" s="1044"/>
      <c r="F815" s="1044"/>
      <c r="G815" s="1044"/>
      <c r="H815" s="1044"/>
      <c r="I815" s="1044"/>
      <c r="J815" s="1044"/>
      <c r="K815" s="1044"/>
      <c r="L815" s="1044"/>
      <c r="M815" s="1044"/>
      <c r="N815" s="1044"/>
      <c r="O815" s="1044"/>
      <c r="R815" s="294"/>
      <c r="S815" s="294"/>
      <c r="T815" s="294"/>
      <c r="U815" s="294"/>
    </row>
    <row r="816" spans="1:21" ht="15" customHeight="1">
      <c r="B816" s="1036" t="s">
        <v>36</v>
      </c>
      <c r="C816" s="1063"/>
      <c r="D816" s="1051" t="s">
        <v>512</v>
      </c>
      <c r="E816" s="1052"/>
      <c r="F816" s="1036" t="s">
        <v>447</v>
      </c>
      <c r="G816" s="1037"/>
      <c r="H816" s="1038"/>
      <c r="I816" s="1038"/>
      <c r="J816" s="1038"/>
      <c r="K816" s="1038"/>
      <c r="L816" s="1038"/>
      <c r="M816" s="1038"/>
      <c r="N816" s="1038"/>
      <c r="O816" s="1039"/>
      <c r="Q816" s="520"/>
      <c r="R816" s="294"/>
      <c r="S816" s="294"/>
      <c r="T816" s="294"/>
      <c r="U816" s="294"/>
    </row>
    <row r="817" spans="2:21" ht="15" customHeight="1" thickBot="1">
      <c r="B817" s="1040"/>
      <c r="C817" s="1064"/>
      <c r="D817" s="1053"/>
      <c r="E817" s="1054"/>
      <c r="F817" s="1040"/>
      <c r="G817" s="1041"/>
      <c r="H817" s="1042"/>
      <c r="I817" s="1042"/>
      <c r="J817" s="1042"/>
      <c r="K817" s="1042"/>
      <c r="L817" s="1042"/>
      <c r="M817" s="1042"/>
      <c r="N817" s="1042"/>
      <c r="O817" s="1043"/>
      <c r="Q817" s="519"/>
      <c r="R817" s="294"/>
      <c r="S817" s="294"/>
      <c r="T817" s="294"/>
      <c r="U817" s="294"/>
    </row>
    <row r="818" spans="2:21" ht="16.5" customHeight="1">
      <c r="B818" s="295" t="s">
        <v>111</v>
      </c>
      <c r="C818" s="296"/>
      <c r="D818" s="296"/>
      <c r="E818" s="297"/>
      <c r="F818" s="296"/>
      <c r="G818" s="296"/>
      <c r="H818" s="298"/>
      <c r="I818" s="298"/>
      <c r="J818" s="298"/>
      <c r="K818" s="298"/>
      <c r="L818" s="298"/>
      <c r="M818" s="298"/>
      <c r="N818" s="298"/>
      <c r="O818" s="299"/>
      <c r="R818" s="294"/>
      <c r="S818" s="294"/>
      <c r="T818" s="294"/>
      <c r="U818" s="294"/>
    </row>
    <row r="819" spans="2:21" ht="18.75" customHeight="1">
      <c r="B819" s="1055"/>
      <c r="C819" s="1056"/>
      <c r="D819" s="1056"/>
      <c r="E819" s="1056"/>
      <c r="F819" s="1056"/>
      <c r="G819" s="1056"/>
      <c r="H819" s="1056"/>
      <c r="I819" s="1056"/>
      <c r="J819" s="1056"/>
      <c r="K819" s="1056"/>
      <c r="L819" s="1213" t="s">
        <v>39</v>
      </c>
      <c r="M819" s="1215"/>
      <c r="N819" s="1215"/>
      <c r="O819" s="1216"/>
      <c r="Q819" s="496" t="str">
        <f>IF(M819="", "←選択してください。", "")</f>
        <v>←選択してください。</v>
      </c>
      <c r="R819" s="294"/>
      <c r="S819" s="294"/>
      <c r="T819" s="294"/>
      <c r="U819" s="294"/>
    </row>
    <row r="820" spans="2:21" ht="17.25" customHeight="1">
      <c r="B820" s="1057"/>
      <c r="C820" s="1058"/>
      <c r="D820" s="1058"/>
      <c r="E820" s="1058"/>
      <c r="F820" s="1058"/>
      <c r="G820" s="1058"/>
      <c r="H820" s="1058"/>
      <c r="I820" s="1058"/>
      <c r="J820" s="1058"/>
      <c r="K820" s="1058"/>
      <c r="L820" s="1214"/>
      <c r="M820" s="1217"/>
      <c r="N820" s="1217"/>
      <c r="O820" s="1218"/>
      <c r="Q820" s="301"/>
      <c r="R820" s="294"/>
      <c r="S820" s="294"/>
      <c r="T820" s="294"/>
      <c r="U820" s="294"/>
    </row>
    <row r="821" spans="2:21" ht="4.5" customHeight="1">
      <c r="B821" s="303"/>
      <c r="C821" s="303"/>
      <c r="D821" s="303"/>
      <c r="E821" s="303"/>
      <c r="F821" s="303"/>
      <c r="G821" s="303"/>
      <c r="H821" s="303"/>
      <c r="I821" s="303"/>
      <c r="J821" s="303"/>
      <c r="K821" s="303"/>
      <c r="L821" s="303"/>
      <c r="M821" s="303"/>
      <c r="N821" s="303"/>
      <c r="O821" s="517"/>
      <c r="R821" s="294"/>
      <c r="S821" s="294"/>
      <c r="T821" s="294"/>
      <c r="U821" s="294"/>
    </row>
    <row r="822" spans="2:21" ht="21.75" customHeight="1">
      <c r="B822" s="987" t="s">
        <v>112</v>
      </c>
      <c r="C822" s="1097"/>
      <c r="D822" s="1098" t="s">
        <v>41</v>
      </c>
      <c r="E822" s="1099"/>
      <c r="F822" s="1100"/>
      <c r="G822" s="1100"/>
      <c r="H822" s="1101"/>
      <c r="I822" s="987"/>
      <c r="J822" s="988"/>
      <c r="K822" s="988"/>
      <c r="L822" s="1211"/>
      <c r="M822" s="1211"/>
      <c r="N822" s="1211"/>
      <c r="O822" s="1212"/>
      <c r="Q822" s="301" t="str">
        <f>IF(OR(F816="人材養成事業",F816= "普及啓発事業"), "←斜線部は記入する必要はありません。", "")</f>
        <v/>
      </c>
      <c r="R822" s="294"/>
      <c r="S822" s="294"/>
      <c r="T822" s="294"/>
      <c r="U822" s="294"/>
    </row>
    <row r="823" spans="2:21" ht="9" customHeight="1">
      <c r="B823" s="122"/>
      <c r="C823" s="122"/>
      <c r="D823" s="122"/>
      <c r="E823" s="122"/>
      <c r="F823" s="303"/>
      <c r="G823" s="303"/>
      <c r="H823" s="500"/>
      <c r="I823" s="303"/>
      <c r="J823" s="303"/>
      <c r="K823" s="303"/>
      <c r="L823" s="501"/>
      <c r="M823" s="303"/>
      <c r="N823" s="303"/>
      <c r="O823" s="502"/>
      <c r="Q823" s="301"/>
      <c r="R823" s="294"/>
      <c r="S823" s="294"/>
      <c r="T823" s="294"/>
      <c r="U823" s="294"/>
    </row>
    <row r="824" spans="2:21" ht="16.5" hidden="1" customHeight="1">
      <c r="B824" s="122"/>
      <c r="C824" s="122"/>
      <c r="D824" s="122"/>
      <c r="E824" s="122"/>
      <c r="F824" s="303"/>
      <c r="G824" s="303"/>
      <c r="H824" s="500"/>
      <c r="I824" s="303"/>
      <c r="J824" s="303"/>
      <c r="K824" s="303"/>
      <c r="L824" s="501"/>
      <c r="M824" s="303"/>
      <c r="N824" s="303"/>
      <c r="O824" s="502"/>
      <c r="Q824" s="301"/>
      <c r="R824" s="294"/>
      <c r="S824" s="294"/>
      <c r="T824" s="294"/>
      <c r="U824" s="294"/>
    </row>
    <row r="825" spans="2:21" ht="16.5" hidden="1" customHeight="1">
      <c r="B825" s="122"/>
      <c r="C825" s="122"/>
      <c r="D825" s="303"/>
      <c r="E825" s="303"/>
      <c r="F825" s="303"/>
      <c r="G825" s="303"/>
      <c r="H825" s="303"/>
      <c r="I825" s="303"/>
      <c r="J825" s="303"/>
      <c r="K825" s="303"/>
      <c r="L825" s="303"/>
      <c r="M825" s="303"/>
      <c r="N825" s="303"/>
      <c r="O825" s="303"/>
      <c r="Q825" s="301"/>
      <c r="R825" s="294"/>
      <c r="S825" s="294"/>
      <c r="T825" s="294"/>
      <c r="U825" s="294"/>
    </row>
    <row r="826" spans="2:21" s="97" customFormat="1" ht="18" customHeight="1">
      <c r="B826" s="1067" t="s">
        <v>277</v>
      </c>
      <c r="C826" s="1075"/>
      <c r="D826" s="1032" t="s">
        <v>737</v>
      </c>
      <c r="E826" s="975"/>
      <c r="F826" s="975"/>
      <c r="G826" s="975"/>
      <c r="H826" s="975"/>
      <c r="I826" s="975"/>
      <c r="J826" s="975"/>
      <c r="K826" s="975"/>
      <c r="L826" s="975"/>
      <c r="M826" s="975"/>
      <c r="N826" s="975"/>
      <c r="O826" s="976"/>
      <c r="Q826" s="495"/>
    </row>
    <row r="827" spans="2:21" s="97" customFormat="1" ht="19.350000000000001" customHeight="1">
      <c r="B827" s="1076"/>
      <c r="C827" s="1077"/>
      <c r="D827" s="1033"/>
      <c r="E827" s="1034"/>
      <c r="F827" s="1034"/>
      <c r="G827" s="1034"/>
      <c r="H827" s="1034"/>
      <c r="I827" s="1034"/>
      <c r="J827" s="1034"/>
      <c r="K827" s="1034"/>
      <c r="L827" s="1034"/>
      <c r="M827" s="1034"/>
      <c r="N827" s="1034"/>
      <c r="O827" s="1035"/>
    </row>
    <row r="828" spans="2:21" s="97" customFormat="1" ht="19.350000000000001" customHeight="1">
      <c r="B828" s="1076"/>
      <c r="C828" s="1077"/>
      <c r="D828" s="1026"/>
      <c r="E828" s="1027"/>
      <c r="F828" s="1027"/>
      <c r="G828" s="1027"/>
      <c r="H828" s="1027"/>
      <c r="I828" s="1027"/>
      <c r="J828" s="1027"/>
      <c r="K828" s="1027"/>
      <c r="L828" s="1027"/>
      <c r="M828" s="1027"/>
      <c r="N828" s="1027"/>
      <c r="O828" s="1028"/>
    </row>
    <row r="829" spans="2:21" s="97" customFormat="1" ht="19.350000000000001" customHeight="1">
      <c r="B829" s="1076"/>
      <c r="C829" s="1077"/>
      <c r="D829" s="1026"/>
      <c r="E829" s="1027"/>
      <c r="F829" s="1027"/>
      <c r="G829" s="1027"/>
      <c r="H829" s="1027"/>
      <c r="I829" s="1027"/>
      <c r="J829" s="1027"/>
      <c r="K829" s="1027"/>
      <c r="L829" s="1027"/>
      <c r="M829" s="1027"/>
      <c r="N829" s="1027"/>
      <c r="O829" s="1028"/>
    </row>
    <row r="830" spans="2:21" s="97" customFormat="1" ht="19.350000000000001" customHeight="1">
      <c r="B830" s="1076"/>
      <c r="C830" s="1077"/>
      <c r="D830" s="1026"/>
      <c r="E830" s="1027"/>
      <c r="F830" s="1027"/>
      <c r="G830" s="1027"/>
      <c r="H830" s="1027"/>
      <c r="I830" s="1027"/>
      <c r="J830" s="1027"/>
      <c r="K830" s="1027"/>
      <c r="L830" s="1027"/>
      <c r="M830" s="1027"/>
      <c r="N830" s="1027"/>
      <c r="O830" s="1028"/>
    </row>
    <row r="831" spans="2:21" s="97" customFormat="1" ht="19.350000000000001" customHeight="1">
      <c r="B831" s="1076"/>
      <c r="C831" s="1077"/>
      <c r="D831" s="1026"/>
      <c r="E831" s="1027"/>
      <c r="F831" s="1027"/>
      <c r="G831" s="1027"/>
      <c r="H831" s="1027"/>
      <c r="I831" s="1027"/>
      <c r="J831" s="1027"/>
      <c r="K831" s="1027"/>
      <c r="L831" s="1027"/>
      <c r="M831" s="1027"/>
      <c r="N831" s="1027"/>
      <c r="O831" s="1028"/>
    </row>
    <row r="832" spans="2:21" s="97" customFormat="1" ht="19.350000000000001" customHeight="1">
      <c r="B832" s="1076"/>
      <c r="C832" s="1077"/>
      <c r="D832" s="1026"/>
      <c r="E832" s="1027"/>
      <c r="F832" s="1027"/>
      <c r="G832" s="1027"/>
      <c r="H832" s="1027"/>
      <c r="I832" s="1027"/>
      <c r="J832" s="1027"/>
      <c r="K832" s="1027"/>
      <c r="L832" s="1027"/>
      <c r="M832" s="1027"/>
      <c r="N832" s="1027"/>
      <c r="O832" s="1028"/>
    </row>
    <row r="833" spans="2:15" s="97" customFormat="1" ht="19.350000000000001" customHeight="1">
      <c r="B833" s="1076"/>
      <c r="C833" s="1077"/>
      <c r="D833" s="1026"/>
      <c r="E833" s="1027"/>
      <c r="F833" s="1027"/>
      <c r="G833" s="1027"/>
      <c r="H833" s="1027"/>
      <c r="I833" s="1027"/>
      <c r="J833" s="1027"/>
      <c r="K833" s="1027"/>
      <c r="L833" s="1027"/>
      <c r="M833" s="1027"/>
      <c r="N833" s="1027"/>
      <c r="O833" s="1028"/>
    </row>
    <row r="834" spans="2:15" s="97" customFormat="1" ht="19.350000000000001" customHeight="1">
      <c r="B834" s="1076"/>
      <c r="C834" s="1077"/>
      <c r="D834" s="1026"/>
      <c r="E834" s="1027"/>
      <c r="F834" s="1027"/>
      <c r="G834" s="1027"/>
      <c r="H834" s="1027"/>
      <c r="I834" s="1027"/>
      <c r="J834" s="1027"/>
      <c r="K834" s="1027"/>
      <c r="L834" s="1027"/>
      <c r="M834" s="1027"/>
      <c r="N834" s="1027"/>
      <c r="O834" s="1028"/>
    </row>
    <row r="835" spans="2:15" s="97" customFormat="1" ht="19.350000000000001" customHeight="1">
      <c r="B835" s="1076"/>
      <c r="C835" s="1077"/>
      <c r="D835" s="1026"/>
      <c r="E835" s="1027"/>
      <c r="F835" s="1027"/>
      <c r="G835" s="1027"/>
      <c r="H835" s="1027"/>
      <c r="I835" s="1027"/>
      <c r="J835" s="1027"/>
      <c r="K835" s="1027"/>
      <c r="L835" s="1027"/>
      <c r="M835" s="1027"/>
      <c r="N835" s="1027"/>
      <c r="O835" s="1028"/>
    </row>
    <row r="836" spans="2:15" s="97" customFormat="1" ht="19.350000000000001" customHeight="1">
      <c r="B836" s="1078"/>
      <c r="C836" s="1079"/>
      <c r="D836" s="1029"/>
      <c r="E836" s="1030"/>
      <c r="F836" s="1030"/>
      <c r="G836" s="1030"/>
      <c r="H836" s="1030"/>
      <c r="I836" s="1030"/>
      <c r="J836" s="1030"/>
      <c r="K836" s="1030"/>
      <c r="L836" s="1030"/>
      <c r="M836" s="1030"/>
      <c r="N836" s="1030"/>
      <c r="O836" s="1031"/>
    </row>
    <row r="837" spans="2:15" s="97" customFormat="1" ht="18" customHeight="1">
      <c r="B837" s="1067" t="s">
        <v>114</v>
      </c>
      <c r="C837" s="1092"/>
      <c r="D837" s="1147" t="s">
        <v>523</v>
      </c>
      <c r="E837" s="1133"/>
      <c r="F837" s="1133"/>
      <c r="G837" s="1133"/>
      <c r="H837" s="1133"/>
      <c r="I837" s="1133"/>
      <c r="J837" s="1133"/>
      <c r="K837" s="1133"/>
      <c r="L837" s="1133"/>
      <c r="M837" s="1133"/>
      <c r="N837" s="1133"/>
      <c r="O837" s="1134"/>
    </row>
    <row r="838" spans="2:15" s="97" customFormat="1" ht="18" customHeight="1">
      <c r="B838" s="1093"/>
      <c r="C838" s="1094"/>
      <c r="D838" s="1045"/>
      <c r="E838" s="1046"/>
      <c r="F838" s="1046"/>
      <c r="G838" s="1046"/>
      <c r="H838" s="1046"/>
      <c r="I838" s="1046"/>
      <c r="J838" s="1046"/>
      <c r="K838" s="1046"/>
      <c r="L838" s="1046"/>
      <c r="M838" s="1046"/>
      <c r="N838" s="1046"/>
      <c r="O838" s="1047"/>
    </row>
    <row r="839" spans="2:15" s="97" customFormat="1" ht="18" customHeight="1">
      <c r="B839" s="1093"/>
      <c r="C839" s="1094"/>
      <c r="D839" s="1026"/>
      <c r="E839" s="1027"/>
      <c r="F839" s="1027"/>
      <c r="G839" s="1027"/>
      <c r="H839" s="1027"/>
      <c r="I839" s="1027"/>
      <c r="J839" s="1027"/>
      <c r="K839" s="1027"/>
      <c r="L839" s="1027"/>
      <c r="M839" s="1027"/>
      <c r="N839" s="1027"/>
      <c r="O839" s="1028"/>
    </row>
    <row r="840" spans="2:15" s="97" customFormat="1" ht="18" customHeight="1">
      <c r="B840" s="1093"/>
      <c r="C840" s="1094"/>
      <c r="D840" s="1026"/>
      <c r="E840" s="1027"/>
      <c r="F840" s="1027"/>
      <c r="G840" s="1027"/>
      <c r="H840" s="1027"/>
      <c r="I840" s="1027"/>
      <c r="J840" s="1027"/>
      <c r="K840" s="1027"/>
      <c r="L840" s="1027"/>
      <c r="M840" s="1027"/>
      <c r="N840" s="1027"/>
      <c r="O840" s="1028"/>
    </row>
    <row r="841" spans="2:15" s="97" customFormat="1" ht="18" customHeight="1">
      <c r="B841" s="1093"/>
      <c r="C841" s="1094"/>
      <c r="D841" s="1026"/>
      <c r="E841" s="1027"/>
      <c r="F841" s="1027"/>
      <c r="G841" s="1027"/>
      <c r="H841" s="1027"/>
      <c r="I841" s="1027"/>
      <c r="J841" s="1027"/>
      <c r="K841" s="1027"/>
      <c r="L841" s="1027"/>
      <c r="M841" s="1027"/>
      <c r="N841" s="1027"/>
      <c r="O841" s="1028"/>
    </row>
    <row r="842" spans="2:15" s="97" customFormat="1" ht="18" customHeight="1">
      <c r="B842" s="1093"/>
      <c r="C842" s="1094"/>
      <c r="D842" s="1026"/>
      <c r="E842" s="1027"/>
      <c r="F842" s="1027"/>
      <c r="G842" s="1027"/>
      <c r="H842" s="1027"/>
      <c r="I842" s="1027"/>
      <c r="J842" s="1027"/>
      <c r="K842" s="1027"/>
      <c r="L842" s="1027"/>
      <c r="M842" s="1027"/>
      <c r="N842" s="1027"/>
      <c r="O842" s="1028"/>
    </row>
    <row r="843" spans="2:15" s="97" customFormat="1" ht="18" customHeight="1">
      <c r="B843" s="1093"/>
      <c r="C843" s="1094"/>
      <c r="D843" s="1048"/>
      <c r="E843" s="1049"/>
      <c r="F843" s="1049"/>
      <c r="G843" s="1049"/>
      <c r="H843" s="1049"/>
      <c r="I843" s="1049"/>
      <c r="J843" s="1049"/>
      <c r="K843" s="1049"/>
      <c r="L843" s="1049"/>
      <c r="M843" s="1049"/>
      <c r="N843" s="1049"/>
      <c r="O843" s="1050"/>
    </row>
    <row r="844" spans="2:15" s="97" customFormat="1" ht="18" customHeight="1">
      <c r="B844" s="1093"/>
      <c r="C844" s="1094"/>
      <c r="D844" s="1116" t="s">
        <v>334</v>
      </c>
      <c r="E844" s="1117"/>
      <c r="F844" s="1117"/>
      <c r="G844" s="1117"/>
      <c r="H844" s="1117"/>
      <c r="I844" s="1117"/>
      <c r="J844" s="1117"/>
      <c r="K844" s="1117"/>
      <c r="L844" s="1117"/>
      <c r="M844" s="1117"/>
      <c r="N844" s="1117"/>
      <c r="O844" s="1118"/>
    </row>
    <row r="845" spans="2:15" s="97" customFormat="1" ht="18" customHeight="1">
      <c r="B845" s="1093"/>
      <c r="C845" s="1094"/>
      <c r="D845" s="1045"/>
      <c r="E845" s="1119"/>
      <c r="F845" s="1119"/>
      <c r="G845" s="1119"/>
      <c r="H845" s="1119"/>
      <c r="I845" s="1119"/>
      <c r="J845" s="1119"/>
      <c r="K845" s="1119"/>
      <c r="L845" s="1119"/>
      <c r="M845" s="1119"/>
      <c r="N845" s="1119"/>
      <c r="O845" s="1120"/>
    </row>
    <row r="846" spans="2:15" s="97" customFormat="1" ht="18" customHeight="1">
      <c r="B846" s="1093"/>
      <c r="C846" s="1094"/>
      <c r="D846" s="1121"/>
      <c r="E846" s="1122"/>
      <c r="F846" s="1122"/>
      <c r="G846" s="1122"/>
      <c r="H846" s="1122"/>
      <c r="I846" s="1122"/>
      <c r="J846" s="1122"/>
      <c r="K846" s="1122"/>
      <c r="L846" s="1122"/>
      <c r="M846" s="1122"/>
      <c r="N846" s="1122"/>
      <c r="O846" s="1123"/>
    </row>
    <row r="847" spans="2:15" s="97" customFormat="1" ht="18" customHeight="1">
      <c r="B847" s="1093"/>
      <c r="C847" s="1094"/>
      <c r="D847" s="1121"/>
      <c r="E847" s="1122"/>
      <c r="F847" s="1122"/>
      <c r="G847" s="1122"/>
      <c r="H847" s="1122"/>
      <c r="I847" s="1122"/>
      <c r="J847" s="1122"/>
      <c r="K847" s="1122"/>
      <c r="L847" s="1122"/>
      <c r="M847" s="1122"/>
      <c r="N847" s="1122"/>
      <c r="O847" s="1123"/>
    </row>
    <row r="848" spans="2:15" s="97" customFormat="1" ht="18" customHeight="1">
      <c r="B848" s="1093"/>
      <c r="C848" s="1094"/>
      <c r="D848" s="1121"/>
      <c r="E848" s="1122"/>
      <c r="F848" s="1122"/>
      <c r="G848" s="1122"/>
      <c r="H848" s="1122"/>
      <c r="I848" s="1122"/>
      <c r="J848" s="1122"/>
      <c r="K848" s="1122"/>
      <c r="L848" s="1122"/>
      <c r="M848" s="1122"/>
      <c r="N848" s="1122"/>
      <c r="O848" s="1123"/>
    </row>
    <row r="849" spans="2:17" s="97" customFormat="1" ht="18" customHeight="1">
      <c r="B849" s="1093"/>
      <c r="C849" s="1094"/>
      <c r="D849" s="1121"/>
      <c r="E849" s="1122"/>
      <c r="F849" s="1122"/>
      <c r="G849" s="1122"/>
      <c r="H849" s="1122"/>
      <c r="I849" s="1122"/>
      <c r="J849" s="1122"/>
      <c r="K849" s="1122"/>
      <c r="L849" s="1122"/>
      <c r="M849" s="1122"/>
      <c r="N849" s="1122"/>
      <c r="O849" s="1123"/>
    </row>
    <row r="850" spans="2:17" s="97" customFormat="1" ht="18" customHeight="1">
      <c r="B850" s="1093"/>
      <c r="C850" s="1094"/>
      <c r="D850" s="1121"/>
      <c r="E850" s="1122"/>
      <c r="F850" s="1122"/>
      <c r="G850" s="1122"/>
      <c r="H850" s="1122"/>
      <c r="I850" s="1122"/>
      <c r="J850" s="1122"/>
      <c r="K850" s="1122"/>
      <c r="L850" s="1122"/>
      <c r="M850" s="1122"/>
      <c r="N850" s="1122"/>
      <c r="O850" s="1123"/>
    </row>
    <row r="851" spans="2:17" s="97" customFormat="1" ht="18" customHeight="1">
      <c r="B851" s="1095"/>
      <c r="C851" s="1096"/>
      <c r="D851" s="1124"/>
      <c r="E851" s="1125"/>
      <c r="F851" s="1125"/>
      <c r="G851" s="1125"/>
      <c r="H851" s="1125"/>
      <c r="I851" s="1125"/>
      <c r="J851" s="1125"/>
      <c r="K851" s="1125"/>
      <c r="L851" s="1125"/>
      <c r="M851" s="1125"/>
      <c r="N851" s="1125"/>
      <c r="O851" s="1126"/>
    </row>
    <row r="852" spans="2:17" s="97" customFormat="1" ht="34.5" customHeight="1">
      <c r="B852" s="1067" t="s">
        <v>110</v>
      </c>
      <c r="C852" s="1092"/>
      <c r="D852" s="1102" t="s">
        <v>733</v>
      </c>
      <c r="E852" s="1090"/>
      <c r="F852" s="1090"/>
      <c r="G852" s="1090"/>
      <c r="H852" s="1090"/>
      <c r="I852" s="1090"/>
      <c r="J852" s="1090"/>
      <c r="K852" s="1090"/>
      <c r="L852" s="1090"/>
      <c r="M852" s="1090"/>
      <c r="N852" s="1090"/>
      <c r="O852" s="1091"/>
    </row>
    <row r="853" spans="2:17" s="97" customFormat="1" ht="18" customHeight="1">
      <c r="B853" s="1093"/>
      <c r="C853" s="1094"/>
      <c r="D853" s="1045"/>
      <c r="E853" s="1108"/>
      <c r="F853" s="1108"/>
      <c r="G853" s="1108"/>
      <c r="H853" s="1108"/>
      <c r="I853" s="1108"/>
      <c r="J853" s="1108"/>
      <c r="K853" s="1108"/>
      <c r="L853" s="1108"/>
      <c r="M853" s="1108"/>
      <c r="N853" s="1108"/>
      <c r="O853" s="1109"/>
    </row>
    <row r="854" spans="2:17" s="97" customFormat="1" ht="18" customHeight="1">
      <c r="B854" s="1093"/>
      <c r="C854" s="1094"/>
      <c r="D854" s="1110"/>
      <c r="E854" s="1111"/>
      <c r="F854" s="1111"/>
      <c r="G854" s="1111"/>
      <c r="H854" s="1111"/>
      <c r="I854" s="1111"/>
      <c r="J854" s="1111"/>
      <c r="K854" s="1111"/>
      <c r="L854" s="1111"/>
      <c r="M854" s="1111"/>
      <c r="N854" s="1111"/>
      <c r="O854" s="1112"/>
    </row>
    <row r="855" spans="2:17" s="97" customFormat="1" ht="18" customHeight="1">
      <c r="B855" s="1093"/>
      <c r="C855" s="1094"/>
      <c r="D855" s="1113"/>
      <c r="E855" s="1114"/>
      <c r="F855" s="1114"/>
      <c r="G855" s="1114"/>
      <c r="H855" s="1114"/>
      <c r="I855" s="1114"/>
      <c r="J855" s="1114"/>
      <c r="K855" s="1114"/>
      <c r="L855" s="1114"/>
      <c r="M855" s="1114"/>
      <c r="N855" s="1114"/>
      <c r="O855" s="1115"/>
    </row>
    <row r="856" spans="2:17" s="97" customFormat="1" ht="17.100000000000001" customHeight="1">
      <c r="B856" s="1093"/>
      <c r="C856" s="1094"/>
      <c r="D856" s="1133" t="s">
        <v>278</v>
      </c>
      <c r="E856" s="1133"/>
      <c r="F856" s="1133"/>
      <c r="G856" s="1133"/>
      <c r="H856" s="1133"/>
      <c r="I856" s="1133"/>
      <c r="J856" s="1133"/>
      <c r="K856" s="1133"/>
      <c r="L856" s="1133"/>
      <c r="M856" s="1133"/>
      <c r="N856" s="1133"/>
      <c r="O856" s="1134"/>
    </row>
    <row r="857" spans="2:17" s="97" customFormat="1" ht="17.100000000000001" customHeight="1">
      <c r="B857" s="1093"/>
      <c r="C857" s="1094"/>
      <c r="D857" s="1135"/>
      <c r="E857" s="1108"/>
      <c r="F857" s="1108"/>
      <c r="G857" s="1108"/>
      <c r="H857" s="1108"/>
      <c r="I857" s="1108"/>
      <c r="J857" s="1108"/>
      <c r="K857" s="1108"/>
      <c r="L857" s="1108"/>
      <c r="M857" s="1108"/>
      <c r="N857" s="1108"/>
      <c r="O857" s="1109"/>
    </row>
    <row r="858" spans="2:17" s="97" customFormat="1" ht="17.100000000000001" customHeight="1">
      <c r="B858" s="1093"/>
      <c r="C858" s="1094"/>
      <c r="D858" s="1110"/>
      <c r="E858" s="1111"/>
      <c r="F858" s="1111"/>
      <c r="G858" s="1111"/>
      <c r="H858" s="1111"/>
      <c r="I858" s="1111"/>
      <c r="J858" s="1111"/>
      <c r="K858" s="1111"/>
      <c r="L858" s="1111"/>
      <c r="M858" s="1111"/>
      <c r="N858" s="1111"/>
      <c r="O858" s="1112"/>
    </row>
    <row r="859" spans="2:17" s="97" customFormat="1" ht="17.100000000000001" customHeight="1">
      <c r="B859" s="1093"/>
      <c r="C859" s="1094"/>
      <c r="D859" s="1113"/>
      <c r="E859" s="1114"/>
      <c r="F859" s="1114"/>
      <c r="G859" s="1114"/>
      <c r="H859" s="1114"/>
      <c r="I859" s="1114"/>
      <c r="J859" s="1114"/>
      <c r="K859" s="1114"/>
      <c r="L859" s="1114"/>
      <c r="M859" s="1114"/>
      <c r="N859" s="1114"/>
      <c r="O859" s="1115"/>
    </row>
    <row r="860" spans="2:17" s="97" customFormat="1" ht="17.100000000000001" customHeight="1">
      <c r="B860" s="1093"/>
      <c r="C860" s="1094"/>
      <c r="D860" s="1133" t="s">
        <v>371</v>
      </c>
      <c r="E860" s="1133"/>
      <c r="F860" s="1133"/>
      <c r="G860" s="1133"/>
      <c r="H860" s="1133"/>
      <c r="I860" s="1133"/>
      <c r="J860" s="1133"/>
      <c r="K860" s="1133"/>
      <c r="L860" s="1133"/>
      <c r="M860" s="1133"/>
      <c r="N860" s="1133"/>
      <c r="O860" s="1134"/>
    </row>
    <row r="861" spans="2:17" s="97" customFormat="1" ht="17.100000000000001" customHeight="1">
      <c r="B861" s="1093"/>
      <c r="C861" s="1094"/>
      <c r="D861" s="1135"/>
      <c r="E861" s="1136"/>
      <c r="F861" s="1136"/>
      <c r="G861" s="1136"/>
      <c r="H861" s="1136"/>
      <c r="I861" s="1136"/>
      <c r="J861" s="1136"/>
      <c r="K861" s="1136"/>
      <c r="L861" s="1136"/>
      <c r="M861" s="1136"/>
      <c r="N861" s="1136"/>
      <c r="O861" s="1137"/>
    </row>
    <row r="862" spans="2:17" s="97" customFormat="1" ht="17.100000000000001" customHeight="1">
      <c r="B862" s="1093"/>
      <c r="C862" s="1094"/>
      <c r="D862" s="1138"/>
      <c r="E862" s="827"/>
      <c r="F862" s="827"/>
      <c r="G862" s="827"/>
      <c r="H862" s="827"/>
      <c r="I862" s="827"/>
      <c r="J862" s="827"/>
      <c r="K862" s="827"/>
      <c r="L862" s="827"/>
      <c r="M862" s="827"/>
      <c r="N862" s="827"/>
      <c r="O862" s="1139"/>
    </row>
    <row r="863" spans="2:17" s="97" customFormat="1" ht="17.100000000000001" customHeight="1">
      <c r="B863" s="1093"/>
      <c r="C863" s="1094"/>
      <c r="D863" s="1140"/>
      <c r="E863" s="1141"/>
      <c r="F863" s="1141"/>
      <c r="G863" s="1141"/>
      <c r="H863" s="1141"/>
      <c r="I863" s="1141"/>
      <c r="J863" s="1141"/>
      <c r="K863" s="1141"/>
      <c r="L863" s="1141"/>
      <c r="M863" s="1141"/>
      <c r="N863" s="1141"/>
      <c r="O863" s="1142"/>
    </row>
    <row r="864" spans="2:17" s="97" customFormat="1" ht="45" customHeight="1">
      <c r="B864" s="1093"/>
      <c r="C864" s="1094"/>
      <c r="D864" s="1021" t="s">
        <v>779</v>
      </c>
      <c r="E864" s="1022"/>
      <c r="F864" s="1022"/>
      <c r="G864" s="1022"/>
      <c r="H864" s="1022"/>
      <c r="I864" s="1022"/>
      <c r="J864" s="1022"/>
      <c r="K864" s="1022"/>
      <c r="L864" s="1023"/>
      <c r="M864" s="1024" t="s">
        <v>713</v>
      </c>
      <c r="N864" s="1025"/>
      <c r="O864" s="706" t="s">
        <v>714</v>
      </c>
      <c r="Q864" s="495" t="s">
        <v>721</v>
      </c>
    </row>
    <row r="865" spans="1:21" s="97" customFormat="1" ht="17.100000000000001" customHeight="1">
      <c r="B865" s="1093"/>
      <c r="C865" s="1094"/>
      <c r="D865" s="1045"/>
      <c r="E865" s="1103"/>
      <c r="F865" s="1103"/>
      <c r="G865" s="1103"/>
      <c r="H865" s="1103"/>
      <c r="I865" s="1103"/>
      <c r="J865" s="1103"/>
      <c r="K865" s="1103"/>
      <c r="L865" s="1103"/>
      <c r="M865" s="1103"/>
      <c r="N865" s="1103"/>
      <c r="O865" s="1104"/>
    </row>
    <row r="866" spans="1:21" ht="18" customHeight="1">
      <c r="B866" s="1093"/>
      <c r="C866" s="1094"/>
      <c r="D866" s="1105"/>
      <c r="E866" s="1106"/>
      <c r="F866" s="1106"/>
      <c r="G866" s="1106"/>
      <c r="H866" s="1106"/>
      <c r="I866" s="1106"/>
      <c r="J866" s="1106"/>
      <c r="K866" s="1106"/>
      <c r="L866" s="1106"/>
      <c r="M866" s="1106"/>
      <c r="N866" s="1106"/>
      <c r="O866" s="1107"/>
      <c r="R866" s="294"/>
      <c r="S866" s="294"/>
      <c r="T866" s="294"/>
      <c r="U866" s="294"/>
    </row>
    <row r="867" spans="1:21" ht="18" customHeight="1">
      <c r="B867" s="1093"/>
      <c r="C867" s="1094"/>
      <c r="D867" s="1147" t="s">
        <v>279</v>
      </c>
      <c r="E867" s="1133"/>
      <c r="F867" s="1133"/>
      <c r="G867" s="1133"/>
      <c r="H867" s="1133"/>
      <c r="I867" s="1133"/>
      <c r="J867" s="1133"/>
      <c r="K867" s="1133"/>
      <c r="L867" s="1133"/>
      <c r="M867" s="1133"/>
      <c r="N867" s="1133"/>
      <c r="O867" s="1134"/>
      <c r="R867" s="294"/>
      <c r="S867" s="294"/>
      <c r="T867" s="294"/>
      <c r="U867" s="294"/>
    </row>
    <row r="868" spans="1:21" ht="18" customHeight="1">
      <c r="B868" s="1093"/>
      <c r="C868" s="1094"/>
      <c r="D868" s="1127"/>
      <c r="E868" s="1128"/>
      <c r="F868" s="1128"/>
      <c r="G868" s="1128"/>
      <c r="H868" s="1128"/>
      <c r="I868" s="1128"/>
      <c r="J868" s="1128"/>
      <c r="K868" s="1128"/>
      <c r="L868" s="1128"/>
      <c r="M868" s="1128"/>
      <c r="N868" s="1128"/>
      <c r="O868" s="1129"/>
      <c r="R868" s="294"/>
      <c r="S868" s="294"/>
      <c r="T868" s="294"/>
      <c r="U868" s="294"/>
    </row>
    <row r="869" spans="1:21" s="308" customFormat="1" ht="18" customHeight="1">
      <c r="B869" s="1095"/>
      <c r="C869" s="1096"/>
      <c r="D869" s="1130"/>
      <c r="E869" s="1131"/>
      <c r="F869" s="1131"/>
      <c r="G869" s="1131"/>
      <c r="H869" s="1131"/>
      <c r="I869" s="1131"/>
      <c r="J869" s="1131"/>
      <c r="K869" s="1131"/>
      <c r="L869" s="1131"/>
      <c r="M869" s="1131"/>
      <c r="N869" s="1131"/>
      <c r="O869" s="1132"/>
    </row>
    <row r="870" spans="1:21" s="122" customFormat="1" ht="4.5" customHeight="1">
      <c r="B870" s="309"/>
      <c r="C870" s="309"/>
      <c r="D870" s="310"/>
      <c r="E870" s="310"/>
      <c r="F870" s="310"/>
      <c r="G870" s="310"/>
      <c r="H870" s="310"/>
      <c r="I870" s="310"/>
      <c r="J870" s="310"/>
      <c r="K870" s="310"/>
      <c r="L870" s="310"/>
      <c r="M870" s="310"/>
      <c r="N870" s="310"/>
      <c r="O870" s="310"/>
    </row>
    <row r="871" spans="1:21" s="122" customFormat="1" ht="18.75" customHeight="1">
      <c r="B871" s="463" t="s">
        <v>333</v>
      </c>
      <c r="C871" s="309"/>
      <c r="D871" s="310"/>
      <c r="E871" s="310"/>
      <c r="F871" s="310"/>
      <c r="G871" s="310"/>
      <c r="H871" s="310"/>
      <c r="I871" s="310"/>
      <c r="J871" s="310"/>
      <c r="K871" s="310"/>
      <c r="L871" s="310"/>
      <c r="M871" s="310"/>
      <c r="N871" s="310"/>
      <c r="O871" s="310"/>
    </row>
    <row r="872" spans="1:21" s="122" customFormat="1" ht="14.25" customHeight="1" thickBot="1">
      <c r="B872" s="463" t="s">
        <v>331</v>
      </c>
      <c r="C872" s="309"/>
      <c r="D872" s="310"/>
      <c r="E872" s="310"/>
      <c r="F872" s="310"/>
      <c r="G872" s="310"/>
      <c r="H872" s="310"/>
      <c r="I872" s="310"/>
      <c r="J872" s="310"/>
      <c r="K872" s="310"/>
      <c r="L872" s="310"/>
      <c r="M872" s="310"/>
      <c r="N872" s="310"/>
      <c r="O872" s="310"/>
    </row>
    <row r="873" spans="1:21" s="122" customFormat="1" ht="18" customHeight="1" thickBot="1">
      <c r="B873" s="1143" t="s">
        <v>36</v>
      </c>
      <c r="C873" s="1017"/>
      <c r="D873" s="1018"/>
      <c r="E873" s="311" t="s">
        <v>512</v>
      </c>
      <c r="F873" s="312"/>
      <c r="G873" s="312"/>
      <c r="H873" s="312"/>
      <c r="I873" s="312"/>
      <c r="J873" s="312"/>
      <c r="K873" s="312"/>
      <c r="L873" s="212"/>
      <c r="M873" s="212"/>
      <c r="N873" s="212"/>
      <c r="O873" s="212"/>
    </row>
    <row r="874" spans="1:21" s="122" customFormat="1" ht="12">
      <c r="A874" s="313"/>
      <c r="B874" s="314" t="s">
        <v>50</v>
      </c>
      <c r="C874" s="314"/>
      <c r="D874" s="315"/>
      <c r="E874" s="316"/>
      <c r="F874" s="316"/>
      <c r="G874" s="317" t="s">
        <v>51</v>
      </c>
      <c r="H874" s="315"/>
      <c r="I874" s="314" t="s">
        <v>52</v>
      </c>
      <c r="J874" s="314"/>
      <c r="K874" s="313"/>
      <c r="L874" s="318"/>
      <c r="M874" s="319"/>
      <c r="N874" s="313"/>
      <c r="O874" s="317" t="s">
        <v>51</v>
      </c>
    </row>
    <row r="875" spans="1:21" s="122" customFormat="1" ht="12">
      <c r="A875" s="320"/>
      <c r="B875" s="321" t="s">
        <v>53</v>
      </c>
      <c r="C875" s="322"/>
      <c r="D875" s="322"/>
      <c r="E875" s="323"/>
      <c r="F875" s="323" t="s">
        <v>54</v>
      </c>
      <c r="G875" s="324" t="s">
        <v>55</v>
      </c>
      <c r="H875" s="325"/>
      <c r="I875" s="321" t="s">
        <v>53</v>
      </c>
      <c r="J875" s="322"/>
      <c r="K875" s="322"/>
      <c r="L875" s="322"/>
      <c r="M875" s="323"/>
      <c r="N875" s="323" t="s">
        <v>54</v>
      </c>
      <c r="O875" s="324" t="s">
        <v>55</v>
      </c>
    </row>
    <row r="876" spans="1:21" s="122" customFormat="1" ht="18" customHeight="1">
      <c r="A876" s="313"/>
      <c r="B876" s="78" t="s">
        <v>395</v>
      </c>
      <c r="C876" s="79"/>
      <c r="D876" s="79"/>
      <c r="E876" s="80"/>
      <c r="F876" s="81"/>
      <c r="G876" s="82"/>
      <c r="H876" s="83"/>
      <c r="I876" s="78" t="s">
        <v>397</v>
      </c>
      <c r="J876" s="79"/>
      <c r="K876" s="79"/>
      <c r="L876" s="79"/>
      <c r="M876" s="80"/>
      <c r="N876" s="84"/>
      <c r="O876" s="85"/>
      <c r="Q876" s="561" t="s">
        <v>700</v>
      </c>
    </row>
    <row r="877" spans="1:21" s="122" customFormat="1" ht="14.25" customHeight="1">
      <c r="A877" s="313"/>
      <c r="B877" s="86"/>
      <c r="C877" s="87"/>
      <c r="D877" s="88"/>
      <c r="E877" s="89"/>
      <c r="F877" s="90"/>
      <c r="G877" s="91"/>
      <c r="H877" s="83"/>
      <c r="I877" s="92"/>
      <c r="J877" s="93"/>
      <c r="K877" s="88"/>
      <c r="L877" s="88"/>
      <c r="M877" s="89"/>
      <c r="N877" s="90"/>
      <c r="O877" s="94"/>
    </row>
    <row r="878" spans="1:21" s="122" customFormat="1" ht="14.25" customHeight="1">
      <c r="A878" s="313"/>
      <c r="B878" s="95"/>
      <c r="C878" s="96"/>
      <c r="D878" s="97"/>
      <c r="E878" s="98"/>
      <c r="F878" s="90"/>
      <c r="G878" s="99">
        <f>ROUNDDOWN(SUM(F877:F883)/1000,0)</f>
        <v>0</v>
      </c>
      <c r="H878" s="100"/>
      <c r="I878" s="92"/>
      <c r="J878" s="510"/>
      <c r="K878" s="510"/>
      <c r="L878" s="510"/>
      <c r="M878" s="98"/>
      <c r="N878" s="90"/>
      <c r="O878" s="101">
        <f>ROUNDDOWN(SUM(N877:N886)/1000,0)</f>
        <v>0</v>
      </c>
    </row>
    <row r="879" spans="1:21" s="122" customFormat="1" ht="14.1" customHeight="1">
      <c r="A879" s="313"/>
      <c r="B879" s="95"/>
      <c r="C879" s="96"/>
      <c r="D879" s="97"/>
      <c r="E879" s="98"/>
      <c r="F879" s="90"/>
      <c r="G879" s="99"/>
      <c r="H879" s="100"/>
      <c r="I879" s="92"/>
      <c r="J879" s="510"/>
      <c r="K879" s="510"/>
      <c r="L879" s="510"/>
      <c r="M879" s="98"/>
      <c r="N879" s="90"/>
      <c r="O879" s="94"/>
    </row>
    <row r="880" spans="1:21" s="122" customFormat="1" ht="14.25" customHeight="1">
      <c r="A880" s="313"/>
      <c r="B880" s="95"/>
      <c r="C880" s="96"/>
      <c r="D880" s="97"/>
      <c r="E880" s="98"/>
      <c r="F880" s="90"/>
      <c r="G880" s="99"/>
      <c r="H880" s="100"/>
      <c r="I880" s="92"/>
      <c r="J880" s="510"/>
      <c r="K880" s="510"/>
      <c r="L880" s="510"/>
      <c r="M880" s="98"/>
      <c r="N880" s="90"/>
      <c r="O880" s="94"/>
    </row>
    <row r="881" spans="1:15" s="122" customFormat="1" ht="14.25" customHeight="1">
      <c r="A881" s="313"/>
      <c r="B881" s="95"/>
      <c r="C881" s="96"/>
      <c r="D881" s="97"/>
      <c r="E881" s="98"/>
      <c r="F881" s="90"/>
      <c r="G881" s="102"/>
      <c r="H881" s="103"/>
      <c r="I881" s="92"/>
      <c r="J881" s="510"/>
      <c r="K881" s="510"/>
      <c r="L881" s="510"/>
      <c r="M881" s="98"/>
      <c r="N881" s="90"/>
      <c r="O881" s="94"/>
    </row>
    <row r="882" spans="1:15" s="122" customFormat="1" ht="14.25" customHeight="1">
      <c r="A882" s="313"/>
      <c r="B882" s="95"/>
      <c r="C882" s="96"/>
      <c r="D882" s="97"/>
      <c r="E882" s="98"/>
      <c r="F882" s="90"/>
      <c r="G882" s="102"/>
      <c r="H882" s="103"/>
      <c r="I882" s="92"/>
      <c r="J882" s="510"/>
      <c r="K882" s="510"/>
      <c r="L882" s="510"/>
      <c r="M882" s="98"/>
      <c r="N882" s="90"/>
      <c r="O882" s="94"/>
    </row>
    <row r="883" spans="1:15" s="122" customFormat="1" ht="14.25" customHeight="1">
      <c r="A883" s="313"/>
      <c r="B883" s="78" t="s">
        <v>607</v>
      </c>
      <c r="C883" s="79"/>
      <c r="D883" s="79"/>
      <c r="E883" s="80"/>
      <c r="F883" s="81"/>
      <c r="G883" s="82"/>
      <c r="H883" s="105"/>
      <c r="I883" s="92"/>
      <c r="J883" s="510"/>
      <c r="K883" s="510"/>
      <c r="L883" s="510"/>
      <c r="M883" s="98"/>
      <c r="N883" s="90"/>
      <c r="O883" s="94"/>
    </row>
    <row r="884" spans="1:15" s="122" customFormat="1" ht="14.25" customHeight="1">
      <c r="A884" s="313"/>
      <c r="B884" s="95"/>
      <c r="C884" s="96"/>
      <c r="D884" s="97"/>
      <c r="E884" s="98"/>
      <c r="F884" s="90"/>
      <c r="G884" s="91"/>
      <c r="H884" s="105"/>
      <c r="I884" s="92"/>
      <c r="J884" s="510"/>
      <c r="K884" s="510"/>
      <c r="L884" s="510"/>
      <c r="M884" s="98"/>
      <c r="N884" s="90"/>
      <c r="O884" s="94"/>
    </row>
    <row r="885" spans="1:15" s="122" customFormat="1" ht="14.25" customHeight="1">
      <c r="A885" s="313"/>
      <c r="B885" s="95"/>
      <c r="C885" s="96"/>
      <c r="D885" s="97"/>
      <c r="E885" s="98"/>
      <c r="F885" s="90"/>
      <c r="G885" s="99">
        <f>ROUNDDOWN(SUM(F884:F889)/1000,0)</f>
        <v>0</v>
      </c>
      <c r="H885" s="100"/>
      <c r="I885" s="107"/>
      <c r="J885" s="511"/>
      <c r="K885" s="511"/>
      <c r="L885" s="511"/>
      <c r="M885" s="98"/>
      <c r="N885" s="90"/>
      <c r="O885" s="106"/>
    </row>
    <row r="886" spans="1:15" s="122" customFormat="1" ht="14.25" customHeight="1">
      <c r="A886" s="313"/>
      <c r="B886" s="95"/>
      <c r="C886" s="96"/>
      <c r="D886" s="97"/>
      <c r="E886" s="98"/>
      <c r="F886" s="90"/>
      <c r="G886" s="99"/>
      <c r="H886" s="100"/>
      <c r="I886" s="78" t="s">
        <v>398</v>
      </c>
      <c r="J886" s="79"/>
      <c r="K886" s="79"/>
      <c r="L886" s="79"/>
      <c r="M886" s="80"/>
      <c r="N886" s="81"/>
      <c r="O886" s="111"/>
    </row>
    <row r="887" spans="1:15" s="122" customFormat="1" ht="14.25" customHeight="1">
      <c r="A887" s="313"/>
      <c r="B887" s="95"/>
      <c r="C887" s="96"/>
      <c r="D887" s="97"/>
      <c r="E887" s="98"/>
      <c r="F887" s="90"/>
      <c r="G887" s="99"/>
      <c r="H887" s="105"/>
      <c r="I887" s="92"/>
      <c r="J887" s="510"/>
      <c r="K887" s="510"/>
      <c r="L887" s="510"/>
      <c r="M887" s="98"/>
      <c r="N887" s="90"/>
      <c r="O887" s="94"/>
    </row>
    <row r="888" spans="1:15" s="122" customFormat="1" ht="14.25" customHeight="1">
      <c r="A888" s="313"/>
      <c r="B888" s="95"/>
      <c r="C888" s="96"/>
      <c r="D888" s="97"/>
      <c r="E888" s="98"/>
      <c r="F888" s="90"/>
      <c r="G888" s="99"/>
      <c r="H888" s="100"/>
      <c r="I888" s="92"/>
      <c r="J888" s="510"/>
      <c r="K888" s="510"/>
      <c r="L888" s="510"/>
      <c r="M888" s="98"/>
      <c r="N888" s="90"/>
      <c r="O888" s="101">
        <f>ROUNDDOWN(SUM(N887:N895)/1000,0)</f>
        <v>0</v>
      </c>
    </row>
    <row r="889" spans="1:15" s="122" customFormat="1" ht="14.25" customHeight="1">
      <c r="A889" s="313"/>
      <c r="B889" s="78" t="s">
        <v>614</v>
      </c>
      <c r="C889" s="79"/>
      <c r="D889" s="79"/>
      <c r="E889" s="80"/>
      <c r="F889" s="81"/>
      <c r="G889" s="82"/>
      <c r="H889" s="100"/>
      <c r="I889" s="92"/>
      <c r="J889" s="510"/>
      <c r="K889" s="510"/>
      <c r="L889" s="510"/>
      <c r="M889" s="98"/>
      <c r="N889" s="90"/>
      <c r="O889" s="94"/>
    </row>
    <row r="890" spans="1:15" s="122" customFormat="1" ht="14.25" customHeight="1">
      <c r="A890" s="313"/>
      <c r="B890" s="95"/>
      <c r="C890" s="96"/>
      <c r="D890" s="97"/>
      <c r="E890" s="98"/>
      <c r="F890" s="90"/>
      <c r="G890" s="91"/>
      <c r="H890" s="105"/>
      <c r="I890" s="92"/>
      <c r="J890" s="510"/>
      <c r="K890" s="510"/>
      <c r="L890" s="510"/>
      <c r="M890" s="98"/>
      <c r="N890" s="90"/>
      <c r="O890" s="94"/>
    </row>
    <row r="891" spans="1:15" s="122" customFormat="1" ht="14.25" customHeight="1">
      <c r="A891" s="313"/>
      <c r="B891" s="95"/>
      <c r="C891" s="96"/>
      <c r="D891" s="97"/>
      <c r="E891" s="98"/>
      <c r="F891" s="90"/>
      <c r="G891" s="99">
        <f>ROUNDDOWN(SUM(F890:F893)/1000,0)</f>
        <v>0</v>
      </c>
      <c r="H891" s="105"/>
      <c r="I891" s="92"/>
      <c r="J891" s="510"/>
      <c r="K891" s="510"/>
      <c r="L891" s="510"/>
      <c r="M891" s="98"/>
      <c r="N891" s="90"/>
      <c r="O891" s="94"/>
    </row>
    <row r="892" spans="1:15" s="122" customFormat="1" ht="14.25" customHeight="1">
      <c r="A892" s="313"/>
      <c r="B892" s="95"/>
      <c r="C892" s="96"/>
      <c r="D892" s="97"/>
      <c r="E892" s="98"/>
      <c r="F892" s="90"/>
      <c r="G892" s="99"/>
      <c r="H892" s="100"/>
      <c r="I892" s="92"/>
      <c r="J892" s="510"/>
      <c r="K892" s="510"/>
      <c r="L892" s="510"/>
      <c r="M892" s="98"/>
      <c r="N892" s="90"/>
      <c r="O892" s="94"/>
    </row>
    <row r="893" spans="1:15" s="122" customFormat="1" ht="14.25" customHeight="1">
      <c r="A893" s="313"/>
      <c r="B893" s="78" t="s">
        <v>615</v>
      </c>
      <c r="C893" s="79"/>
      <c r="D893" s="79"/>
      <c r="E893" s="80"/>
      <c r="F893" s="81"/>
      <c r="G893" s="82"/>
      <c r="H893" s="100"/>
      <c r="I893" s="92"/>
      <c r="J893" s="510"/>
      <c r="K893" s="510"/>
      <c r="L893" s="510"/>
      <c r="M893" s="98"/>
      <c r="N893" s="90"/>
      <c r="O893" s="94"/>
    </row>
    <row r="894" spans="1:15" s="122" customFormat="1" ht="14.25" customHeight="1">
      <c r="A894" s="313"/>
      <c r="B894" s="95"/>
      <c r="C894" s="96"/>
      <c r="D894" s="97"/>
      <c r="E894" s="98"/>
      <c r="F894" s="90"/>
      <c r="G894" s="91"/>
      <c r="H894" s="105"/>
      <c r="I894" s="92"/>
      <c r="J894" s="510"/>
      <c r="K894" s="510"/>
      <c r="L894" s="510"/>
      <c r="M894" s="98"/>
      <c r="N894" s="90"/>
      <c r="O894" s="106"/>
    </row>
    <row r="895" spans="1:15" s="122" customFormat="1" ht="14.25" customHeight="1">
      <c r="A895" s="313"/>
      <c r="B895" s="95"/>
      <c r="C895" s="96"/>
      <c r="D895" s="97"/>
      <c r="E895" s="98"/>
      <c r="F895" s="90"/>
      <c r="G895" s="99">
        <f>ROUNDDOWN(SUM(F894:F899)/1000,0)</f>
        <v>0</v>
      </c>
      <c r="H895" s="105"/>
      <c r="I895" s="185" t="s">
        <v>399</v>
      </c>
      <c r="J895" s="167"/>
      <c r="K895" s="109"/>
      <c r="L895" s="109"/>
      <c r="M895" s="110"/>
      <c r="N895" s="84"/>
      <c r="O895" s="111"/>
    </row>
    <row r="896" spans="1:15" s="122" customFormat="1" ht="14.25" customHeight="1">
      <c r="A896" s="313"/>
      <c r="B896" s="95"/>
      <c r="C896" s="96"/>
      <c r="D896" s="97"/>
      <c r="E896" s="98"/>
      <c r="F896" s="90"/>
      <c r="G896" s="99"/>
      <c r="H896" s="105"/>
      <c r="I896" s="92"/>
      <c r="J896" s="510"/>
      <c r="K896" s="510"/>
      <c r="L896" s="510"/>
      <c r="M896" s="98"/>
      <c r="N896" s="90"/>
      <c r="O896" s="94"/>
    </row>
    <row r="897" spans="1:15" s="122" customFormat="1" ht="14.25" customHeight="1">
      <c r="A897" s="313"/>
      <c r="B897" s="95"/>
      <c r="C897" s="96"/>
      <c r="D897" s="97"/>
      <c r="E897" s="98"/>
      <c r="F897" s="90"/>
      <c r="G897" s="99"/>
      <c r="H897" s="100"/>
      <c r="I897" s="92"/>
      <c r="J897" s="510"/>
      <c r="K897" s="510"/>
      <c r="L897" s="510"/>
      <c r="M897" s="98"/>
      <c r="N897" s="90"/>
      <c r="O897" s="101">
        <f>ROUNDDOWN(SUM(N896:N902)/1000,0)</f>
        <v>0</v>
      </c>
    </row>
    <row r="898" spans="1:15" s="122" customFormat="1" ht="14.25" customHeight="1">
      <c r="A898" s="313"/>
      <c r="B898" s="78" t="s">
        <v>396</v>
      </c>
      <c r="C898" s="79"/>
      <c r="D898" s="79"/>
      <c r="E898" s="80"/>
      <c r="F898" s="81"/>
      <c r="G898" s="82"/>
      <c r="H898" s="100"/>
      <c r="I898" s="92"/>
      <c r="J898" s="510"/>
      <c r="K898" s="510"/>
      <c r="L898" s="510"/>
      <c r="M898" s="98"/>
      <c r="N898" s="90"/>
      <c r="O898" s="94"/>
    </row>
    <row r="899" spans="1:15" s="122" customFormat="1" ht="14.25" customHeight="1">
      <c r="A899" s="313"/>
      <c r="B899" s="95"/>
      <c r="C899" s="96"/>
      <c r="D899" s="97"/>
      <c r="E899" s="98"/>
      <c r="F899" s="90"/>
      <c r="G899" s="91"/>
      <c r="H899" s="100"/>
      <c r="I899" s="92"/>
      <c r="J899" s="510"/>
      <c r="K899" s="510"/>
      <c r="L899" s="510"/>
      <c r="M899" s="98"/>
      <c r="N899" s="90"/>
      <c r="O899" s="94"/>
    </row>
    <row r="900" spans="1:15" s="122" customFormat="1" ht="14.25" customHeight="1">
      <c r="A900" s="313"/>
      <c r="B900" s="95"/>
      <c r="C900" s="96"/>
      <c r="D900" s="97"/>
      <c r="E900" s="98"/>
      <c r="F900" s="90"/>
      <c r="G900" s="91">
        <f>ROUNDDOWN(SUM(F899:F906)/1000,0)</f>
        <v>0</v>
      </c>
      <c r="H900" s="100"/>
      <c r="I900" s="92"/>
      <c r="J900" s="510"/>
      <c r="K900" s="510"/>
      <c r="L900" s="510"/>
      <c r="M900" s="98"/>
      <c r="N900" s="90"/>
      <c r="O900" s="94"/>
    </row>
    <row r="901" spans="1:15" s="122" customFormat="1" ht="14.25" customHeight="1">
      <c r="A901" s="313"/>
      <c r="B901" s="95"/>
      <c r="C901" s="96"/>
      <c r="D901" s="97"/>
      <c r="E901" s="98"/>
      <c r="F901" s="90"/>
      <c r="G901" s="91"/>
      <c r="H901" s="100"/>
      <c r="I901" s="92"/>
      <c r="J901" s="510"/>
      <c r="K901" s="510"/>
      <c r="L901" s="510"/>
      <c r="M901" s="98"/>
      <c r="N901" s="90"/>
      <c r="O901" s="94"/>
    </row>
    <row r="902" spans="1:15" s="122" customFormat="1" ht="14.25" customHeight="1">
      <c r="A902" s="313"/>
      <c r="B902" s="95"/>
      <c r="C902" s="96"/>
      <c r="D902" s="97"/>
      <c r="E902" s="98"/>
      <c r="F902" s="90"/>
      <c r="G902" s="91"/>
      <c r="H902" s="105"/>
      <c r="I902" s="185" t="s">
        <v>400</v>
      </c>
      <c r="J902" s="108"/>
      <c r="K902" s="109"/>
      <c r="L902" s="109"/>
      <c r="M902" s="110"/>
      <c r="N902" s="84"/>
      <c r="O902" s="168"/>
    </row>
    <row r="903" spans="1:15" s="122" customFormat="1" ht="14.25" customHeight="1">
      <c r="A903" s="313"/>
      <c r="B903" s="95"/>
      <c r="C903" s="96"/>
      <c r="D903" s="97"/>
      <c r="E903" s="98"/>
      <c r="F903" s="90"/>
      <c r="G903" s="91"/>
      <c r="H903" s="105"/>
      <c r="I903" s="92"/>
      <c r="J903" s="510"/>
      <c r="K903" s="510"/>
      <c r="L903" s="510"/>
      <c r="M903" s="98"/>
      <c r="N903" s="90"/>
      <c r="O903" s="169"/>
    </row>
    <row r="904" spans="1:15" s="122" customFormat="1" ht="14.25" customHeight="1">
      <c r="A904" s="313"/>
      <c r="B904" s="95"/>
      <c r="C904" s="96"/>
      <c r="D904" s="97"/>
      <c r="E904" s="98"/>
      <c r="F904" s="90"/>
      <c r="G904" s="91"/>
      <c r="H904" s="105"/>
      <c r="I904" s="92"/>
      <c r="J904" s="510"/>
      <c r="K904" s="510"/>
      <c r="L904" s="510"/>
      <c r="M904" s="98"/>
      <c r="N904" s="90"/>
      <c r="O904" s="101">
        <f>ROUNDDOWN(SUM(N903:N909)/1000,0)</f>
        <v>0</v>
      </c>
    </row>
    <row r="905" spans="1:15" s="122" customFormat="1" ht="14.25" customHeight="1">
      <c r="A905" s="313"/>
      <c r="B905" s="95"/>
      <c r="C905" s="96"/>
      <c r="D905" s="97"/>
      <c r="E905" s="98"/>
      <c r="F905" s="90"/>
      <c r="G905" s="91"/>
      <c r="H905" s="105"/>
      <c r="I905" s="92"/>
      <c r="J905" s="510"/>
      <c r="K905" s="510"/>
      <c r="L905" s="510"/>
      <c r="M905" s="98"/>
      <c r="N905" s="90"/>
      <c r="O905" s="94"/>
    </row>
    <row r="906" spans="1:15" s="122" customFormat="1" ht="14.25" customHeight="1">
      <c r="A906" s="313"/>
      <c r="B906" s="78" t="s">
        <v>56</v>
      </c>
      <c r="C906" s="79"/>
      <c r="D906" s="79"/>
      <c r="E906" s="80"/>
      <c r="F906" s="81"/>
      <c r="G906" s="82"/>
      <c r="H906" s="105"/>
      <c r="I906" s="92"/>
      <c r="J906" s="510"/>
      <c r="K906" s="510"/>
      <c r="L906" s="510"/>
      <c r="M906" s="98"/>
      <c r="N906" s="90"/>
      <c r="O906" s="94"/>
    </row>
    <row r="907" spans="1:15" s="122" customFormat="1" ht="14.25" customHeight="1">
      <c r="A907" s="313"/>
      <c r="B907" s="95"/>
      <c r="C907" s="96"/>
      <c r="D907" s="97"/>
      <c r="E907" s="98"/>
      <c r="F907" s="90"/>
      <c r="G907" s="91"/>
      <c r="H907" s="100"/>
      <c r="I907" s="92"/>
      <c r="J907" s="510"/>
      <c r="K907" s="510"/>
      <c r="L907" s="510"/>
      <c r="M907" s="98"/>
      <c r="N907" s="90"/>
      <c r="O907" s="94"/>
    </row>
    <row r="908" spans="1:15" s="122" customFormat="1" ht="14.25" customHeight="1">
      <c r="A908" s="313"/>
      <c r="B908" s="95"/>
      <c r="C908" s="96"/>
      <c r="D908" s="97"/>
      <c r="E908" s="98"/>
      <c r="F908" s="90"/>
      <c r="G908" s="99">
        <f>ROUNDDOWN(SUM(F907:F912)/1000,0)</f>
        <v>0</v>
      </c>
      <c r="H908" s="105"/>
      <c r="I908" s="92"/>
      <c r="J908" s="510"/>
      <c r="K908" s="510"/>
      <c r="L908" s="510"/>
      <c r="M908" s="98"/>
      <c r="N908" s="90"/>
      <c r="O908" s="106"/>
    </row>
    <row r="909" spans="1:15" s="122" customFormat="1" ht="14.25" customHeight="1">
      <c r="A909" s="313"/>
      <c r="B909" s="95"/>
      <c r="C909" s="96"/>
      <c r="D909" s="97"/>
      <c r="E909" s="98"/>
      <c r="F909" s="90"/>
      <c r="G909" s="91"/>
      <c r="H909" s="105"/>
      <c r="I909" s="185" t="s">
        <v>401</v>
      </c>
      <c r="J909" s="108"/>
      <c r="K909" s="109"/>
      <c r="L909" s="109"/>
      <c r="M909" s="110"/>
      <c r="N909" s="707"/>
      <c r="O909" s="112"/>
    </row>
    <row r="910" spans="1:15" s="122" customFormat="1" ht="14.25" customHeight="1">
      <c r="A910" s="313"/>
      <c r="B910" s="95"/>
      <c r="C910" s="96"/>
      <c r="D910" s="97"/>
      <c r="E910" s="98"/>
      <c r="F910" s="90"/>
      <c r="G910" s="99"/>
      <c r="H910" s="105"/>
      <c r="I910" s="92"/>
      <c r="J910" s="510"/>
      <c r="K910" s="510"/>
      <c r="L910" s="510"/>
      <c r="M910" s="98"/>
      <c r="N910" s="90"/>
      <c r="O910" s="94"/>
    </row>
    <row r="911" spans="1:15" s="122" customFormat="1" ht="14.25" customHeight="1">
      <c r="A911" s="313"/>
      <c r="B911" s="95"/>
      <c r="C911" s="96"/>
      <c r="D911" s="97"/>
      <c r="E911" s="98"/>
      <c r="F911" s="90"/>
      <c r="G911" s="99"/>
      <c r="H911" s="100"/>
      <c r="I911" s="92"/>
      <c r="J911" s="510"/>
      <c r="K911" s="510"/>
      <c r="L911" s="510"/>
      <c r="M911" s="98"/>
      <c r="N911" s="90"/>
      <c r="O911" s="101">
        <f>ROUNDDOWN(SUM(N910:N915)/1000,0)</f>
        <v>0</v>
      </c>
    </row>
    <row r="912" spans="1:15" s="122" customFormat="1" ht="14.1" customHeight="1" thickBot="1">
      <c r="A912" s="313"/>
      <c r="B912" s="113" t="s">
        <v>608</v>
      </c>
      <c r="C912" s="114"/>
      <c r="D912" s="114"/>
      <c r="E912" s="115"/>
      <c r="F912" s="116"/>
      <c r="G912" s="117">
        <f>G913-G878-G885-G891-G895-G900-G908</f>
        <v>0</v>
      </c>
      <c r="H912" s="105"/>
      <c r="I912" s="92"/>
      <c r="J912" s="510"/>
      <c r="K912" s="510"/>
      <c r="L912" s="510"/>
      <c r="M912" s="98"/>
      <c r="N912" s="90"/>
      <c r="O912" s="94"/>
    </row>
    <row r="913" spans="1:17" s="122" customFormat="1" ht="14.25" customHeight="1" thickTop="1">
      <c r="A913" s="313"/>
      <c r="B913" s="702" t="s">
        <v>57</v>
      </c>
      <c r="C913" s="703"/>
      <c r="D913" s="703"/>
      <c r="E913" s="703"/>
      <c r="F913" s="704"/>
      <c r="G913" s="118">
        <f>O922</f>
        <v>0</v>
      </c>
      <c r="H913" s="100"/>
      <c r="I913" s="92"/>
      <c r="J913" s="510"/>
      <c r="K913" s="510"/>
      <c r="L913" s="510"/>
      <c r="M913" s="98"/>
      <c r="N913" s="90"/>
      <c r="O913" s="94"/>
    </row>
    <row r="914" spans="1:17" s="122" customFormat="1" ht="20.100000000000001" customHeight="1">
      <c r="A914" s="313"/>
      <c r="B914" s="119" t="s">
        <v>58</v>
      </c>
      <c r="C914" s="120"/>
      <c r="D914" s="120"/>
      <c r="E914" s="120"/>
      <c r="F914" s="120"/>
      <c r="G914" s="121"/>
      <c r="H914" s="100"/>
      <c r="I914" s="107"/>
      <c r="J914" s="511"/>
      <c r="K914" s="511"/>
      <c r="L914" s="511"/>
      <c r="M914" s="104"/>
      <c r="N914" s="645"/>
      <c r="O914" s="106"/>
    </row>
    <row r="915" spans="1:17" s="122" customFormat="1" ht="14.25" customHeight="1">
      <c r="A915" s="313"/>
      <c r="B915" s="122" t="s">
        <v>59</v>
      </c>
      <c r="C915" s="120"/>
      <c r="D915" s="120"/>
      <c r="E915" s="120"/>
      <c r="F915" s="120"/>
      <c r="G915" s="123" t="s">
        <v>60</v>
      </c>
      <c r="H915" s="121"/>
      <c r="I915" s="185" t="s">
        <v>717</v>
      </c>
      <c r="J915" s="708"/>
      <c r="K915" s="510"/>
      <c r="L915" s="510"/>
      <c r="M915" s="110"/>
      <c r="N915" s="84"/>
      <c r="O915" s="111"/>
    </row>
    <row r="916" spans="1:17" s="122" customFormat="1" ht="14.25" customHeight="1">
      <c r="A916" s="313"/>
      <c r="B916" s="987" t="s">
        <v>61</v>
      </c>
      <c r="C916" s="1019"/>
      <c r="D916" s="1019"/>
      <c r="E916" s="1019"/>
      <c r="F916" s="1020"/>
      <c r="G916" s="125" t="s">
        <v>62</v>
      </c>
      <c r="H916" s="124"/>
      <c r="I916" s="92"/>
      <c r="J916" s="510"/>
      <c r="K916" s="709"/>
      <c r="L916" s="709"/>
      <c r="M916" s="98"/>
      <c r="N916" s="90"/>
      <c r="O916" s="94"/>
      <c r="Q916" s="648" t="s">
        <v>735</v>
      </c>
    </row>
    <row r="917" spans="1:17" s="122" customFormat="1" ht="14.25" customHeight="1">
      <c r="A917" s="313"/>
      <c r="B917" s="1144" t="s">
        <v>403</v>
      </c>
      <c r="C917" s="1019"/>
      <c r="D917" s="1019"/>
      <c r="E917" s="1019"/>
      <c r="F917" s="1020"/>
      <c r="G917" s="126"/>
      <c r="H917" s="124"/>
      <c r="I917" s="92"/>
      <c r="J917" s="510"/>
      <c r="K917" s="510"/>
      <c r="L917" s="510"/>
      <c r="M917" s="98"/>
      <c r="N917" s="90"/>
      <c r="O917" s="101">
        <f>ROUNDDOWN(SUM(N916:N920)/1000,0)</f>
        <v>0</v>
      </c>
    </row>
    <row r="918" spans="1:17" s="122" customFormat="1" ht="20.100000000000001" customHeight="1">
      <c r="A918" s="313"/>
      <c r="B918" s="1144" t="s">
        <v>404</v>
      </c>
      <c r="C918" s="1145"/>
      <c r="D918" s="1145"/>
      <c r="E918" s="1145"/>
      <c r="F918" s="1146"/>
      <c r="G918" s="126"/>
      <c r="H918" s="127"/>
      <c r="I918" s="92"/>
      <c r="J918" s="510"/>
      <c r="K918" s="510"/>
      <c r="L918" s="510"/>
      <c r="M918" s="98"/>
      <c r="N918" s="90"/>
      <c r="O918" s="94"/>
    </row>
    <row r="919" spans="1:17" s="122" customFormat="1" ht="21.95" customHeight="1" thickBot="1">
      <c r="A919" s="313"/>
      <c r="B919" s="1144" t="s">
        <v>104</v>
      </c>
      <c r="C919" s="1145"/>
      <c r="D919" s="1145"/>
      <c r="E919" s="1145"/>
      <c r="F919" s="1146"/>
      <c r="G919" s="126"/>
      <c r="H919" s="105"/>
      <c r="I919" s="92"/>
      <c r="J919" s="510"/>
      <c r="K919" s="510"/>
      <c r="L919" s="510"/>
      <c r="M919" s="98"/>
      <c r="N919" s="90"/>
      <c r="O919" s="128"/>
    </row>
    <row r="920" spans="1:17" s="122" customFormat="1" ht="35.450000000000003" customHeight="1" thickTop="1">
      <c r="A920" s="313"/>
      <c r="B920" s="1144" t="s">
        <v>108</v>
      </c>
      <c r="C920" s="1145"/>
      <c r="D920" s="1145"/>
      <c r="E920" s="1145"/>
      <c r="F920" s="1146"/>
      <c r="G920" s="126"/>
      <c r="H920" s="105"/>
      <c r="I920" s="1166" t="s">
        <v>402</v>
      </c>
      <c r="J920" s="1167"/>
      <c r="K920" s="1167"/>
      <c r="L920" s="1167"/>
      <c r="M920" s="1167"/>
      <c r="N920" s="1168"/>
      <c r="O920" s="129">
        <f>SUM(O878,O888,O897,O904,O911,O917)</f>
        <v>0</v>
      </c>
    </row>
    <row r="921" spans="1:17" s="122" customFormat="1" ht="35.450000000000003" customHeight="1">
      <c r="A921" s="313"/>
      <c r="B921" s="1144" t="s">
        <v>774</v>
      </c>
      <c r="C921" s="1145"/>
      <c r="D921" s="1145"/>
      <c r="E921" s="1145"/>
      <c r="F921" s="1146"/>
      <c r="G921" s="126"/>
      <c r="H921" s="121"/>
      <c r="I921" s="1169" t="s">
        <v>276</v>
      </c>
      <c r="J921" s="1170"/>
      <c r="K921" s="1170"/>
      <c r="L921" s="1170"/>
      <c r="M921" s="1170"/>
      <c r="N921" s="1171"/>
      <c r="O921" s="136">
        <f>IF(共通入力シート!$B$18="課税事業者",ROUNDDOWN((O920-G923)*10/110,0),0)</f>
        <v>0</v>
      </c>
    </row>
    <row r="922" spans="1:17" s="122" customFormat="1" ht="26.1" customHeight="1" thickBot="1">
      <c r="A922" s="313"/>
      <c r="B922" s="1153" t="s">
        <v>775</v>
      </c>
      <c r="C922" s="1154"/>
      <c r="D922" s="1154"/>
      <c r="E922" s="1154"/>
      <c r="F922" s="1155"/>
      <c r="G922" s="126"/>
      <c r="H922" s="121"/>
      <c r="I922" s="1159" t="s">
        <v>609</v>
      </c>
      <c r="J922" s="1160"/>
      <c r="K922" s="1160"/>
      <c r="L922" s="1160"/>
      <c r="M922" s="1160"/>
      <c r="N922" s="1161"/>
      <c r="O922" s="131">
        <f>O920-O921</f>
        <v>0</v>
      </c>
    </row>
    <row r="923" spans="1:17" s="122" customFormat="1" ht="25.35" customHeight="1" thickTop="1">
      <c r="A923" s="313"/>
      <c r="B923" s="1156" t="s">
        <v>63</v>
      </c>
      <c r="C923" s="1157"/>
      <c r="D923" s="1157"/>
      <c r="E923" s="1157"/>
      <c r="F923" s="1158"/>
      <c r="G923" s="130">
        <f>SUM(G917:G922)</f>
        <v>0</v>
      </c>
      <c r="H923" s="326"/>
      <c r="I923" s="1159" t="s">
        <v>610</v>
      </c>
      <c r="J923" s="1160"/>
      <c r="K923" s="1160"/>
      <c r="L923" s="1160"/>
      <c r="M923" s="1160"/>
      <c r="N923" s="1161"/>
      <c r="O923" s="134"/>
    </row>
    <row r="924" spans="1:17" s="122" customFormat="1" ht="26.25" customHeight="1">
      <c r="A924" s="313"/>
      <c r="B924" s="122" t="s">
        <v>64</v>
      </c>
      <c r="C924" s="327"/>
      <c r="D924" s="327"/>
      <c r="E924" s="327"/>
      <c r="F924" s="327"/>
      <c r="G924" s="133"/>
      <c r="H924" s="326"/>
      <c r="O924" s="135"/>
    </row>
    <row r="925" spans="1:17" s="122" customFormat="1" ht="10.5" customHeight="1" thickBot="1">
      <c r="A925" s="313"/>
      <c r="C925" s="327"/>
      <c r="D925" s="327"/>
      <c r="E925" s="327"/>
      <c r="F925" s="327"/>
      <c r="G925" s="133"/>
      <c r="H925" s="326"/>
      <c r="I925" s="328"/>
    </row>
    <row r="926" spans="1:17" s="122" customFormat="1" ht="25.35" customHeight="1" thickBot="1">
      <c r="A926" s="313"/>
      <c r="B926" s="1143" t="s">
        <v>65</v>
      </c>
      <c r="C926" s="1018"/>
      <c r="D926" s="1162" t="str">
        <f>IF(共通入力シート!$B$2="","",共通入力シート!$B$2)</f>
        <v/>
      </c>
      <c r="E926" s="1162"/>
      <c r="F926" s="1162"/>
      <c r="G926" s="1163"/>
      <c r="H926" s="1164" t="s">
        <v>778</v>
      </c>
      <c r="I926" s="1165"/>
      <c r="J926" s="1165"/>
      <c r="K926" s="1165"/>
      <c r="L926" s="1165"/>
      <c r="M926" s="1165"/>
      <c r="N926" s="1165"/>
      <c r="O926" s="1165"/>
    </row>
    <row r="927" spans="1:17" s="122" customFormat="1" ht="77.099999999999994" customHeight="1" thickBot="1">
      <c r="A927" s="313"/>
      <c r="B927" s="1148" t="s">
        <v>776</v>
      </c>
      <c r="C927" s="1149"/>
      <c r="D927" s="1150" t="str">
        <f>IF(O922=0,"",MAX(0,MIN(INT(O922/2),G912)))</f>
        <v/>
      </c>
      <c r="E927" s="1150"/>
      <c r="F927" s="1150"/>
      <c r="G927" s="329" t="s">
        <v>27</v>
      </c>
      <c r="H927" s="1151" t="s">
        <v>736</v>
      </c>
      <c r="I927" s="1152"/>
      <c r="J927" s="1152"/>
      <c r="K927" s="1152"/>
      <c r="L927" s="1152"/>
      <c r="M927" s="1152"/>
      <c r="N927" s="1152"/>
      <c r="O927" s="1152"/>
    </row>
    <row r="928" spans="1:17" ht="4.5" customHeight="1"/>
    <row r="929" spans="2:21" ht="15.6" customHeight="1">
      <c r="B929" s="122" t="s">
        <v>332</v>
      </c>
      <c r="C929" s="198"/>
      <c r="D929" s="198"/>
      <c r="E929" s="198"/>
      <c r="F929" s="198"/>
      <c r="G929" s="198"/>
      <c r="H929" s="198"/>
      <c r="I929" s="198"/>
      <c r="J929" s="198"/>
      <c r="K929" s="198"/>
      <c r="L929" s="198"/>
      <c r="M929" s="198"/>
      <c r="N929" s="198"/>
      <c r="O929" s="198"/>
      <c r="R929" s="294"/>
      <c r="S929" s="294"/>
      <c r="T929" s="294"/>
      <c r="U929" s="294"/>
    </row>
    <row r="930" spans="2:21" ht="15.6" customHeight="1">
      <c r="B930" s="198" t="s">
        <v>383</v>
      </c>
      <c r="C930" s="198"/>
      <c r="D930" s="198"/>
      <c r="E930" s="198"/>
      <c r="F930" s="198"/>
      <c r="G930" s="198"/>
      <c r="H930" s="198"/>
      <c r="I930" s="198"/>
      <c r="J930" s="198"/>
      <c r="K930" s="198"/>
      <c r="L930" s="198"/>
      <c r="M930" s="198"/>
      <c r="N930" s="198"/>
      <c r="O930" s="198"/>
      <c r="R930" s="294"/>
      <c r="S930" s="294"/>
      <c r="T930" s="294"/>
      <c r="U930" s="294"/>
    </row>
    <row r="931" spans="2:21" ht="18" customHeight="1" thickBot="1">
      <c r="B931" s="1044" t="s">
        <v>382</v>
      </c>
      <c r="C931" s="1044"/>
      <c r="D931" s="1044"/>
      <c r="E931" s="1044"/>
      <c r="F931" s="1044"/>
      <c r="G931" s="1044"/>
      <c r="H931" s="1044"/>
      <c r="I931" s="1044"/>
      <c r="J931" s="1044"/>
      <c r="K931" s="1044"/>
      <c r="L931" s="1044"/>
      <c r="M931" s="1044"/>
      <c r="N931" s="1044"/>
      <c r="O931" s="1044"/>
      <c r="R931" s="294"/>
      <c r="S931" s="294"/>
      <c r="T931" s="294"/>
      <c r="U931" s="294"/>
    </row>
    <row r="932" spans="2:21" ht="15" customHeight="1">
      <c r="B932" s="1036" t="s">
        <v>36</v>
      </c>
      <c r="C932" s="1063"/>
      <c r="D932" s="1051" t="s">
        <v>513</v>
      </c>
      <c r="E932" s="1052"/>
      <c r="F932" s="1036" t="s">
        <v>447</v>
      </c>
      <c r="G932" s="1037"/>
      <c r="H932" s="1038"/>
      <c r="I932" s="1038"/>
      <c r="J932" s="1038"/>
      <c r="K932" s="1038"/>
      <c r="L932" s="1038"/>
      <c r="M932" s="1038"/>
      <c r="N932" s="1038"/>
      <c r="O932" s="1039"/>
      <c r="Q932" s="520"/>
      <c r="R932" s="294"/>
      <c r="S932" s="294"/>
      <c r="T932" s="294"/>
      <c r="U932" s="294"/>
    </row>
    <row r="933" spans="2:21" ht="15" customHeight="1" thickBot="1">
      <c r="B933" s="1040"/>
      <c r="C933" s="1064"/>
      <c r="D933" s="1053"/>
      <c r="E933" s="1054"/>
      <c r="F933" s="1040"/>
      <c r="G933" s="1041"/>
      <c r="H933" s="1042"/>
      <c r="I933" s="1042"/>
      <c r="J933" s="1042"/>
      <c r="K933" s="1042"/>
      <c r="L933" s="1042"/>
      <c r="M933" s="1042"/>
      <c r="N933" s="1042"/>
      <c r="O933" s="1043"/>
      <c r="Q933" s="519"/>
      <c r="R933" s="294"/>
      <c r="S933" s="294"/>
      <c r="T933" s="294"/>
      <c r="U933" s="294"/>
    </row>
    <row r="934" spans="2:21" ht="16.5" customHeight="1">
      <c r="B934" s="295" t="s">
        <v>111</v>
      </c>
      <c r="C934" s="296"/>
      <c r="D934" s="296"/>
      <c r="E934" s="297"/>
      <c r="F934" s="296"/>
      <c r="G934" s="296"/>
      <c r="H934" s="298"/>
      <c r="I934" s="298"/>
      <c r="J934" s="298"/>
      <c r="K934" s="298"/>
      <c r="L934" s="298"/>
      <c r="M934" s="298"/>
      <c r="N934" s="298"/>
      <c r="O934" s="299"/>
      <c r="R934" s="294"/>
      <c r="S934" s="294"/>
      <c r="T934" s="294"/>
      <c r="U934" s="294"/>
    </row>
    <row r="935" spans="2:21" ht="18.75" customHeight="1">
      <c r="B935" s="1055"/>
      <c r="C935" s="1056"/>
      <c r="D935" s="1056"/>
      <c r="E935" s="1056"/>
      <c r="F935" s="1056"/>
      <c r="G935" s="1056"/>
      <c r="H935" s="1056"/>
      <c r="I935" s="1056"/>
      <c r="J935" s="1056"/>
      <c r="K935" s="1056"/>
      <c r="L935" s="1213" t="s">
        <v>39</v>
      </c>
      <c r="M935" s="1215"/>
      <c r="N935" s="1215"/>
      <c r="O935" s="1216"/>
      <c r="Q935" s="496" t="str">
        <f>IF(M935="", "←選択してください。", "")</f>
        <v>←選択してください。</v>
      </c>
      <c r="R935" s="294"/>
      <c r="S935" s="294"/>
      <c r="T935" s="294"/>
      <c r="U935" s="294"/>
    </row>
    <row r="936" spans="2:21" ht="17.25" customHeight="1">
      <c r="B936" s="1057"/>
      <c r="C936" s="1058"/>
      <c r="D936" s="1058"/>
      <c r="E936" s="1058"/>
      <c r="F936" s="1058"/>
      <c r="G936" s="1058"/>
      <c r="H936" s="1058"/>
      <c r="I936" s="1058"/>
      <c r="J936" s="1058"/>
      <c r="K936" s="1058"/>
      <c r="L936" s="1214"/>
      <c r="M936" s="1217"/>
      <c r="N936" s="1217"/>
      <c r="O936" s="1218"/>
      <c r="Q936" s="301"/>
      <c r="R936" s="294"/>
      <c r="S936" s="294"/>
      <c r="T936" s="294"/>
      <c r="U936" s="294"/>
    </row>
    <row r="937" spans="2:21" ht="4.5" customHeight="1">
      <c r="B937" s="303"/>
      <c r="C937" s="303"/>
      <c r="D937" s="303"/>
      <c r="E937" s="303"/>
      <c r="F937" s="303"/>
      <c r="G937" s="303"/>
      <c r="H937" s="303"/>
      <c r="I937" s="303"/>
      <c r="J937" s="303"/>
      <c r="K937" s="303"/>
      <c r="L937" s="303"/>
      <c r="M937" s="303"/>
      <c r="N937" s="303"/>
      <c r="O937" s="517"/>
      <c r="R937" s="294"/>
      <c r="S937" s="294"/>
      <c r="T937" s="294"/>
      <c r="U937" s="294"/>
    </row>
    <row r="938" spans="2:21" ht="21.75" customHeight="1">
      <c r="B938" s="987" t="s">
        <v>112</v>
      </c>
      <c r="C938" s="1097"/>
      <c r="D938" s="1098" t="s">
        <v>41</v>
      </c>
      <c r="E938" s="1099"/>
      <c r="F938" s="1100"/>
      <c r="G938" s="1100"/>
      <c r="H938" s="1101"/>
      <c r="I938" s="987"/>
      <c r="J938" s="988"/>
      <c r="K938" s="988"/>
      <c r="L938" s="1211"/>
      <c r="M938" s="1211"/>
      <c r="N938" s="1211"/>
      <c r="O938" s="1212"/>
      <c r="Q938" s="301" t="str">
        <f>IF(OR(F932="人材養成事業",F932= "普及啓発事業"), "←斜線部は記入する必要はありません。", "")</f>
        <v/>
      </c>
      <c r="R938" s="294"/>
      <c r="S938" s="294"/>
      <c r="T938" s="294"/>
      <c r="U938" s="294"/>
    </row>
    <row r="939" spans="2:21" ht="9" customHeight="1">
      <c r="B939" s="122"/>
      <c r="C939" s="122"/>
      <c r="D939" s="122"/>
      <c r="E939" s="122"/>
      <c r="F939" s="303"/>
      <c r="G939" s="303"/>
      <c r="H939" s="500"/>
      <c r="I939" s="303"/>
      <c r="J939" s="303"/>
      <c r="K939" s="303"/>
      <c r="L939" s="501"/>
      <c r="M939" s="303"/>
      <c r="N939" s="303"/>
      <c r="O939" s="502"/>
      <c r="Q939" s="301"/>
      <c r="R939" s="294"/>
      <c r="S939" s="294"/>
      <c r="T939" s="294"/>
      <c r="U939" s="294"/>
    </row>
    <row r="940" spans="2:21" ht="16.5" hidden="1" customHeight="1">
      <c r="B940" s="122"/>
      <c r="C940" s="122"/>
      <c r="D940" s="122"/>
      <c r="E940" s="122"/>
      <c r="F940" s="303"/>
      <c r="G940" s="303"/>
      <c r="H940" s="500"/>
      <c r="I940" s="303"/>
      <c r="J940" s="303"/>
      <c r="K940" s="303"/>
      <c r="L940" s="501"/>
      <c r="M940" s="303"/>
      <c r="N940" s="303"/>
      <c r="O940" s="502"/>
      <c r="Q940" s="301"/>
      <c r="R940" s="294"/>
      <c r="S940" s="294"/>
      <c r="T940" s="294"/>
      <c r="U940" s="294"/>
    </row>
    <row r="941" spans="2:21" ht="16.5" hidden="1" customHeight="1">
      <c r="B941" s="122"/>
      <c r="C941" s="122"/>
      <c r="D941" s="303"/>
      <c r="E941" s="303"/>
      <c r="F941" s="303"/>
      <c r="G941" s="303"/>
      <c r="H941" s="303"/>
      <c r="I941" s="303"/>
      <c r="J941" s="303"/>
      <c r="K941" s="303"/>
      <c r="L941" s="303"/>
      <c r="M941" s="303"/>
      <c r="N941" s="303"/>
      <c r="O941" s="303"/>
      <c r="Q941" s="301"/>
      <c r="R941" s="294"/>
      <c r="S941" s="294"/>
      <c r="T941" s="294"/>
      <c r="U941" s="294"/>
    </row>
    <row r="942" spans="2:21" s="97" customFormat="1" ht="18" customHeight="1">
      <c r="B942" s="1067" t="s">
        <v>277</v>
      </c>
      <c r="C942" s="1075"/>
      <c r="D942" s="1032" t="s">
        <v>737</v>
      </c>
      <c r="E942" s="975"/>
      <c r="F942" s="975"/>
      <c r="G942" s="975"/>
      <c r="H942" s="975"/>
      <c r="I942" s="975"/>
      <c r="J942" s="975"/>
      <c r="K942" s="975"/>
      <c r="L942" s="975"/>
      <c r="M942" s="975"/>
      <c r="N942" s="975"/>
      <c r="O942" s="976"/>
      <c r="Q942" s="495"/>
    </row>
    <row r="943" spans="2:21" s="97" customFormat="1" ht="19.350000000000001" customHeight="1">
      <c r="B943" s="1076"/>
      <c r="C943" s="1077"/>
      <c r="D943" s="1033"/>
      <c r="E943" s="1034"/>
      <c r="F943" s="1034"/>
      <c r="G943" s="1034"/>
      <c r="H943" s="1034"/>
      <c r="I943" s="1034"/>
      <c r="J943" s="1034"/>
      <c r="K943" s="1034"/>
      <c r="L943" s="1034"/>
      <c r="M943" s="1034"/>
      <c r="N943" s="1034"/>
      <c r="O943" s="1035"/>
    </row>
    <row r="944" spans="2:21" s="97" customFormat="1" ht="19.350000000000001" customHeight="1">
      <c r="B944" s="1076"/>
      <c r="C944" s="1077"/>
      <c r="D944" s="1026"/>
      <c r="E944" s="1027"/>
      <c r="F944" s="1027"/>
      <c r="G944" s="1027"/>
      <c r="H944" s="1027"/>
      <c r="I944" s="1027"/>
      <c r="J944" s="1027"/>
      <c r="K944" s="1027"/>
      <c r="L944" s="1027"/>
      <c r="M944" s="1027"/>
      <c r="N944" s="1027"/>
      <c r="O944" s="1028"/>
    </row>
    <row r="945" spans="2:15" s="97" customFormat="1" ht="19.350000000000001" customHeight="1">
      <c r="B945" s="1076"/>
      <c r="C945" s="1077"/>
      <c r="D945" s="1026"/>
      <c r="E945" s="1027"/>
      <c r="F945" s="1027"/>
      <c r="G945" s="1027"/>
      <c r="H945" s="1027"/>
      <c r="I945" s="1027"/>
      <c r="J945" s="1027"/>
      <c r="K945" s="1027"/>
      <c r="L945" s="1027"/>
      <c r="M945" s="1027"/>
      <c r="N945" s="1027"/>
      <c r="O945" s="1028"/>
    </row>
    <row r="946" spans="2:15" s="97" customFormat="1" ht="19.350000000000001" customHeight="1">
      <c r="B946" s="1076"/>
      <c r="C946" s="1077"/>
      <c r="D946" s="1026"/>
      <c r="E946" s="1027"/>
      <c r="F946" s="1027"/>
      <c r="G946" s="1027"/>
      <c r="H946" s="1027"/>
      <c r="I946" s="1027"/>
      <c r="J946" s="1027"/>
      <c r="K946" s="1027"/>
      <c r="L946" s="1027"/>
      <c r="M946" s="1027"/>
      <c r="N946" s="1027"/>
      <c r="O946" s="1028"/>
    </row>
    <row r="947" spans="2:15" s="97" customFormat="1" ht="19.350000000000001" customHeight="1">
      <c r="B947" s="1076"/>
      <c r="C947" s="1077"/>
      <c r="D947" s="1026"/>
      <c r="E947" s="1027"/>
      <c r="F947" s="1027"/>
      <c r="G947" s="1027"/>
      <c r="H947" s="1027"/>
      <c r="I947" s="1027"/>
      <c r="J947" s="1027"/>
      <c r="K947" s="1027"/>
      <c r="L947" s="1027"/>
      <c r="M947" s="1027"/>
      <c r="N947" s="1027"/>
      <c r="O947" s="1028"/>
    </row>
    <row r="948" spans="2:15" s="97" customFormat="1" ht="19.350000000000001" customHeight="1">
      <c r="B948" s="1076"/>
      <c r="C948" s="1077"/>
      <c r="D948" s="1026"/>
      <c r="E948" s="1027"/>
      <c r="F948" s="1027"/>
      <c r="G948" s="1027"/>
      <c r="H948" s="1027"/>
      <c r="I948" s="1027"/>
      <c r="J948" s="1027"/>
      <c r="K948" s="1027"/>
      <c r="L948" s="1027"/>
      <c r="M948" s="1027"/>
      <c r="N948" s="1027"/>
      <c r="O948" s="1028"/>
    </row>
    <row r="949" spans="2:15" s="97" customFormat="1" ht="19.350000000000001" customHeight="1">
      <c r="B949" s="1076"/>
      <c r="C949" s="1077"/>
      <c r="D949" s="1026"/>
      <c r="E949" s="1027"/>
      <c r="F949" s="1027"/>
      <c r="G949" s="1027"/>
      <c r="H949" s="1027"/>
      <c r="I949" s="1027"/>
      <c r="J949" s="1027"/>
      <c r="K949" s="1027"/>
      <c r="L949" s="1027"/>
      <c r="M949" s="1027"/>
      <c r="N949" s="1027"/>
      <c r="O949" s="1028"/>
    </row>
    <row r="950" spans="2:15" s="97" customFormat="1" ht="19.350000000000001" customHeight="1">
      <c r="B950" s="1076"/>
      <c r="C950" s="1077"/>
      <c r="D950" s="1026"/>
      <c r="E950" s="1027"/>
      <c r="F950" s="1027"/>
      <c r="G950" s="1027"/>
      <c r="H950" s="1027"/>
      <c r="I950" s="1027"/>
      <c r="J950" s="1027"/>
      <c r="K950" s="1027"/>
      <c r="L950" s="1027"/>
      <c r="M950" s="1027"/>
      <c r="N950" s="1027"/>
      <c r="O950" s="1028"/>
    </row>
    <row r="951" spans="2:15" s="97" customFormat="1" ht="19.350000000000001" customHeight="1">
      <c r="B951" s="1076"/>
      <c r="C951" s="1077"/>
      <c r="D951" s="1026"/>
      <c r="E951" s="1027"/>
      <c r="F951" s="1027"/>
      <c r="G951" s="1027"/>
      <c r="H951" s="1027"/>
      <c r="I951" s="1027"/>
      <c r="J951" s="1027"/>
      <c r="K951" s="1027"/>
      <c r="L951" s="1027"/>
      <c r="M951" s="1027"/>
      <c r="N951" s="1027"/>
      <c r="O951" s="1028"/>
    </row>
    <row r="952" spans="2:15" s="97" customFormat="1" ht="19.350000000000001" customHeight="1">
      <c r="B952" s="1078"/>
      <c r="C952" s="1079"/>
      <c r="D952" s="1029"/>
      <c r="E952" s="1030"/>
      <c r="F952" s="1030"/>
      <c r="G952" s="1030"/>
      <c r="H952" s="1030"/>
      <c r="I952" s="1030"/>
      <c r="J952" s="1030"/>
      <c r="K952" s="1030"/>
      <c r="L952" s="1030"/>
      <c r="M952" s="1030"/>
      <c r="N952" s="1030"/>
      <c r="O952" s="1031"/>
    </row>
    <row r="953" spans="2:15" s="97" customFormat="1" ht="18" customHeight="1">
      <c r="B953" s="1067" t="s">
        <v>114</v>
      </c>
      <c r="C953" s="1092"/>
      <c r="D953" s="1147" t="s">
        <v>523</v>
      </c>
      <c r="E953" s="1133"/>
      <c r="F953" s="1133"/>
      <c r="G953" s="1133"/>
      <c r="H953" s="1133"/>
      <c r="I953" s="1133"/>
      <c r="J953" s="1133"/>
      <c r="K953" s="1133"/>
      <c r="L953" s="1133"/>
      <c r="M953" s="1133"/>
      <c r="N953" s="1133"/>
      <c r="O953" s="1134"/>
    </row>
    <row r="954" spans="2:15" s="97" customFormat="1" ht="18" customHeight="1">
      <c r="B954" s="1093"/>
      <c r="C954" s="1094"/>
      <c r="D954" s="1045"/>
      <c r="E954" s="1046"/>
      <c r="F954" s="1046"/>
      <c r="G954" s="1046"/>
      <c r="H954" s="1046"/>
      <c r="I954" s="1046"/>
      <c r="J954" s="1046"/>
      <c r="K954" s="1046"/>
      <c r="L954" s="1046"/>
      <c r="M954" s="1046"/>
      <c r="N954" s="1046"/>
      <c r="O954" s="1047"/>
    </row>
    <row r="955" spans="2:15" s="97" customFormat="1" ht="18" customHeight="1">
      <c r="B955" s="1093"/>
      <c r="C955" s="1094"/>
      <c r="D955" s="1026"/>
      <c r="E955" s="1027"/>
      <c r="F955" s="1027"/>
      <c r="G955" s="1027"/>
      <c r="H955" s="1027"/>
      <c r="I955" s="1027"/>
      <c r="J955" s="1027"/>
      <c r="K955" s="1027"/>
      <c r="L955" s="1027"/>
      <c r="M955" s="1027"/>
      <c r="N955" s="1027"/>
      <c r="O955" s="1028"/>
    </row>
    <row r="956" spans="2:15" s="97" customFormat="1" ht="18" customHeight="1">
      <c r="B956" s="1093"/>
      <c r="C956" s="1094"/>
      <c r="D956" s="1026"/>
      <c r="E956" s="1027"/>
      <c r="F956" s="1027"/>
      <c r="G956" s="1027"/>
      <c r="H956" s="1027"/>
      <c r="I956" s="1027"/>
      <c r="J956" s="1027"/>
      <c r="K956" s="1027"/>
      <c r="L956" s="1027"/>
      <c r="M956" s="1027"/>
      <c r="N956" s="1027"/>
      <c r="O956" s="1028"/>
    </row>
    <row r="957" spans="2:15" s="97" customFormat="1" ht="18" customHeight="1">
      <c r="B957" s="1093"/>
      <c r="C957" s="1094"/>
      <c r="D957" s="1026"/>
      <c r="E957" s="1027"/>
      <c r="F957" s="1027"/>
      <c r="G957" s="1027"/>
      <c r="H957" s="1027"/>
      <c r="I957" s="1027"/>
      <c r="J957" s="1027"/>
      <c r="K957" s="1027"/>
      <c r="L957" s="1027"/>
      <c r="M957" s="1027"/>
      <c r="N957" s="1027"/>
      <c r="O957" s="1028"/>
    </row>
    <row r="958" spans="2:15" s="97" customFormat="1" ht="18" customHeight="1">
      <c r="B958" s="1093"/>
      <c r="C958" s="1094"/>
      <c r="D958" s="1026"/>
      <c r="E958" s="1027"/>
      <c r="F958" s="1027"/>
      <c r="G958" s="1027"/>
      <c r="H958" s="1027"/>
      <c r="I958" s="1027"/>
      <c r="J958" s="1027"/>
      <c r="K958" s="1027"/>
      <c r="L958" s="1027"/>
      <c r="M958" s="1027"/>
      <c r="N958" s="1027"/>
      <c r="O958" s="1028"/>
    </row>
    <row r="959" spans="2:15" s="97" customFormat="1" ht="18" customHeight="1">
      <c r="B959" s="1093"/>
      <c r="C959" s="1094"/>
      <c r="D959" s="1048"/>
      <c r="E959" s="1049"/>
      <c r="F959" s="1049"/>
      <c r="G959" s="1049"/>
      <c r="H959" s="1049"/>
      <c r="I959" s="1049"/>
      <c r="J959" s="1049"/>
      <c r="K959" s="1049"/>
      <c r="L959" s="1049"/>
      <c r="M959" s="1049"/>
      <c r="N959" s="1049"/>
      <c r="O959" s="1050"/>
    </row>
    <row r="960" spans="2:15" s="97" customFormat="1" ht="18" customHeight="1">
      <c r="B960" s="1093"/>
      <c r="C960" s="1094"/>
      <c r="D960" s="1116" t="s">
        <v>334</v>
      </c>
      <c r="E960" s="1117"/>
      <c r="F960" s="1117"/>
      <c r="G960" s="1117"/>
      <c r="H960" s="1117"/>
      <c r="I960" s="1117"/>
      <c r="J960" s="1117"/>
      <c r="K960" s="1117"/>
      <c r="L960" s="1117"/>
      <c r="M960" s="1117"/>
      <c r="N960" s="1117"/>
      <c r="O960" s="1118"/>
    </row>
    <row r="961" spans="2:15" s="97" customFormat="1" ht="18" customHeight="1">
      <c r="B961" s="1093"/>
      <c r="C961" s="1094"/>
      <c r="D961" s="1045"/>
      <c r="E961" s="1119"/>
      <c r="F961" s="1119"/>
      <c r="G961" s="1119"/>
      <c r="H961" s="1119"/>
      <c r="I961" s="1119"/>
      <c r="J961" s="1119"/>
      <c r="K961" s="1119"/>
      <c r="L961" s="1119"/>
      <c r="M961" s="1119"/>
      <c r="N961" s="1119"/>
      <c r="O961" s="1120"/>
    </row>
    <row r="962" spans="2:15" s="97" customFormat="1" ht="18" customHeight="1">
      <c r="B962" s="1093"/>
      <c r="C962" s="1094"/>
      <c r="D962" s="1121"/>
      <c r="E962" s="1122"/>
      <c r="F962" s="1122"/>
      <c r="G962" s="1122"/>
      <c r="H962" s="1122"/>
      <c r="I962" s="1122"/>
      <c r="J962" s="1122"/>
      <c r="K962" s="1122"/>
      <c r="L962" s="1122"/>
      <c r="M962" s="1122"/>
      <c r="N962" s="1122"/>
      <c r="O962" s="1123"/>
    </row>
    <row r="963" spans="2:15" s="97" customFormat="1" ht="18" customHeight="1">
      <c r="B963" s="1093"/>
      <c r="C963" s="1094"/>
      <c r="D963" s="1121"/>
      <c r="E963" s="1122"/>
      <c r="F963" s="1122"/>
      <c r="G963" s="1122"/>
      <c r="H963" s="1122"/>
      <c r="I963" s="1122"/>
      <c r="J963" s="1122"/>
      <c r="K963" s="1122"/>
      <c r="L963" s="1122"/>
      <c r="M963" s="1122"/>
      <c r="N963" s="1122"/>
      <c r="O963" s="1123"/>
    </row>
    <row r="964" spans="2:15" s="97" customFormat="1" ht="18" customHeight="1">
      <c r="B964" s="1093"/>
      <c r="C964" s="1094"/>
      <c r="D964" s="1121"/>
      <c r="E964" s="1122"/>
      <c r="F964" s="1122"/>
      <c r="G964" s="1122"/>
      <c r="H964" s="1122"/>
      <c r="I964" s="1122"/>
      <c r="J964" s="1122"/>
      <c r="K964" s="1122"/>
      <c r="L964" s="1122"/>
      <c r="M964" s="1122"/>
      <c r="N964" s="1122"/>
      <c r="O964" s="1123"/>
    </row>
    <row r="965" spans="2:15" s="97" customFormat="1" ht="18" customHeight="1">
      <c r="B965" s="1093"/>
      <c r="C965" s="1094"/>
      <c r="D965" s="1121"/>
      <c r="E965" s="1122"/>
      <c r="F965" s="1122"/>
      <c r="G965" s="1122"/>
      <c r="H965" s="1122"/>
      <c r="I965" s="1122"/>
      <c r="J965" s="1122"/>
      <c r="K965" s="1122"/>
      <c r="L965" s="1122"/>
      <c r="M965" s="1122"/>
      <c r="N965" s="1122"/>
      <c r="O965" s="1123"/>
    </row>
    <row r="966" spans="2:15" s="97" customFormat="1" ht="18" customHeight="1">
      <c r="B966" s="1093"/>
      <c r="C966" s="1094"/>
      <c r="D966" s="1121"/>
      <c r="E966" s="1122"/>
      <c r="F966" s="1122"/>
      <c r="G966" s="1122"/>
      <c r="H966" s="1122"/>
      <c r="I966" s="1122"/>
      <c r="J966" s="1122"/>
      <c r="K966" s="1122"/>
      <c r="L966" s="1122"/>
      <c r="M966" s="1122"/>
      <c r="N966" s="1122"/>
      <c r="O966" s="1123"/>
    </row>
    <row r="967" spans="2:15" s="97" customFormat="1" ht="18" customHeight="1">
      <c r="B967" s="1095"/>
      <c r="C967" s="1096"/>
      <c r="D967" s="1124"/>
      <c r="E967" s="1125"/>
      <c r="F967" s="1125"/>
      <c r="G967" s="1125"/>
      <c r="H967" s="1125"/>
      <c r="I967" s="1125"/>
      <c r="J967" s="1125"/>
      <c r="K967" s="1125"/>
      <c r="L967" s="1125"/>
      <c r="M967" s="1125"/>
      <c r="N967" s="1125"/>
      <c r="O967" s="1126"/>
    </row>
    <row r="968" spans="2:15" s="97" customFormat="1" ht="33" customHeight="1">
      <c r="B968" s="1067" t="s">
        <v>110</v>
      </c>
      <c r="C968" s="1092"/>
      <c r="D968" s="1102" t="s">
        <v>733</v>
      </c>
      <c r="E968" s="1090"/>
      <c r="F968" s="1090"/>
      <c r="G968" s="1090"/>
      <c r="H968" s="1090"/>
      <c r="I968" s="1090"/>
      <c r="J968" s="1090"/>
      <c r="K968" s="1090"/>
      <c r="L968" s="1090"/>
      <c r="M968" s="1090"/>
      <c r="N968" s="1090"/>
      <c r="O968" s="1091"/>
    </row>
    <row r="969" spans="2:15" s="97" customFormat="1" ht="18" customHeight="1">
      <c r="B969" s="1093"/>
      <c r="C969" s="1094"/>
      <c r="D969" s="1045"/>
      <c r="E969" s="1108"/>
      <c r="F969" s="1108"/>
      <c r="G969" s="1108"/>
      <c r="H969" s="1108"/>
      <c r="I969" s="1108"/>
      <c r="J969" s="1108"/>
      <c r="K969" s="1108"/>
      <c r="L969" s="1108"/>
      <c r="M969" s="1108"/>
      <c r="N969" s="1108"/>
      <c r="O969" s="1109"/>
    </row>
    <row r="970" spans="2:15" s="97" customFormat="1" ht="18" customHeight="1">
      <c r="B970" s="1093"/>
      <c r="C970" s="1094"/>
      <c r="D970" s="1110"/>
      <c r="E970" s="1111"/>
      <c r="F970" s="1111"/>
      <c r="G970" s="1111"/>
      <c r="H970" s="1111"/>
      <c r="I970" s="1111"/>
      <c r="J970" s="1111"/>
      <c r="K970" s="1111"/>
      <c r="L970" s="1111"/>
      <c r="M970" s="1111"/>
      <c r="N970" s="1111"/>
      <c r="O970" s="1112"/>
    </row>
    <row r="971" spans="2:15" s="97" customFormat="1" ht="18" customHeight="1">
      <c r="B971" s="1093"/>
      <c r="C971" s="1094"/>
      <c r="D971" s="1113"/>
      <c r="E971" s="1114"/>
      <c r="F971" s="1114"/>
      <c r="G971" s="1114"/>
      <c r="H971" s="1114"/>
      <c r="I971" s="1114"/>
      <c r="J971" s="1114"/>
      <c r="K971" s="1114"/>
      <c r="L971" s="1114"/>
      <c r="M971" s="1114"/>
      <c r="N971" s="1114"/>
      <c r="O971" s="1115"/>
    </row>
    <row r="972" spans="2:15" s="97" customFormat="1" ht="17.100000000000001" customHeight="1">
      <c r="B972" s="1093"/>
      <c r="C972" s="1094"/>
      <c r="D972" s="1133" t="s">
        <v>278</v>
      </c>
      <c r="E972" s="1133"/>
      <c r="F972" s="1133"/>
      <c r="G972" s="1133"/>
      <c r="H972" s="1133"/>
      <c r="I972" s="1133"/>
      <c r="J972" s="1133"/>
      <c r="K972" s="1133"/>
      <c r="L972" s="1133"/>
      <c r="M972" s="1133"/>
      <c r="N972" s="1133"/>
      <c r="O972" s="1134"/>
    </row>
    <row r="973" spans="2:15" s="97" customFormat="1" ht="17.100000000000001" customHeight="1">
      <c r="B973" s="1093"/>
      <c r="C973" s="1094"/>
      <c r="D973" s="1135"/>
      <c r="E973" s="1108"/>
      <c r="F973" s="1108"/>
      <c r="G973" s="1108"/>
      <c r="H973" s="1108"/>
      <c r="I973" s="1108"/>
      <c r="J973" s="1108"/>
      <c r="K973" s="1108"/>
      <c r="L973" s="1108"/>
      <c r="M973" s="1108"/>
      <c r="N973" s="1108"/>
      <c r="O973" s="1109"/>
    </row>
    <row r="974" spans="2:15" s="97" customFormat="1" ht="17.100000000000001" customHeight="1">
      <c r="B974" s="1093"/>
      <c r="C974" s="1094"/>
      <c r="D974" s="1110"/>
      <c r="E974" s="1111"/>
      <c r="F974" s="1111"/>
      <c r="G974" s="1111"/>
      <c r="H974" s="1111"/>
      <c r="I974" s="1111"/>
      <c r="J974" s="1111"/>
      <c r="K974" s="1111"/>
      <c r="L974" s="1111"/>
      <c r="M974" s="1111"/>
      <c r="N974" s="1111"/>
      <c r="O974" s="1112"/>
    </row>
    <row r="975" spans="2:15" s="97" customFormat="1" ht="17.100000000000001" customHeight="1">
      <c r="B975" s="1093"/>
      <c r="C975" s="1094"/>
      <c r="D975" s="1113"/>
      <c r="E975" s="1114"/>
      <c r="F975" s="1114"/>
      <c r="G975" s="1114"/>
      <c r="H975" s="1114"/>
      <c r="I975" s="1114"/>
      <c r="J975" s="1114"/>
      <c r="K975" s="1114"/>
      <c r="L975" s="1114"/>
      <c r="M975" s="1114"/>
      <c r="N975" s="1114"/>
      <c r="O975" s="1115"/>
    </row>
    <row r="976" spans="2:15" s="97" customFormat="1" ht="17.100000000000001" customHeight="1">
      <c r="B976" s="1093"/>
      <c r="C976" s="1094"/>
      <c r="D976" s="1133" t="s">
        <v>371</v>
      </c>
      <c r="E976" s="1133"/>
      <c r="F976" s="1133"/>
      <c r="G976" s="1133"/>
      <c r="H976" s="1133"/>
      <c r="I976" s="1133"/>
      <c r="J976" s="1133"/>
      <c r="K976" s="1133"/>
      <c r="L976" s="1133"/>
      <c r="M976" s="1133"/>
      <c r="N976" s="1133"/>
      <c r="O976" s="1134"/>
    </row>
    <row r="977" spans="1:21" s="97" customFormat="1" ht="17.100000000000001" customHeight="1">
      <c r="B977" s="1093"/>
      <c r="C977" s="1094"/>
      <c r="D977" s="1135"/>
      <c r="E977" s="1136"/>
      <c r="F977" s="1136"/>
      <c r="G977" s="1136"/>
      <c r="H977" s="1136"/>
      <c r="I977" s="1136"/>
      <c r="J977" s="1136"/>
      <c r="K977" s="1136"/>
      <c r="L977" s="1136"/>
      <c r="M977" s="1136"/>
      <c r="N977" s="1136"/>
      <c r="O977" s="1137"/>
    </row>
    <row r="978" spans="1:21" s="97" customFormat="1" ht="17.100000000000001" customHeight="1">
      <c r="B978" s="1093"/>
      <c r="C978" s="1094"/>
      <c r="D978" s="1138"/>
      <c r="E978" s="827"/>
      <c r="F978" s="827"/>
      <c r="G978" s="827"/>
      <c r="H978" s="827"/>
      <c r="I978" s="827"/>
      <c r="J978" s="827"/>
      <c r="K978" s="827"/>
      <c r="L978" s="827"/>
      <c r="M978" s="827"/>
      <c r="N978" s="827"/>
      <c r="O978" s="1139"/>
    </row>
    <row r="979" spans="1:21" s="97" customFormat="1" ht="17.100000000000001" customHeight="1">
      <c r="B979" s="1093"/>
      <c r="C979" s="1094"/>
      <c r="D979" s="1140"/>
      <c r="E979" s="1141"/>
      <c r="F979" s="1141"/>
      <c r="G979" s="1141"/>
      <c r="H979" s="1141"/>
      <c r="I979" s="1141"/>
      <c r="J979" s="1141"/>
      <c r="K979" s="1141"/>
      <c r="L979" s="1141"/>
      <c r="M979" s="1141"/>
      <c r="N979" s="1141"/>
      <c r="O979" s="1142"/>
    </row>
    <row r="980" spans="1:21" s="97" customFormat="1" ht="45" customHeight="1">
      <c r="B980" s="1093"/>
      <c r="C980" s="1094"/>
      <c r="D980" s="1021" t="s">
        <v>779</v>
      </c>
      <c r="E980" s="1022"/>
      <c r="F980" s="1022"/>
      <c r="G980" s="1022"/>
      <c r="H980" s="1022"/>
      <c r="I980" s="1022"/>
      <c r="J980" s="1022"/>
      <c r="K980" s="1022"/>
      <c r="L980" s="1023"/>
      <c r="M980" s="1024" t="s">
        <v>713</v>
      </c>
      <c r="N980" s="1025"/>
      <c r="O980" s="706" t="s">
        <v>714</v>
      </c>
      <c r="Q980" s="495" t="s">
        <v>721</v>
      </c>
    </row>
    <row r="981" spans="1:21" s="97" customFormat="1" ht="17.100000000000001" customHeight="1">
      <c r="B981" s="1093"/>
      <c r="C981" s="1094"/>
      <c r="D981" s="1045"/>
      <c r="E981" s="1103"/>
      <c r="F981" s="1103"/>
      <c r="G981" s="1103"/>
      <c r="H981" s="1103"/>
      <c r="I981" s="1103"/>
      <c r="J981" s="1103"/>
      <c r="K981" s="1103"/>
      <c r="L981" s="1103"/>
      <c r="M981" s="1103"/>
      <c r="N981" s="1103"/>
      <c r="O981" s="1104"/>
    </row>
    <row r="982" spans="1:21" ht="18" customHeight="1">
      <c r="B982" s="1093"/>
      <c r="C982" s="1094"/>
      <c r="D982" s="1105"/>
      <c r="E982" s="1106"/>
      <c r="F982" s="1106"/>
      <c r="G982" s="1106"/>
      <c r="H982" s="1106"/>
      <c r="I982" s="1106"/>
      <c r="J982" s="1106"/>
      <c r="K982" s="1106"/>
      <c r="L982" s="1106"/>
      <c r="M982" s="1106"/>
      <c r="N982" s="1106"/>
      <c r="O982" s="1107"/>
      <c r="R982" s="294"/>
      <c r="S982" s="294"/>
      <c r="T982" s="294"/>
      <c r="U982" s="294"/>
    </row>
    <row r="983" spans="1:21" ht="18" customHeight="1">
      <c r="B983" s="1093"/>
      <c r="C983" s="1094"/>
      <c r="D983" s="1147" t="s">
        <v>279</v>
      </c>
      <c r="E983" s="1133"/>
      <c r="F983" s="1133"/>
      <c r="G983" s="1133"/>
      <c r="H983" s="1133"/>
      <c r="I983" s="1133"/>
      <c r="J983" s="1133"/>
      <c r="K983" s="1133"/>
      <c r="L983" s="1133"/>
      <c r="M983" s="1133"/>
      <c r="N983" s="1133"/>
      <c r="O983" s="1134"/>
      <c r="R983" s="294"/>
      <c r="S983" s="294"/>
      <c r="T983" s="294"/>
      <c r="U983" s="294"/>
    </row>
    <row r="984" spans="1:21" ht="18" customHeight="1">
      <c r="B984" s="1093"/>
      <c r="C984" s="1094"/>
      <c r="D984" s="1127"/>
      <c r="E984" s="1128"/>
      <c r="F984" s="1128"/>
      <c r="G984" s="1128"/>
      <c r="H984" s="1128"/>
      <c r="I984" s="1128"/>
      <c r="J984" s="1128"/>
      <c r="K984" s="1128"/>
      <c r="L984" s="1128"/>
      <c r="M984" s="1128"/>
      <c r="N984" s="1128"/>
      <c r="O984" s="1129"/>
      <c r="R984" s="294"/>
      <c r="S984" s="294"/>
      <c r="T984" s="294"/>
      <c r="U984" s="294"/>
    </row>
    <row r="985" spans="1:21" s="308" customFormat="1" ht="18" customHeight="1">
      <c r="B985" s="1095"/>
      <c r="C985" s="1096"/>
      <c r="D985" s="1130"/>
      <c r="E985" s="1131"/>
      <c r="F985" s="1131"/>
      <c r="G985" s="1131"/>
      <c r="H985" s="1131"/>
      <c r="I985" s="1131"/>
      <c r="J985" s="1131"/>
      <c r="K985" s="1131"/>
      <c r="L985" s="1131"/>
      <c r="M985" s="1131"/>
      <c r="N985" s="1131"/>
      <c r="O985" s="1132"/>
    </row>
    <row r="986" spans="1:21" s="122" customFormat="1" ht="4.5" customHeight="1">
      <c r="B986" s="309"/>
      <c r="C986" s="309"/>
      <c r="D986" s="310"/>
      <c r="E986" s="310"/>
      <c r="F986" s="310"/>
      <c r="G986" s="310"/>
      <c r="H986" s="310"/>
      <c r="I986" s="310"/>
      <c r="J986" s="310"/>
      <c r="K986" s="310"/>
      <c r="L986" s="310"/>
      <c r="M986" s="310"/>
      <c r="N986" s="310"/>
      <c r="O986" s="310"/>
    </row>
    <row r="987" spans="1:21" s="122" customFormat="1" ht="18.75" customHeight="1">
      <c r="B987" s="463" t="s">
        <v>333</v>
      </c>
      <c r="C987" s="309"/>
      <c r="D987" s="310"/>
      <c r="E987" s="310"/>
      <c r="F987" s="310"/>
      <c r="G987" s="310"/>
      <c r="H987" s="310"/>
      <c r="I987" s="310"/>
      <c r="J987" s="310"/>
      <c r="K987" s="310"/>
      <c r="L987" s="310"/>
      <c r="M987" s="310"/>
      <c r="N987" s="310"/>
      <c r="O987" s="310"/>
    </row>
    <row r="988" spans="1:21" s="122" customFormat="1" ht="14.25" customHeight="1" thickBot="1">
      <c r="B988" s="463" t="s">
        <v>331</v>
      </c>
      <c r="C988" s="309"/>
      <c r="D988" s="310"/>
      <c r="E988" s="310"/>
      <c r="F988" s="310"/>
      <c r="G988" s="310"/>
      <c r="H988" s="310"/>
      <c r="I988" s="310"/>
      <c r="J988" s="310"/>
      <c r="K988" s="310"/>
      <c r="L988" s="310"/>
      <c r="M988" s="310"/>
      <c r="N988" s="310"/>
      <c r="O988" s="310"/>
    </row>
    <row r="989" spans="1:21" s="122" customFormat="1" ht="18" customHeight="1" thickBot="1">
      <c r="B989" s="1143" t="s">
        <v>36</v>
      </c>
      <c r="C989" s="1017"/>
      <c r="D989" s="1018"/>
      <c r="E989" s="311" t="s">
        <v>513</v>
      </c>
      <c r="F989" s="312"/>
      <c r="G989" s="312"/>
      <c r="H989" s="312"/>
      <c r="I989" s="312"/>
      <c r="J989" s="312"/>
      <c r="K989" s="312"/>
      <c r="L989" s="212"/>
      <c r="M989" s="212"/>
      <c r="N989" s="212"/>
      <c r="O989" s="212"/>
    </row>
    <row r="990" spans="1:21" s="122" customFormat="1" ht="12">
      <c r="A990" s="313"/>
      <c r="B990" s="314" t="s">
        <v>50</v>
      </c>
      <c r="C990" s="314"/>
      <c r="D990" s="315"/>
      <c r="E990" s="316"/>
      <c r="F990" s="316"/>
      <c r="G990" s="317" t="s">
        <v>51</v>
      </c>
      <c r="H990" s="315"/>
      <c r="I990" s="314" t="s">
        <v>52</v>
      </c>
      <c r="J990" s="314"/>
      <c r="K990" s="313"/>
      <c r="L990" s="318"/>
      <c r="M990" s="319"/>
      <c r="N990" s="313"/>
      <c r="O990" s="317" t="s">
        <v>51</v>
      </c>
    </row>
    <row r="991" spans="1:21" s="122" customFormat="1" ht="12">
      <c r="A991" s="320"/>
      <c r="B991" s="321" t="s">
        <v>53</v>
      </c>
      <c r="C991" s="322"/>
      <c r="D991" s="322"/>
      <c r="E991" s="323"/>
      <c r="F991" s="323" t="s">
        <v>54</v>
      </c>
      <c r="G991" s="324" t="s">
        <v>55</v>
      </c>
      <c r="H991" s="325"/>
      <c r="I991" s="321" t="s">
        <v>53</v>
      </c>
      <c r="J991" s="322"/>
      <c r="K991" s="322"/>
      <c r="L991" s="322"/>
      <c r="M991" s="323"/>
      <c r="N991" s="323" t="s">
        <v>54</v>
      </c>
      <c r="O991" s="324" t="s">
        <v>55</v>
      </c>
    </row>
    <row r="992" spans="1:21" s="122" customFormat="1" ht="18" customHeight="1">
      <c r="A992" s="313"/>
      <c r="B992" s="78" t="s">
        <v>395</v>
      </c>
      <c r="C992" s="79"/>
      <c r="D992" s="79"/>
      <c r="E992" s="80"/>
      <c r="F992" s="81"/>
      <c r="G992" s="82"/>
      <c r="H992" s="83"/>
      <c r="I992" s="78" t="s">
        <v>397</v>
      </c>
      <c r="J992" s="79"/>
      <c r="K992" s="79"/>
      <c r="L992" s="79"/>
      <c r="M992" s="80"/>
      <c r="N992" s="84"/>
      <c r="O992" s="85"/>
      <c r="Q992" s="561" t="s">
        <v>700</v>
      </c>
    </row>
    <row r="993" spans="1:15" s="122" customFormat="1" ht="14.25" customHeight="1">
      <c r="A993" s="313"/>
      <c r="B993" s="86"/>
      <c r="C993" s="87"/>
      <c r="D993" s="88"/>
      <c r="E993" s="89"/>
      <c r="F993" s="90"/>
      <c r="G993" s="91"/>
      <c r="H993" s="83"/>
      <c r="I993" s="92"/>
      <c r="J993" s="93"/>
      <c r="K993" s="88"/>
      <c r="L993" s="88"/>
      <c r="M993" s="89"/>
      <c r="N993" s="90"/>
      <c r="O993" s="94"/>
    </row>
    <row r="994" spans="1:15" s="122" customFormat="1" ht="14.25" customHeight="1">
      <c r="A994" s="313"/>
      <c r="B994" s="95"/>
      <c r="C994" s="96"/>
      <c r="D994" s="97"/>
      <c r="E994" s="98"/>
      <c r="F994" s="90"/>
      <c r="G994" s="99">
        <f>ROUNDDOWN(SUM(F993:F999)/1000,0)</f>
        <v>0</v>
      </c>
      <c r="H994" s="100"/>
      <c r="I994" s="92"/>
      <c r="J994" s="510"/>
      <c r="K994" s="510"/>
      <c r="L994" s="510"/>
      <c r="M994" s="98"/>
      <c r="N994" s="90"/>
      <c r="O994" s="101">
        <f>ROUNDDOWN(SUM(N993:N1002)/1000,0)</f>
        <v>0</v>
      </c>
    </row>
    <row r="995" spans="1:15" s="122" customFormat="1" ht="14.1" customHeight="1">
      <c r="A995" s="313"/>
      <c r="B995" s="95"/>
      <c r="C995" s="96"/>
      <c r="D995" s="97"/>
      <c r="E995" s="98"/>
      <c r="F995" s="90"/>
      <c r="G995" s="99"/>
      <c r="H995" s="100"/>
      <c r="I995" s="92"/>
      <c r="J995" s="510"/>
      <c r="K995" s="510"/>
      <c r="L995" s="510"/>
      <c r="M995" s="98"/>
      <c r="N995" s="90"/>
      <c r="O995" s="94"/>
    </row>
    <row r="996" spans="1:15" s="122" customFormat="1" ht="14.25" customHeight="1">
      <c r="A996" s="313"/>
      <c r="B996" s="95"/>
      <c r="C996" s="96"/>
      <c r="D996" s="97"/>
      <c r="E996" s="98"/>
      <c r="F996" s="90"/>
      <c r="G996" s="99"/>
      <c r="H996" s="100"/>
      <c r="I996" s="92"/>
      <c r="J996" s="510"/>
      <c r="K996" s="510"/>
      <c r="L996" s="510"/>
      <c r="M996" s="98"/>
      <c r="N996" s="90"/>
      <c r="O996" s="94"/>
    </row>
    <row r="997" spans="1:15" s="122" customFormat="1" ht="14.25" customHeight="1">
      <c r="A997" s="313"/>
      <c r="B997" s="95"/>
      <c r="C997" s="96"/>
      <c r="D997" s="97"/>
      <c r="E997" s="98"/>
      <c r="F997" s="90"/>
      <c r="G997" s="102"/>
      <c r="H997" s="103"/>
      <c r="I997" s="92"/>
      <c r="J997" s="510"/>
      <c r="K997" s="510"/>
      <c r="L997" s="510"/>
      <c r="M997" s="98"/>
      <c r="N997" s="90"/>
      <c r="O997" s="94"/>
    </row>
    <row r="998" spans="1:15" s="122" customFormat="1" ht="14.25" customHeight="1">
      <c r="A998" s="313"/>
      <c r="B998" s="95"/>
      <c r="C998" s="96"/>
      <c r="D998" s="97"/>
      <c r="E998" s="98"/>
      <c r="F998" s="90"/>
      <c r="G998" s="102"/>
      <c r="H998" s="103"/>
      <c r="I998" s="92"/>
      <c r="J998" s="510"/>
      <c r="K998" s="510"/>
      <c r="L998" s="510"/>
      <c r="M998" s="98"/>
      <c r="N998" s="90"/>
      <c r="O998" s="94"/>
    </row>
    <row r="999" spans="1:15" s="122" customFormat="1" ht="14.25" customHeight="1">
      <c r="A999" s="313"/>
      <c r="B999" s="78" t="s">
        <v>607</v>
      </c>
      <c r="C999" s="79"/>
      <c r="D999" s="79"/>
      <c r="E999" s="80"/>
      <c r="F999" s="81"/>
      <c r="G999" s="82"/>
      <c r="H999" s="105"/>
      <c r="I999" s="92"/>
      <c r="J999" s="510"/>
      <c r="K999" s="510"/>
      <c r="L999" s="510"/>
      <c r="M999" s="98"/>
      <c r="N999" s="90"/>
      <c r="O999" s="94"/>
    </row>
    <row r="1000" spans="1:15" s="122" customFormat="1" ht="14.25" customHeight="1">
      <c r="A1000" s="313"/>
      <c r="B1000" s="95"/>
      <c r="C1000" s="96"/>
      <c r="D1000" s="97"/>
      <c r="E1000" s="98"/>
      <c r="F1000" s="90"/>
      <c r="G1000" s="91"/>
      <c r="H1000" s="105"/>
      <c r="I1000" s="92"/>
      <c r="J1000" s="510"/>
      <c r="K1000" s="510"/>
      <c r="L1000" s="510"/>
      <c r="M1000" s="98"/>
      <c r="N1000" s="90"/>
      <c r="O1000" s="94"/>
    </row>
    <row r="1001" spans="1:15" s="122" customFormat="1" ht="14.25" customHeight="1">
      <c r="A1001" s="313"/>
      <c r="B1001" s="95"/>
      <c r="C1001" s="96"/>
      <c r="D1001" s="97"/>
      <c r="E1001" s="98"/>
      <c r="F1001" s="90"/>
      <c r="G1001" s="99">
        <f>ROUNDDOWN(SUM(F1000:F1005)/1000,0)</f>
        <v>0</v>
      </c>
      <c r="H1001" s="100"/>
      <c r="I1001" s="107"/>
      <c r="J1001" s="511"/>
      <c r="K1001" s="511"/>
      <c r="L1001" s="511"/>
      <c r="M1001" s="98"/>
      <c r="N1001" s="90"/>
      <c r="O1001" s="106"/>
    </row>
    <row r="1002" spans="1:15" s="122" customFormat="1" ht="14.25" customHeight="1">
      <c r="A1002" s="313"/>
      <c r="B1002" s="95"/>
      <c r="C1002" s="96"/>
      <c r="D1002" s="97"/>
      <c r="E1002" s="98"/>
      <c r="F1002" s="90"/>
      <c r="G1002" s="99"/>
      <c r="H1002" s="100"/>
      <c r="I1002" s="78" t="s">
        <v>398</v>
      </c>
      <c r="J1002" s="79"/>
      <c r="K1002" s="79"/>
      <c r="L1002" s="79"/>
      <c r="M1002" s="80"/>
      <c r="N1002" s="81"/>
      <c r="O1002" s="111"/>
    </row>
    <row r="1003" spans="1:15" s="122" customFormat="1" ht="14.25" customHeight="1">
      <c r="A1003" s="313"/>
      <c r="B1003" s="95"/>
      <c r="C1003" s="96"/>
      <c r="D1003" s="97"/>
      <c r="E1003" s="98"/>
      <c r="F1003" s="90"/>
      <c r="G1003" s="99"/>
      <c r="H1003" s="105"/>
      <c r="I1003" s="92"/>
      <c r="J1003" s="510"/>
      <c r="K1003" s="510"/>
      <c r="L1003" s="510"/>
      <c r="M1003" s="98"/>
      <c r="N1003" s="90"/>
      <c r="O1003" s="94"/>
    </row>
    <row r="1004" spans="1:15" s="122" customFormat="1" ht="14.25" customHeight="1">
      <c r="A1004" s="313"/>
      <c r="B1004" s="95"/>
      <c r="C1004" s="96"/>
      <c r="D1004" s="97"/>
      <c r="E1004" s="98"/>
      <c r="F1004" s="90"/>
      <c r="G1004" s="99"/>
      <c r="H1004" s="100"/>
      <c r="I1004" s="92"/>
      <c r="J1004" s="510"/>
      <c r="K1004" s="510"/>
      <c r="L1004" s="510"/>
      <c r="M1004" s="98"/>
      <c r="N1004" s="90"/>
      <c r="O1004" s="101">
        <f>ROUNDDOWN(SUM(N1003:N1011)/1000,0)</f>
        <v>0</v>
      </c>
    </row>
    <row r="1005" spans="1:15" s="122" customFormat="1" ht="14.25" customHeight="1">
      <c r="A1005" s="313"/>
      <c r="B1005" s="78" t="s">
        <v>614</v>
      </c>
      <c r="C1005" s="79"/>
      <c r="D1005" s="79"/>
      <c r="E1005" s="80"/>
      <c r="F1005" s="81"/>
      <c r="G1005" s="82"/>
      <c r="H1005" s="100"/>
      <c r="I1005" s="92"/>
      <c r="J1005" s="510"/>
      <c r="K1005" s="510"/>
      <c r="L1005" s="510"/>
      <c r="M1005" s="98"/>
      <c r="N1005" s="90"/>
      <c r="O1005" s="94"/>
    </row>
    <row r="1006" spans="1:15" s="122" customFormat="1" ht="14.25" customHeight="1">
      <c r="A1006" s="313"/>
      <c r="B1006" s="95"/>
      <c r="C1006" s="96"/>
      <c r="D1006" s="97"/>
      <c r="E1006" s="98"/>
      <c r="F1006" s="90"/>
      <c r="G1006" s="91"/>
      <c r="H1006" s="105"/>
      <c r="I1006" s="92"/>
      <c r="J1006" s="510"/>
      <c r="K1006" s="510"/>
      <c r="L1006" s="510"/>
      <c r="M1006" s="98"/>
      <c r="N1006" s="90"/>
      <c r="O1006" s="94"/>
    </row>
    <row r="1007" spans="1:15" s="122" customFormat="1" ht="14.25" customHeight="1">
      <c r="A1007" s="313"/>
      <c r="B1007" s="95"/>
      <c r="C1007" s="96"/>
      <c r="D1007" s="97"/>
      <c r="E1007" s="98"/>
      <c r="F1007" s="90"/>
      <c r="G1007" s="99">
        <f>ROUNDDOWN(SUM(F1006:F1009)/1000,0)</f>
        <v>0</v>
      </c>
      <c r="H1007" s="105"/>
      <c r="I1007" s="92"/>
      <c r="J1007" s="510"/>
      <c r="K1007" s="510"/>
      <c r="L1007" s="510"/>
      <c r="M1007" s="98"/>
      <c r="N1007" s="90"/>
      <c r="O1007" s="94"/>
    </row>
    <row r="1008" spans="1:15" s="122" customFormat="1" ht="14.25" customHeight="1">
      <c r="A1008" s="313"/>
      <c r="B1008" s="95"/>
      <c r="C1008" s="96"/>
      <c r="D1008" s="97"/>
      <c r="E1008" s="98"/>
      <c r="F1008" s="90"/>
      <c r="G1008" s="99"/>
      <c r="H1008" s="100"/>
      <c r="I1008" s="92"/>
      <c r="J1008" s="510"/>
      <c r="K1008" s="510"/>
      <c r="L1008" s="510"/>
      <c r="M1008" s="98"/>
      <c r="N1008" s="90"/>
      <c r="O1008" s="94"/>
    </row>
    <row r="1009" spans="1:15" s="122" customFormat="1" ht="14.25" customHeight="1">
      <c r="A1009" s="313"/>
      <c r="B1009" s="78" t="s">
        <v>615</v>
      </c>
      <c r="C1009" s="79"/>
      <c r="D1009" s="79"/>
      <c r="E1009" s="80"/>
      <c r="F1009" s="81"/>
      <c r="G1009" s="82"/>
      <c r="H1009" s="100"/>
      <c r="I1009" s="92"/>
      <c r="J1009" s="510"/>
      <c r="K1009" s="510"/>
      <c r="L1009" s="510"/>
      <c r="M1009" s="98"/>
      <c r="N1009" s="90"/>
      <c r="O1009" s="94"/>
    </row>
    <row r="1010" spans="1:15" s="122" customFormat="1" ht="14.25" customHeight="1">
      <c r="A1010" s="313"/>
      <c r="B1010" s="95"/>
      <c r="C1010" s="96"/>
      <c r="D1010" s="97"/>
      <c r="E1010" s="98"/>
      <c r="F1010" s="90"/>
      <c r="G1010" s="91"/>
      <c r="H1010" s="105"/>
      <c r="I1010" s="92"/>
      <c r="J1010" s="510"/>
      <c r="K1010" s="510"/>
      <c r="L1010" s="510"/>
      <c r="M1010" s="98"/>
      <c r="N1010" s="90"/>
      <c r="O1010" s="106"/>
    </row>
    <row r="1011" spans="1:15" s="122" customFormat="1" ht="14.25" customHeight="1">
      <c r="A1011" s="313"/>
      <c r="B1011" s="95"/>
      <c r="C1011" s="96"/>
      <c r="D1011" s="97"/>
      <c r="E1011" s="98"/>
      <c r="F1011" s="90"/>
      <c r="G1011" s="99">
        <f>ROUNDDOWN(SUM(F1010:F1015)/1000,0)</f>
        <v>0</v>
      </c>
      <c r="H1011" s="105"/>
      <c r="I1011" s="185" t="s">
        <v>399</v>
      </c>
      <c r="J1011" s="167"/>
      <c r="K1011" s="109"/>
      <c r="L1011" s="109"/>
      <c r="M1011" s="110"/>
      <c r="N1011" s="84"/>
      <c r="O1011" s="111"/>
    </row>
    <row r="1012" spans="1:15" s="122" customFormat="1" ht="14.25" customHeight="1">
      <c r="A1012" s="313"/>
      <c r="B1012" s="95"/>
      <c r="C1012" s="96"/>
      <c r="D1012" s="97"/>
      <c r="E1012" s="98"/>
      <c r="F1012" s="90"/>
      <c r="G1012" s="99"/>
      <c r="H1012" s="105"/>
      <c r="I1012" s="92"/>
      <c r="J1012" s="510"/>
      <c r="K1012" s="510"/>
      <c r="L1012" s="510"/>
      <c r="M1012" s="98"/>
      <c r="N1012" s="90"/>
      <c r="O1012" s="94"/>
    </row>
    <row r="1013" spans="1:15" s="122" customFormat="1" ht="14.25" customHeight="1">
      <c r="A1013" s="313"/>
      <c r="B1013" s="95"/>
      <c r="C1013" s="96"/>
      <c r="D1013" s="97"/>
      <c r="E1013" s="98"/>
      <c r="F1013" s="90"/>
      <c r="G1013" s="99"/>
      <c r="H1013" s="100"/>
      <c r="I1013" s="92"/>
      <c r="J1013" s="510"/>
      <c r="K1013" s="510"/>
      <c r="L1013" s="510"/>
      <c r="M1013" s="98"/>
      <c r="N1013" s="90"/>
      <c r="O1013" s="101">
        <f>ROUNDDOWN(SUM(N1012:N1018)/1000,0)</f>
        <v>0</v>
      </c>
    </row>
    <row r="1014" spans="1:15" s="122" customFormat="1" ht="14.25" customHeight="1">
      <c r="A1014" s="313"/>
      <c r="B1014" s="78" t="s">
        <v>396</v>
      </c>
      <c r="C1014" s="79"/>
      <c r="D1014" s="79"/>
      <c r="E1014" s="80"/>
      <c r="F1014" s="81"/>
      <c r="G1014" s="82"/>
      <c r="H1014" s="100"/>
      <c r="I1014" s="92"/>
      <c r="J1014" s="510"/>
      <c r="K1014" s="510"/>
      <c r="L1014" s="510"/>
      <c r="M1014" s="98"/>
      <c r="N1014" s="90"/>
      <c r="O1014" s="94"/>
    </row>
    <row r="1015" spans="1:15" s="122" customFormat="1" ht="14.25" customHeight="1">
      <c r="A1015" s="313"/>
      <c r="B1015" s="95"/>
      <c r="C1015" s="96"/>
      <c r="D1015" s="97"/>
      <c r="E1015" s="98"/>
      <c r="F1015" s="90"/>
      <c r="G1015" s="91"/>
      <c r="H1015" s="100"/>
      <c r="I1015" s="92"/>
      <c r="J1015" s="510"/>
      <c r="K1015" s="510"/>
      <c r="L1015" s="510"/>
      <c r="M1015" s="98"/>
      <c r="N1015" s="90"/>
      <c r="O1015" s="94"/>
    </row>
    <row r="1016" spans="1:15" s="122" customFormat="1" ht="14.25" customHeight="1">
      <c r="A1016" s="313"/>
      <c r="B1016" s="95"/>
      <c r="C1016" s="96"/>
      <c r="D1016" s="97"/>
      <c r="E1016" s="98"/>
      <c r="F1016" s="90"/>
      <c r="G1016" s="91">
        <f>ROUNDDOWN(SUM(F1015:F1022)/1000,0)</f>
        <v>0</v>
      </c>
      <c r="H1016" s="100"/>
      <c r="I1016" s="92"/>
      <c r="J1016" s="510"/>
      <c r="K1016" s="510"/>
      <c r="L1016" s="510"/>
      <c r="M1016" s="98"/>
      <c r="N1016" s="90"/>
      <c r="O1016" s="94"/>
    </row>
    <row r="1017" spans="1:15" s="122" customFormat="1" ht="14.25" customHeight="1">
      <c r="A1017" s="313"/>
      <c r="B1017" s="95"/>
      <c r="C1017" s="96"/>
      <c r="D1017" s="97"/>
      <c r="E1017" s="98"/>
      <c r="F1017" s="90"/>
      <c r="G1017" s="91"/>
      <c r="H1017" s="100"/>
      <c r="I1017" s="92"/>
      <c r="J1017" s="510"/>
      <c r="K1017" s="510"/>
      <c r="L1017" s="510"/>
      <c r="M1017" s="98"/>
      <c r="N1017" s="90"/>
      <c r="O1017" s="94"/>
    </row>
    <row r="1018" spans="1:15" s="122" customFormat="1" ht="14.25" customHeight="1">
      <c r="A1018" s="313"/>
      <c r="B1018" s="95"/>
      <c r="C1018" s="96"/>
      <c r="D1018" s="97"/>
      <c r="E1018" s="98"/>
      <c r="F1018" s="90"/>
      <c r="G1018" s="91"/>
      <c r="H1018" s="105"/>
      <c r="I1018" s="185" t="s">
        <v>400</v>
      </c>
      <c r="J1018" s="108"/>
      <c r="K1018" s="109"/>
      <c r="L1018" s="109"/>
      <c r="M1018" s="110"/>
      <c r="N1018" s="84"/>
      <c r="O1018" s="168"/>
    </row>
    <row r="1019" spans="1:15" s="122" customFormat="1" ht="14.25" customHeight="1">
      <c r="A1019" s="313"/>
      <c r="B1019" s="95"/>
      <c r="C1019" s="96"/>
      <c r="D1019" s="97"/>
      <c r="E1019" s="98"/>
      <c r="F1019" s="90"/>
      <c r="G1019" s="91"/>
      <c r="H1019" s="105"/>
      <c r="I1019" s="92"/>
      <c r="J1019" s="510"/>
      <c r="K1019" s="510"/>
      <c r="L1019" s="510"/>
      <c r="M1019" s="98"/>
      <c r="N1019" s="90"/>
      <c r="O1019" s="169"/>
    </row>
    <row r="1020" spans="1:15" s="122" customFormat="1" ht="14.25" customHeight="1">
      <c r="A1020" s="313"/>
      <c r="B1020" s="95"/>
      <c r="C1020" s="96"/>
      <c r="D1020" s="97"/>
      <c r="E1020" s="98"/>
      <c r="F1020" s="90"/>
      <c r="G1020" s="91"/>
      <c r="H1020" s="105"/>
      <c r="I1020" s="92"/>
      <c r="J1020" s="510"/>
      <c r="K1020" s="510"/>
      <c r="L1020" s="510"/>
      <c r="M1020" s="98"/>
      <c r="N1020" s="90"/>
      <c r="O1020" s="101">
        <f>ROUNDDOWN(SUM(N1019:N1025)/1000,0)</f>
        <v>0</v>
      </c>
    </row>
    <row r="1021" spans="1:15" s="122" customFormat="1" ht="14.25" customHeight="1">
      <c r="A1021" s="313"/>
      <c r="B1021" s="95"/>
      <c r="C1021" s="96"/>
      <c r="D1021" s="97"/>
      <c r="E1021" s="98"/>
      <c r="F1021" s="90"/>
      <c r="G1021" s="91"/>
      <c r="H1021" s="105"/>
      <c r="I1021" s="92"/>
      <c r="J1021" s="510"/>
      <c r="K1021" s="510"/>
      <c r="L1021" s="510"/>
      <c r="M1021" s="98"/>
      <c r="N1021" s="90"/>
      <c r="O1021" s="94"/>
    </row>
    <row r="1022" spans="1:15" s="122" customFormat="1" ht="14.25" customHeight="1">
      <c r="A1022" s="313"/>
      <c r="B1022" s="78" t="s">
        <v>56</v>
      </c>
      <c r="C1022" s="79"/>
      <c r="D1022" s="79"/>
      <c r="E1022" s="80"/>
      <c r="F1022" s="81"/>
      <c r="G1022" s="82"/>
      <c r="H1022" s="105"/>
      <c r="I1022" s="92"/>
      <c r="J1022" s="510"/>
      <c r="K1022" s="510"/>
      <c r="L1022" s="510"/>
      <c r="M1022" s="98"/>
      <c r="N1022" s="90"/>
      <c r="O1022" s="94"/>
    </row>
    <row r="1023" spans="1:15" s="122" customFormat="1" ht="14.25" customHeight="1">
      <c r="A1023" s="313"/>
      <c r="B1023" s="95"/>
      <c r="C1023" s="96"/>
      <c r="D1023" s="97"/>
      <c r="E1023" s="98"/>
      <c r="F1023" s="90"/>
      <c r="G1023" s="91"/>
      <c r="H1023" s="100"/>
      <c r="I1023" s="92"/>
      <c r="J1023" s="510"/>
      <c r="K1023" s="510"/>
      <c r="L1023" s="510"/>
      <c r="M1023" s="98"/>
      <c r="N1023" s="90"/>
      <c r="O1023" s="94"/>
    </row>
    <row r="1024" spans="1:15" s="122" customFormat="1" ht="14.25" customHeight="1">
      <c r="A1024" s="313"/>
      <c r="B1024" s="95"/>
      <c r="C1024" s="96"/>
      <c r="D1024" s="97"/>
      <c r="E1024" s="98"/>
      <c r="F1024" s="90"/>
      <c r="G1024" s="99">
        <f>ROUNDDOWN(SUM(F1023:F1028)/1000,0)</f>
        <v>0</v>
      </c>
      <c r="H1024" s="105"/>
      <c r="I1024" s="92"/>
      <c r="J1024" s="510"/>
      <c r="K1024" s="510"/>
      <c r="L1024" s="510"/>
      <c r="M1024" s="98"/>
      <c r="N1024" s="90"/>
      <c r="O1024" s="106"/>
    </row>
    <row r="1025" spans="1:17" s="122" customFormat="1" ht="14.25" customHeight="1">
      <c r="A1025" s="313"/>
      <c r="B1025" s="95"/>
      <c r="C1025" s="96"/>
      <c r="D1025" s="97"/>
      <c r="E1025" s="98"/>
      <c r="F1025" s="90"/>
      <c r="G1025" s="91"/>
      <c r="H1025" s="105"/>
      <c r="I1025" s="185" t="s">
        <v>401</v>
      </c>
      <c r="J1025" s="108"/>
      <c r="K1025" s="109"/>
      <c r="L1025" s="109"/>
      <c r="M1025" s="110"/>
      <c r="N1025" s="707"/>
      <c r="O1025" s="112"/>
    </row>
    <row r="1026" spans="1:17" s="122" customFormat="1" ht="14.25" customHeight="1">
      <c r="A1026" s="313"/>
      <c r="B1026" s="95"/>
      <c r="C1026" s="96"/>
      <c r="D1026" s="97"/>
      <c r="E1026" s="98"/>
      <c r="F1026" s="90"/>
      <c r="G1026" s="99"/>
      <c r="H1026" s="105"/>
      <c r="I1026" s="92"/>
      <c r="J1026" s="510"/>
      <c r="K1026" s="510"/>
      <c r="L1026" s="510"/>
      <c r="M1026" s="98"/>
      <c r="N1026" s="90"/>
      <c r="O1026" s="94"/>
    </row>
    <row r="1027" spans="1:17" s="122" customFormat="1" ht="14.25" customHeight="1">
      <c r="A1027" s="313"/>
      <c r="B1027" s="95"/>
      <c r="C1027" s="96"/>
      <c r="D1027" s="97"/>
      <c r="E1027" s="98"/>
      <c r="F1027" s="90"/>
      <c r="G1027" s="99"/>
      <c r="H1027" s="100"/>
      <c r="I1027" s="92"/>
      <c r="J1027" s="510"/>
      <c r="K1027" s="510"/>
      <c r="L1027" s="510"/>
      <c r="M1027" s="98"/>
      <c r="N1027" s="90"/>
      <c r="O1027" s="101">
        <f>ROUNDDOWN(SUM(N1026:N1031)/1000,0)</f>
        <v>0</v>
      </c>
    </row>
    <row r="1028" spans="1:17" s="122" customFormat="1" ht="14.1" customHeight="1" thickBot="1">
      <c r="A1028" s="313"/>
      <c r="B1028" s="113" t="s">
        <v>608</v>
      </c>
      <c r="C1028" s="114"/>
      <c r="D1028" s="114"/>
      <c r="E1028" s="115"/>
      <c r="F1028" s="116"/>
      <c r="G1028" s="117">
        <f>G1029-G994-G1001-G1007-G1011-G1016-G1024</f>
        <v>0</v>
      </c>
      <c r="H1028" s="105"/>
      <c r="I1028" s="92"/>
      <c r="J1028" s="510"/>
      <c r="K1028" s="510"/>
      <c r="L1028" s="510"/>
      <c r="M1028" s="98"/>
      <c r="N1028" s="90"/>
      <c r="O1028" s="94"/>
    </row>
    <row r="1029" spans="1:17" s="122" customFormat="1" ht="14.25" customHeight="1" thickTop="1">
      <c r="A1029" s="313"/>
      <c r="B1029" s="702" t="s">
        <v>57</v>
      </c>
      <c r="C1029" s="703"/>
      <c r="D1029" s="703"/>
      <c r="E1029" s="703"/>
      <c r="F1029" s="704"/>
      <c r="G1029" s="118">
        <f>O1038</f>
        <v>0</v>
      </c>
      <c r="H1029" s="100"/>
      <c r="I1029" s="92"/>
      <c r="J1029" s="510"/>
      <c r="K1029" s="510"/>
      <c r="L1029" s="510"/>
      <c r="M1029" s="98"/>
      <c r="N1029" s="90"/>
      <c r="O1029" s="94"/>
    </row>
    <row r="1030" spans="1:17" s="122" customFormat="1" ht="20.100000000000001" customHeight="1">
      <c r="A1030" s="313"/>
      <c r="B1030" s="119" t="s">
        <v>58</v>
      </c>
      <c r="C1030" s="120"/>
      <c r="D1030" s="120"/>
      <c r="E1030" s="120"/>
      <c r="F1030" s="120"/>
      <c r="G1030" s="121"/>
      <c r="H1030" s="100"/>
      <c r="I1030" s="107"/>
      <c r="J1030" s="511"/>
      <c r="K1030" s="511"/>
      <c r="L1030" s="511"/>
      <c r="M1030" s="104"/>
      <c r="N1030" s="645"/>
      <c r="O1030" s="106"/>
    </row>
    <row r="1031" spans="1:17" s="122" customFormat="1" ht="14.25" customHeight="1">
      <c r="A1031" s="313"/>
      <c r="B1031" s="122" t="s">
        <v>59</v>
      </c>
      <c r="C1031" s="120"/>
      <c r="D1031" s="120"/>
      <c r="E1031" s="120"/>
      <c r="F1031" s="120"/>
      <c r="G1031" s="123" t="s">
        <v>60</v>
      </c>
      <c r="H1031" s="121"/>
      <c r="I1031" s="185" t="s">
        <v>717</v>
      </c>
      <c r="J1031" s="708"/>
      <c r="K1031" s="510"/>
      <c r="L1031" s="510"/>
      <c r="M1031" s="110"/>
      <c r="N1031" s="84"/>
      <c r="O1031" s="111"/>
    </row>
    <row r="1032" spans="1:17" s="122" customFormat="1" ht="14.25" customHeight="1">
      <c r="A1032" s="313"/>
      <c r="B1032" s="987" t="s">
        <v>61</v>
      </c>
      <c r="C1032" s="1019"/>
      <c r="D1032" s="1019"/>
      <c r="E1032" s="1019"/>
      <c r="F1032" s="1020"/>
      <c r="G1032" s="125" t="s">
        <v>62</v>
      </c>
      <c r="H1032" s="124"/>
      <c r="I1032" s="92"/>
      <c r="J1032" s="510"/>
      <c r="K1032" s="709"/>
      <c r="L1032" s="709"/>
      <c r="M1032" s="98"/>
      <c r="N1032" s="90"/>
      <c r="O1032" s="94"/>
      <c r="Q1032" s="648" t="s">
        <v>735</v>
      </c>
    </row>
    <row r="1033" spans="1:17" s="122" customFormat="1" ht="14.25" customHeight="1">
      <c r="A1033" s="313"/>
      <c r="B1033" s="1144" t="s">
        <v>403</v>
      </c>
      <c r="C1033" s="1019"/>
      <c r="D1033" s="1019"/>
      <c r="E1033" s="1019"/>
      <c r="F1033" s="1020"/>
      <c r="G1033" s="126"/>
      <c r="H1033" s="124"/>
      <c r="I1033" s="92"/>
      <c r="J1033" s="510"/>
      <c r="K1033" s="510"/>
      <c r="L1033" s="510"/>
      <c r="M1033" s="98"/>
      <c r="N1033" s="90"/>
      <c r="O1033" s="101">
        <f>ROUNDDOWN(SUM(N1032:N1036)/1000,0)</f>
        <v>0</v>
      </c>
    </row>
    <row r="1034" spans="1:17" s="122" customFormat="1" ht="20.100000000000001" customHeight="1">
      <c r="A1034" s="313"/>
      <c r="B1034" s="1144" t="s">
        <v>404</v>
      </c>
      <c r="C1034" s="1145"/>
      <c r="D1034" s="1145"/>
      <c r="E1034" s="1145"/>
      <c r="F1034" s="1146"/>
      <c r="G1034" s="126"/>
      <c r="H1034" s="127"/>
      <c r="I1034" s="92"/>
      <c r="J1034" s="510"/>
      <c r="K1034" s="510"/>
      <c r="L1034" s="510"/>
      <c r="M1034" s="98"/>
      <c r="N1034" s="90"/>
      <c r="O1034" s="94"/>
    </row>
    <row r="1035" spans="1:17" s="122" customFormat="1" ht="21.95" customHeight="1" thickBot="1">
      <c r="A1035" s="313"/>
      <c r="B1035" s="1144" t="s">
        <v>104</v>
      </c>
      <c r="C1035" s="1145"/>
      <c r="D1035" s="1145"/>
      <c r="E1035" s="1145"/>
      <c r="F1035" s="1146"/>
      <c r="G1035" s="126"/>
      <c r="H1035" s="105"/>
      <c r="I1035" s="92"/>
      <c r="J1035" s="510"/>
      <c r="K1035" s="510"/>
      <c r="L1035" s="510"/>
      <c r="M1035" s="98"/>
      <c r="N1035" s="90"/>
      <c r="O1035" s="128"/>
    </row>
    <row r="1036" spans="1:17" s="122" customFormat="1" ht="35.450000000000003" customHeight="1" thickTop="1">
      <c r="A1036" s="313"/>
      <c r="B1036" s="1144" t="s">
        <v>108</v>
      </c>
      <c r="C1036" s="1145"/>
      <c r="D1036" s="1145"/>
      <c r="E1036" s="1145"/>
      <c r="F1036" s="1146"/>
      <c r="G1036" s="126"/>
      <c r="H1036" s="105"/>
      <c r="I1036" s="1166" t="s">
        <v>402</v>
      </c>
      <c r="J1036" s="1167"/>
      <c r="K1036" s="1167"/>
      <c r="L1036" s="1167"/>
      <c r="M1036" s="1167"/>
      <c r="N1036" s="1168"/>
      <c r="O1036" s="129">
        <f>SUM(O994,O1004,O1013,O1020,O1027,O1033)</f>
        <v>0</v>
      </c>
    </row>
    <row r="1037" spans="1:17" s="122" customFormat="1" ht="35.450000000000003" customHeight="1">
      <c r="A1037" s="313"/>
      <c r="B1037" s="1144" t="s">
        <v>774</v>
      </c>
      <c r="C1037" s="1145"/>
      <c r="D1037" s="1145"/>
      <c r="E1037" s="1145"/>
      <c r="F1037" s="1146"/>
      <c r="G1037" s="126"/>
      <c r="H1037" s="121"/>
      <c r="I1037" s="1169" t="s">
        <v>276</v>
      </c>
      <c r="J1037" s="1170"/>
      <c r="K1037" s="1170"/>
      <c r="L1037" s="1170"/>
      <c r="M1037" s="1170"/>
      <c r="N1037" s="1171"/>
      <c r="O1037" s="136">
        <f>IF(共通入力シート!$B$18="課税事業者",ROUNDDOWN((O1036-G1039)*10/110,0),0)</f>
        <v>0</v>
      </c>
    </row>
    <row r="1038" spans="1:17" s="122" customFormat="1" ht="26.1" customHeight="1" thickBot="1">
      <c r="A1038" s="313"/>
      <c r="B1038" s="1153" t="s">
        <v>775</v>
      </c>
      <c r="C1038" s="1154"/>
      <c r="D1038" s="1154"/>
      <c r="E1038" s="1154"/>
      <c r="F1038" s="1155"/>
      <c r="G1038" s="126"/>
      <c r="H1038" s="121"/>
      <c r="I1038" s="1159" t="s">
        <v>609</v>
      </c>
      <c r="J1038" s="1160"/>
      <c r="K1038" s="1160"/>
      <c r="L1038" s="1160"/>
      <c r="M1038" s="1160"/>
      <c r="N1038" s="1161"/>
      <c r="O1038" s="131">
        <f>O1036-O1037</f>
        <v>0</v>
      </c>
    </row>
    <row r="1039" spans="1:17" s="122" customFormat="1" ht="25.35" customHeight="1" thickTop="1">
      <c r="A1039" s="313"/>
      <c r="B1039" s="1156" t="s">
        <v>63</v>
      </c>
      <c r="C1039" s="1157"/>
      <c r="D1039" s="1157"/>
      <c r="E1039" s="1157"/>
      <c r="F1039" s="1158"/>
      <c r="G1039" s="130">
        <f>SUM(G1033:G1038)</f>
        <v>0</v>
      </c>
      <c r="H1039" s="326"/>
      <c r="I1039" s="1159" t="s">
        <v>610</v>
      </c>
      <c r="J1039" s="1160"/>
      <c r="K1039" s="1160"/>
      <c r="L1039" s="1160"/>
      <c r="M1039" s="1160"/>
      <c r="N1039" s="1161"/>
      <c r="O1039" s="134"/>
    </row>
    <row r="1040" spans="1:17" s="122" customFormat="1" ht="26.25" customHeight="1">
      <c r="A1040" s="313"/>
      <c r="B1040" s="122" t="s">
        <v>64</v>
      </c>
      <c r="C1040" s="327"/>
      <c r="D1040" s="327"/>
      <c r="E1040" s="327"/>
      <c r="F1040" s="327"/>
      <c r="G1040" s="133"/>
      <c r="H1040" s="326"/>
      <c r="O1040" s="135"/>
    </row>
    <row r="1041" spans="1:21" s="122" customFormat="1" ht="10.5" customHeight="1" thickBot="1">
      <c r="A1041" s="313"/>
      <c r="C1041" s="327"/>
      <c r="D1041" s="327"/>
      <c r="E1041" s="327"/>
      <c r="F1041" s="327"/>
      <c r="G1041" s="133"/>
      <c r="H1041" s="326"/>
      <c r="I1041" s="328"/>
    </row>
    <row r="1042" spans="1:21" s="122" customFormat="1" ht="25.35" customHeight="1" thickBot="1">
      <c r="A1042" s="313"/>
      <c r="B1042" s="1143" t="s">
        <v>65</v>
      </c>
      <c r="C1042" s="1018"/>
      <c r="D1042" s="1162" t="str">
        <f>IF(共通入力シート!$B$2="","",共通入力シート!$B$2)</f>
        <v/>
      </c>
      <c r="E1042" s="1162"/>
      <c r="F1042" s="1162"/>
      <c r="G1042" s="1163"/>
      <c r="H1042" s="1164" t="s">
        <v>778</v>
      </c>
      <c r="I1042" s="1165"/>
      <c r="J1042" s="1165"/>
      <c r="K1042" s="1165"/>
      <c r="L1042" s="1165"/>
      <c r="M1042" s="1165"/>
      <c r="N1042" s="1165"/>
      <c r="O1042" s="1165"/>
    </row>
    <row r="1043" spans="1:21" s="122" customFormat="1" ht="77.099999999999994" customHeight="1" thickBot="1">
      <c r="A1043" s="313"/>
      <c r="B1043" s="1148" t="s">
        <v>776</v>
      </c>
      <c r="C1043" s="1149"/>
      <c r="D1043" s="1150" t="str">
        <f>IF(O1038=0,"",MAX(0,MIN(INT(O1038/2),G1028)))</f>
        <v/>
      </c>
      <c r="E1043" s="1150"/>
      <c r="F1043" s="1150"/>
      <c r="G1043" s="329" t="s">
        <v>27</v>
      </c>
      <c r="H1043" s="1151" t="s">
        <v>736</v>
      </c>
      <c r="I1043" s="1152"/>
      <c r="J1043" s="1152"/>
      <c r="K1043" s="1152"/>
      <c r="L1043" s="1152"/>
      <c r="M1043" s="1152"/>
      <c r="N1043" s="1152"/>
      <c r="O1043" s="1152"/>
    </row>
    <row r="1044" spans="1:21" ht="4.5" customHeight="1"/>
    <row r="1045" spans="1:21" ht="15.6" customHeight="1">
      <c r="B1045" s="122" t="s">
        <v>332</v>
      </c>
      <c r="C1045" s="198"/>
      <c r="D1045" s="198"/>
      <c r="E1045" s="198"/>
      <c r="F1045" s="198"/>
      <c r="G1045" s="198"/>
      <c r="H1045" s="198"/>
      <c r="I1045" s="198"/>
      <c r="J1045" s="198"/>
      <c r="K1045" s="198"/>
      <c r="L1045" s="198"/>
      <c r="M1045" s="198"/>
      <c r="N1045" s="198"/>
      <c r="O1045" s="198"/>
      <c r="R1045" s="294"/>
      <c r="S1045" s="294"/>
      <c r="T1045" s="294"/>
      <c r="U1045" s="294"/>
    </row>
    <row r="1046" spans="1:21" ht="15.6" customHeight="1">
      <c r="B1046" s="198" t="s">
        <v>383</v>
      </c>
      <c r="C1046" s="198"/>
      <c r="D1046" s="198"/>
      <c r="E1046" s="198"/>
      <c r="F1046" s="198"/>
      <c r="G1046" s="198"/>
      <c r="H1046" s="198"/>
      <c r="I1046" s="198"/>
      <c r="J1046" s="198"/>
      <c r="K1046" s="198"/>
      <c r="L1046" s="198"/>
      <c r="M1046" s="198"/>
      <c r="N1046" s="198"/>
      <c r="O1046" s="198"/>
      <c r="R1046" s="294"/>
      <c r="S1046" s="294"/>
      <c r="T1046" s="294"/>
      <c r="U1046" s="294"/>
    </row>
    <row r="1047" spans="1:21" ht="18" customHeight="1" thickBot="1">
      <c r="B1047" s="1044" t="s">
        <v>382</v>
      </c>
      <c r="C1047" s="1044"/>
      <c r="D1047" s="1044"/>
      <c r="E1047" s="1044"/>
      <c r="F1047" s="1044"/>
      <c r="G1047" s="1044"/>
      <c r="H1047" s="1044"/>
      <c r="I1047" s="1044"/>
      <c r="J1047" s="1044"/>
      <c r="K1047" s="1044"/>
      <c r="L1047" s="1044"/>
      <c r="M1047" s="1044"/>
      <c r="N1047" s="1044"/>
      <c r="O1047" s="1044"/>
      <c r="R1047" s="294"/>
      <c r="S1047" s="294"/>
      <c r="T1047" s="294"/>
      <c r="U1047" s="294"/>
    </row>
    <row r="1048" spans="1:21" ht="15" customHeight="1">
      <c r="B1048" s="1036" t="s">
        <v>36</v>
      </c>
      <c r="C1048" s="1063"/>
      <c r="D1048" s="1051" t="s">
        <v>425</v>
      </c>
      <c r="E1048" s="1052"/>
      <c r="F1048" s="1036" t="s">
        <v>447</v>
      </c>
      <c r="G1048" s="1037"/>
      <c r="H1048" s="1038"/>
      <c r="I1048" s="1038"/>
      <c r="J1048" s="1038"/>
      <c r="K1048" s="1038"/>
      <c r="L1048" s="1038"/>
      <c r="M1048" s="1038"/>
      <c r="N1048" s="1038"/>
      <c r="O1048" s="1039"/>
      <c r="Q1048" s="520"/>
      <c r="R1048" s="294"/>
      <c r="S1048" s="294"/>
      <c r="T1048" s="294"/>
      <c r="U1048" s="294"/>
    </row>
    <row r="1049" spans="1:21" ht="15" customHeight="1" thickBot="1">
      <c r="B1049" s="1040"/>
      <c r="C1049" s="1064"/>
      <c r="D1049" s="1053"/>
      <c r="E1049" s="1054"/>
      <c r="F1049" s="1040"/>
      <c r="G1049" s="1041"/>
      <c r="H1049" s="1042"/>
      <c r="I1049" s="1042"/>
      <c r="J1049" s="1042"/>
      <c r="K1049" s="1042"/>
      <c r="L1049" s="1042"/>
      <c r="M1049" s="1042"/>
      <c r="N1049" s="1042"/>
      <c r="O1049" s="1043"/>
      <c r="Q1049" s="519"/>
      <c r="R1049" s="294"/>
      <c r="S1049" s="294"/>
      <c r="T1049" s="294"/>
      <c r="U1049" s="294"/>
    </row>
    <row r="1050" spans="1:21" ht="16.5" customHeight="1">
      <c r="B1050" s="295" t="s">
        <v>111</v>
      </c>
      <c r="C1050" s="296"/>
      <c r="D1050" s="296"/>
      <c r="E1050" s="297"/>
      <c r="F1050" s="296"/>
      <c r="G1050" s="296"/>
      <c r="H1050" s="298"/>
      <c r="I1050" s="298"/>
      <c r="J1050" s="298"/>
      <c r="K1050" s="298"/>
      <c r="L1050" s="298"/>
      <c r="M1050" s="298"/>
      <c r="N1050" s="298"/>
      <c r="O1050" s="299"/>
      <c r="R1050" s="294"/>
      <c r="S1050" s="294"/>
      <c r="T1050" s="294"/>
      <c r="U1050" s="294"/>
    </row>
    <row r="1051" spans="1:21" ht="18.75" customHeight="1">
      <c r="B1051" s="1055"/>
      <c r="C1051" s="1056"/>
      <c r="D1051" s="1056"/>
      <c r="E1051" s="1056"/>
      <c r="F1051" s="1056"/>
      <c r="G1051" s="1056"/>
      <c r="H1051" s="1056"/>
      <c r="I1051" s="1056"/>
      <c r="J1051" s="1056"/>
      <c r="K1051" s="1056"/>
      <c r="L1051" s="1213" t="s">
        <v>39</v>
      </c>
      <c r="M1051" s="1215"/>
      <c r="N1051" s="1215"/>
      <c r="O1051" s="1216"/>
      <c r="Q1051" s="496" t="str">
        <f>IF(M1051="", "←選択してください。", "")</f>
        <v>←選択してください。</v>
      </c>
      <c r="R1051" s="294"/>
      <c r="S1051" s="294"/>
      <c r="T1051" s="294"/>
      <c r="U1051" s="294"/>
    </row>
    <row r="1052" spans="1:21" ht="17.25" customHeight="1">
      <c r="B1052" s="1057"/>
      <c r="C1052" s="1058"/>
      <c r="D1052" s="1058"/>
      <c r="E1052" s="1058"/>
      <c r="F1052" s="1058"/>
      <c r="G1052" s="1058"/>
      <c r="H1052" s="1058"/>
      <c r="I1052" s="1058"/>
      <c r="J1052" s="1058"/>
      <c r="K1052" s="1058"/>
      <c r="L1052" s="1214"/>
      <c r="M1052" s="1217"/>
      <c r="N1052" s="1217"/>
      <c r="O1052" s="1218"/>
      <c r="Q1052" s="301"/>
      <c r="R1052" s="294"/>
      <c r="S1052" s="294"/>
      <c r="T1052" s="294"/>
      <c r="U1052" s="294"/>
    </row>
    <row r="1053" spans="1:21" ht="4.5" customHeight="1">
      <c r="B1053" s="303"/>
      <c r="C1053" s="303"/>
      <c r="D1053" s="303"/>
      <c r="E1053" s="303"/>
      <c r="F1053" s="303"/>
      <c r="G1053" s="303"/>
      <c r="H1053" s="303"/>
      <c r="I1053" s="303"/>
      <c r="J1053" s="303"/>
      <c r="K1053" s="303"/>
      <c r="L1053" s="303"/>
      <c r="M1053" s="303"/>
      <c r="N1053" s="303"/>
      <c r="O1053" s="517"/>
      <c r="R1053" s="294"/>
      <c r="S1053" s="294"/>
      <c r="T1053" s="294"/>
      <c r="U1053" s="294"/>
    </row>
    <row r="1054" spans="1:21" ht="21.75" customHeight="1">
      <c r="B1054" s="987" t="s">
        <v>112</v>
      </c>
      <c r="C1054" s="1097"/>
      <c r="D1054" s="1098" t="s">
        <v>41</v>
      </c>
      <c r="E1054" s="1099"/>
      <c r="F1054" s="1100"/>
      <c r="G1054" s="1100"/>
      <c r="H1054" s="1101"/>
      <c r="I1054" s="987"/>
      <c r="J1054" s="988"/>
      <c r="K1054" s="988"/>
      <c r="L1054" s="1211"/>
      <c r="M1054" s="1211"/>
      <c r="N1054" s="1211"/>
      <c r="O1054" s="1212"/>
      <c r="Q1054" s="301" t="str">
        <f>IF(OR(F1048="人材養成事業",F1048= "普及啓発事業"), "←斜線部は記入する必要はありません。", "")</f>
        <v/>
      </c>
      <c r="R1054" s="294"/>
      <c r="S1054" s="294"/>
      <c r="T1054" s="294"/>
      <c r="U1054" s="294"/>
    </row>
    <row r="1055" spans="1:21" ht="9" customHeight="1">
      <c r="B1055" s="122"/>
      <c r="C1055" s="122"/>
      <c r="D1055" s="122"/>
      <c r="E1055" s="122"/>
      <c r="F1055" s="303"/>
      <c r="G1055" s="303"/>
      <c r="H1055" s="500"/>
      <c r="I1055" s="303"/>
      <c r="J1055" s="303"/>
      <c r="K1055" s="303"/>
      <c r="L1055" s="501"/>
      <c r="M1055" s="303"/>
      <c r="N1055" s="303"/>
      <c r="O1055" s="502"/>
      <c r="Q1055" s="301"/>
      <c r="R1055" s="294"/>
      <c r="S1055" s="294"/>
      <c r="T1055" s="294"/>
      <c r="U1055" s="294"/>
    </row>
    <row r="1056" spans="1:21" ht="16.5" hidden="1" customHeight="1">
      <c r="B1056" s="122"/>
      <c r="C1056" s="122"/>
      <c r="D1056" s="122"/>
      <c r="E1056" s="122"/>
      <c r="F1056" s="303"/>
      <c r="G1056" s="303"/>
      <c r="H1056" s="500"/>
      <c r="I1056" s="303"/>
      <c r="J1056" s="303"/>
      <c r="K1056" s="303"/>
      <c r="L1056" s="501"/>
      <c r="M1056" s="303"/>
      <c r="N1056" s="303"/>
      <c r="O1056" s="502"/>
      <c r="Q1056" s="301"/>
      <c r="R1056" s="294"/>
      <c r="S1056" s="294"/>
      <c r="T1056" s="294"/>
      <c r="U1056" s="294"/>
    </row>
    <row r="1057" spans="2:21" ht="16.5" hidden="1" customHeight="1">
      <c r="B1057" s="122"/>
      <c r="C1057" s="122"/>
      <c r="D1057" s="303"/>
      <c r="E1057" s="303"/>
      <c r="F1057" s="303"/>
      <c r="G1057" s="303"/>
      <c r="H1057" s="303"/>
      <c r="I1057" s="303"/>
      <c r="J1057" s="303"/>
      <c r="K1057" s="303"/>
      <c r="L1057" s="303"/>
      <c r="M1057" s="303"/>
      <c r="N1057" s="303"/>
      <c r="O1057" s="303"/>
      <c r="Q1057" s="301"/>
      <c r="R1057" s="294"/>
      <c r="S1057" s="294"/>
      <c r="T1057" s="294"/>
      <c r="U1057" s="294"/>
    </row>
    <row r="1058" spans="2:21" s="97" customFormat="1" ht="18" customHeight="1">
      <c r="B1058" s="1067" t="s">
        <v>277</v>
      </c>
      <c r="C1058" s="1075"/>
      <c r="D1058" s="1032" t="s">
        <v>737</v>
      </c>
      <c r="E1058" s="975"/>
      <c r="F1058" s="975"/>
      <c r="G1058" s="975"/>
      <c r="H1058" s="975"/>
      <c r="I1058" s="975"/>
      <c r="J1058" s="975"/>
      <c r="K1058" s="975"/>
      <c r="L1058" s="975"/>
      <c r="M1058" s="975"/>
      <c r="N1058" s="975"/>
      <c r="O1058" s="976"/>
      <c r="Q1058" s="495"/>
    </row>
    <row r="1059" spans="2:21" s="97" customFormat="1" ht="19.350000000000001" customHeight="1">
      <c r="B1059" s="1076"/>
      <c r="C1059" s="1077"/>
      <c r="D1059" s="1033"/>
      <c r="E1059" s="1034"/>
      <c r="F1059" s="1034"/>
      <c r="G1059" s="1034"/>
      <c r="H1059" s="1034"/>
      <c r="I1059" s="1034"/>
      <c r="J1059" s="1034"/>
      <c r="K1059" s="1034"/>
      <c r="L1059" s="1034"/>
      <c r="M1059" s="1034"/>
      <c r="N1059" s="1034"/>
      <c r="O1059" s="1035"/>
    </row>
    <row r="1060" spans="2:21" s="97" customFormat="1" ht="19.350000000000001" customHeight="1">
      <c r="B1060" s="1076"/>
      <c r="C1060" s="1077"/>
      <c r="D1060" s="1026"/>
      <c r="E1060" s="1027"/>
      <c r="F1060" s="1027"/>
      <c r="G1060" s="1027"/>
      <c r="H1060" s="1027"/>
      <c r="I1060" s="1027"/>
      <c r="J1060" s="1027"/>
      <c r="K1060" s="1027"/>
      <c r="L1060" s="1027"/>
      <c r="M1060" s="1027"/>
      <c r="N1060" s="1027"/>
      <c r="O1060" s="1028"/>
    </row>
    <row r="1061" spans="2:21" s="97" customFormat="1" ht="19.350000000000001" customHeight="1">
      <c r="B1061" s="1076"/>
      <c r="C1061" s="1077"/>
      <c r="D1061" s="1026"/>
      <c r="E1061" s="1027"/>
      <c r="F1061" s="1027"/>
      <c r="G1061" s="1027"/>
      <c r="H1061" s="1027"/>
      <c r="I1061" s="1027"/>
      <c r="J1061" s="1027"/>
      <c r="K1061" s="1027"/>
      <c r="L1061" s="1027"/>
      <c r="M1061" s="1027"/>
      <c r="N1061" s="1027"/>
      <c r="O1061" s="1028"/>
    </row>
    <row r="1062" spans="2:21" s="97" customFormat="1" ht="19.350000000000001" customHeight="1">
      <c r="B1062" s="1076"/>
      <c r="C1062" s="1077"/>
      <c r="D1062" s="1026"/>
      <c r="E1062" s="1027"/>
      <c r="F1062" s="1027"/>
      <c r="G1062" s="1027"/>
      <c r="H1062" s="1027"/>
      <c r="I1062" s="1027"/>
      <c r="J1062" s="1027"/>
      <c r="K1062" s="1027"/>
      <c r="L1062" s="1027"/>
      <c r="M1062" s="1027"/>
      <c r="N1062" s="1027"/>
      <c r="O1062" s="1028"/>
    </row>
    <row r="1063" spans="2:21" s="97" customFormat="1" ht="19.350000000000001" customHeight="1">
      <c r="B1063" s="1076"/>
      <c r="C1063" s="1077"/>
      <c r="D1063" s="1026"/>
      <c r="E1063" s="1027"/>
      <c r="F1063" s="1027"/>
      <c r="G1063" s="1027"/>
      <c r="H1063" s="1027"/>
      <c r="I1063" s="1027"/>
      <c r="J1063" s="1027"/>
      <c r="K1063" s="1027"/>
      <c r="L1063" s="1027"/>
      <c r="M1063" s="1027"/>
      <c r="N1063" s="1027"/>
      <c r="O1063" s="1028"/>
    </row>
    <row r="1064" spans="2:21" s="97" customFormat="1" ht="19.350000000000001" customHeight="1">
      <c r="B1064" s="1076"/>
      <c r="C1064" s="1077"/>
      <c r="D1064" s="1026"/>
      <c r="E1064" s="1027"/>
      <c r="F1064" s="1027"/>
      <c r="G1064" s="1027"/>
      <c r="H1064" s="1027"/>
      <c r="I1064" s="1027"/>
      <c r="J1064" s="1027"/>
      <c r="K1064" s="1027"/>
      <c r="L1064" s="1027"/>
      <c r="M1064" s="1027"/>
      <c r="N1064" s="1027"/>
      <c r="O1064" s="1028"/>
    </row>
    <row r="1065" spans="2:21" s="97" customFormat="1" ht="19.350000000000001" customHeight="1">
      <c r="B1065" s="1076"/>
      <c r="C1065" s="1077"/>
      <c r="D1065" s="1026"/>
      <c r="E1065" s="1027"/>
      <c r="F1065" s="1027"/>
      <c r="G1065" s="1027"/>
      <c r="H1065" s="1027"/>
      <c r="I1065" s="1027"/>
      <c r="J1065" s="1027"/>
      <c r="K1065" s="1027"/>
      <c r="L1065" s="1027"/>
      <c r="M1065" s="1027"/>
      <c r="N1065" s="1027"/>
      <c r="O1065" s="1028"/>
    </row>
    <row r="1066" spans="2:21" s="97" customFormat="1" ht="19.350000000000001" customHeight="1">
      <c r="B1066" s="1076"/>
      <c r="C1066" s="1077"/>
      <c r="D1066" s="1026"/>
      <c r="E1066" s="1027"/>
      <c r="F1066" s="1027"/>
      <c r="G1066" s="1027"/>
      <c r="H1066" s="1027"/>
      <c r="I1066" s="1027"/>
      <c r="J1066" s="1027"/>
      <c r="K1066" s="1027"/>
      <c r="L1066" s="1027"/>
      <c r="M1066" s="1027"/>
      <c r="N1066" s="1027"/>
      <c r="O1066" s="1028"/>
    </row>
    <row r="1067" spans="2:21" s="97" customFormat="1" ht="19.350000000000001" customHeight="1">
      <c r="B1067" s="1076"/>
      <c r="C1067" s="1077"/>
      <c r="D1067" s="1026"/>
      <c r="E1067" s="1027"/>
      <c r="F1067" s="1027"/>
      <c r="G1067" s="1027"/>
      <c r="H1067" s="1027"/>
      <c r="I1067" s="1027"/>
      <c r="J1067" s="1027"/>
      <c r="K1067" s="1027"/>
      <c r="L1067" s="1027"/>
      <c r="M1067" s="1027"/>
      <c r="N1067" s="1027"/>
      <c r="O1067" s="1028"/>
    </row>
    <row r="1068" spans="2:21" s="97" customFormat="1" ht="19.350000000000001" customHeight="1">
      <c r="B1068" s="1078"/>
      <c r="C1068" s="1079"/>
      <c r="D1068" s="1029"/>
      <c r="E1068" s="1030"/>
      <c r="F1068" s="1030"/>
      <c r="G1068" s="1030"/>
      <c r="H1068" s="1030"/>
      <c r="I1068" s="1030"/>
      <c r="J1068" s="1030"/>
      <c r="K1068" s="1030"/>
      <c r="L1068" s="1030"/>
      <c r="M1068" s="1030"/>
      <c r="N1068" s="1030"/>
      <c r="O1068" s="1031"/>
    </row>
    <row r="1069" spans="2:21" s="97" customFormat="1" ht="18" customHeight="1">
      <c r="B1069" s="1067" t="s">
        <v>114</v>
      </c>
      <c r="C1069" s="1092"/>
      <c r="D1069" s="1147" t="s">
        <v>523</v>
      </c>
      <c r="E1069" s="1133"/>
      <c r="F1069" s="1133"/>
      <c r="G1069" s="1133"/>
      <c r="H1069" s="1133"/>
      <c r="I1069" s="1133"/>
      <c r="J1069" s="1133"/>
      <c r="K1069" s="1133"/>
      <c r="L1069" s="1133"/>
      <c r="M1069" s="1133"/>
      <c r="N1069" s="1133"/>
      <c r="O1069" s="1134"/>
    </row>
    <row r="1070" spans="2:21" s="97" customFormat="1" ht="18" customHeight="1">
      <c r="B1070" s="1093"/>
      <c r="C1070" s="1094"/>
      <c r="D1070" s="1045"/>
      <c r="E1070" s="1046"/>
      <c r="F1070" s="1046"/>
      <c r="G1070" s="1046"/>
      <c r="H1070" s="1046"/>
      <c r="I1070" s="1046"/>
      <c r="J1070" s="1046"/>
      <c r="K1070" s="1046"/>
      <c r="L1070" s="1046"/>
      <c r="M1070" s="1046"/>
      <c r="N1070" s="1046"/>
      <c r="O1070" s="1047"/>
    </row>
    <row r="1071" spans="2:21" s="97" customFormat="1" ht="18" customHeight="1">
      <c r="B1071" s="1093"/>
      <c r="C1071" s="1094"/>
      <c r="D1071" s="1026"/>
      <c r="E1071" s="1027"/>
      <c r="F1071" s="1027"/>
      <c r="G1071" s="1027"/>
      <c r="H1071" s="1027"/>
      <c r="I1071" s="1027"/>
      <c r="J1071" s="1027"/>
      <c r="K1071" s="1027"/>
      <c r="L1071" s="1027"/>
      <c r="M1071" s="1027"/>
      <c r="N1071" s="1027"/>
      <c r="O1071" s="1028"/>
    </row>
    <row r="1072" spans="2:21" s="97" customFormat="1" ht="18" customHeight="1">
      <c r="B1072" s="1093"/>
      <c r="C1072" s="1094"/>
      <c r="D1072" s="1026"/>
      <c r="E1072" s="1027"/>
      <c r="F1072" s="1027"/>
      <c r="G1072" s="1027"/>
      <c r="H1072" s="1027"/>
      <c r="I1072" s="1027"/>
      <c r="J1072" s="1027"/>
      <c r="K1072" s="1027"/>
      <c r="L1072" s="1027"/>
      <c r="M1072" s="1027"/>
      <c r="N1072" s="1027"/>
      <c r="O1072" s="1028"/>
    </row>
    <row r="1073" spans="2:15" s="97" customFormat="1" ht="18" customHeight="1">
      <c r="B1073" s="1093"/>
      <c r="C1073" s="1094"/>
      <c r="D1073" s="1026"/>
      <c r="E1073" s="1027"/>
      <c r="F1073" s="1027"/>
      <c r="G1073" s="1027"/>
      <c r="H1073" s="1027"/>
      <c r="I1073" s="1027"/>
      <c r="J1073" s="1027"/>
      <c r="K1073" s="1027"/>
      <c r="L1073" s="1027"/>
      <c r="M1073" s="1027"/>
      <c r="N1073" s="1027"/>
      <c r="O1073" s="1028"/>
    </row>
    <row r="1074" spans="2:15" s="97" customFormat="1" ht="18" customHeight="1">
      <c r="B1074" s="1093"/>
      <c r="C1074" s="1094"/>
      <c r="D1074" s="1026"/>
      <c r="E1074" s="1027"/>
      <c r="F1074" s="1027"/>
      <c r="G1074" s="1027"/>
      <c r="H1074" s="1027"/>
      <c r="I1074" s="1027"/>
      <c r="J1074" s="1027"/>
      <c r="K1074" s="1027"/>
      <c r="L1074" s="1027"/>
      <c r="M1074" s="1027"/>
      <c r="N1074" s="1027"/>
      <c r="O1074" s="1028"/>
    </row>
    <row r="1075" spans="2:15" s="97" customFormat="1" ht="18" customHeight="1">
      <c r="B1075" s="1093"/>
      <c r="C1075" s="1094"/>
      <c r="D1075" s="1048"/>
      <c r="E1075" s="1049"/>
      <c r="F1075" s="1049"/>
      <c r="G1075" s="1049"/>
      <c r="H1075" s="1049"/>
      <c r="I1075" s="1049"/>
      <c r="J1075" s="1049"/>
      <c r="K1075" s="1049"/>
      <c r="L1075" s="1049"/>
      <c r="M1075" s="1049"/>
      <c r="N1075" s="1049"/>
      <c r="O1075" s="1050"/>
    </row>
    <row r="1076" spans="2:15" s="97" customFormat="1" ht="18" customHeight="1">
      <c r="B1076" s="1093"/>
      <c r="C1076" s="1094"/>
      <c r="D1076" s="1116" t="s">
        <v>334</v>
      </c>
      <c r="E1076" s="1117"/>
      <c r="F1076" s="1117"/>
      <c r="G1076" s="1117"/>
      <c r="H1076" s="1117"/>
      <c r="I1076" s="1117"/>
      <c r="J1076" s="1117"/>
      <c r="K1076" s="1117"/>
      <c r="L1076" s="1117"/>
      <c r="M1076" s="1117"/>
      <c r="N1076" s="1117"/>
      <c r="O1076" s="1118"/>
    </row>
    <row r="1077" spans="2:15" s="97" customFormat="1" ht="18" customHeight="1">
      <c r="B1077" s="1093"/>
      <c r="C1077" s="1094"/>
      <c r="D1077" s="1045"/>
      <c r="E1077" s="1119"/>
      <c r="F1077" s="1119"/>
      <c r="G1077" s="1119"/>
      <c r="H1077" s="1119"/>
      <c r="I1077" s="1119"/>
      <c r="J1077" s="1119"/>
      <c r="K1077" s="1119"/>
      <c r="L1077" s="1119"/>
      <c r="M1077" s="1119"/>
      <c r="N1077" s="1119"/>
      <c r="O1077" s="1120"/>
    </row>
    <row r="1078" spans="2:15" s="97" customFormat="1" ht="18" customHeight="1">
      <c r="B1078" s="1093"/>
      <c r="C1078" s="1094"/>
      <c r="D1078" s="1121"/>
      <c r="E1078" s="1122"/>
      <c r="F1078" s="1122"/>
      <c r="G1078" s="1122"/>
      <c r="H1078" s="1122"/>
      <c r="I1078" s="1122"/>
      <c r="J1078" s="1122"/>
      <c r="K1078" s="1122"/>
      <c r="L1078" s="1122"/>
      <c r="M1078" s="1122"/>
      <c r="N1078" s="1122"/>
      <c r="O1078" s="1123"/>
    </row>
    <row r="1079" spans="2:15" s="97" customFormat="1" ht="18" customHeight="1">
      <c r="B1079" s="1093"/>
      <c r="C1079" s="1094"/>
      <c r="D1079" s="1121"/>
      <c r="E1079" s="1122"/>
      <c r="F1079" s="1122"/>
      <c r="G1079" s="1122"/>
      <c r="H1079" s="1122"/>
      <c r="I1079" s="1122"/>
      <c r="J1079" s="1122"/>
      <c r="K1079" s="1122"/>
      <c r="L1079" s="1122"/>
      <c r="M1079" s="1122"/>
      <c r="N1079" s="1122"/>
      <c r="O1079" s="1123"/>
    </row>
    <row r="1080" spans="2:15" s="97" customFormat="1" ht="18" customHeight="1">
      <c r="B1080" s="1093"/>
      <c r="C1080" s="1094"/>
      <c r="D1080" s="1121"/>
      <c r="E1080" s="1122"/>
      <c r="F1080" s="1122"/>
      <c r="G1080" s="1122"/>
      <c r="H1080" s="1122"/>
      <c r="I1080" s="1122"/>
      <c r="J1080" s="1122"/>
      <c r="K1080" s="1122"/>
      <c r="L1080" s="1122"/>
      <c r="M1080" s="1122"/>
      <c r="N1080" s="1122"/>
      <c r="O1080" s="1123"/>
    </row>
    <row r="1081" spans="2:15" s="97" customFormat="1" ht="18" customHeight="1">
      <c r="B1081" s="1093"/>
      <c r="C1081" s="1094"/>
      <c r="D1081" s="1121"/>
      <c r="E1081" s="1122"/>
      <c r="F1081" s="1122"/>
      <c r="G1081" s="1122"/>
      <c r="H1081" s="1122"/>
      <c r="I1081" s="1122"/>
      <c r="J1081" s="1122"/>
      <c r="K1081" s="1122"/>
      <c r="L1081" s="1122"/>
      <c r="M1081" s="1122"/>
      <c r="N1081" s="1122"/>
      <c r="O1081" s="1123"/>
    </row>
    <row r="1082" spans="2:15" s="97" customFormat="1" ht="18" customHeight="1">
      <c r="B1082" s="1093"/>
      <c r="C1082" s="1094"/>
      <c r="D1082" s="1121"/>
      <c r="E1082" s="1122"/>
      <c r="F1082" s="1122"/>
      <c r="G1082" s="1122"/>
      <c r="H1082" s="1122"/>
      <c r="I1082" s="1122"/>
      <c r="J1082" s="1122"/>
      <c r="K1082" s="1122"/>
      <c r="L1082" s="1122"/>
      <c r="M1082" s="1122"/>
      <c r="N1082" s="1122"/>
      <c r="O1082" s="1123"/>
    </row>
    <row r="1083" spans="2:15" s="97" customFormat="1" ht="18" customHeight="1">
      <c r="B1083" s="1095"/>
      <c r="C1083" s="1096"/>
      <c r="D1083" s="1124"/>
      <c r="E1083" s="1125"/>
      <c r="F1083" s="1125"/>
      <c r="G1083" s="1125"/>
      <c r="H1083" s="1125"/>
      <c r="I1083" s="1125"/>
      <c r="J1083" s="1125"/>
      <c r="K1083" s="1125"/>
      <c r="L1083" s="1125"/>
      <c r="M1083" s="1125"/>
      <c r="N1083" s="1125"/>
      <c r="O1083" s="1126"/>
    </row>
    <row r="1084" spans="2:15" s="97" customFormat="1" ht="31.5" customHeight="1">
      <c r="B1084" s="1067" t="s">
        <v>110</v>
      </c>
      <c r="C1084" s="1092"/>
      <c r="D1084" s="1102" t="s">
        <v>733</v>
      </c>
      <c r="E1084" s="1090"/>
      <c r="F1084" s="1090"/>
      <c r="G1084" s="1090"/>
      <c r="H1084" s="1090"/>
      <c r="I1084" s="1090"/>
      <c r="J1084" s="1090"/>
      <c r="K1084" s="1090"/>
      <c r="L1084" s="1090"/>
      <c r="M1084" s="1090"/>
      <c r="N1084" s="1090"/>
      <c r="O1084" s="1091"/>
    </row>
    <row r="1085" spans="2:15" s="97" customFormat="1" ht="18" customHeight="1">
      <c r="B1085" s="1093"/>
      <c r="C1085" s="1094"/>
      <c r="D1085" s="1045"/>
      <c r="E1085" s="1108"/>
      <c r="F1085" s="1108"/>
      <c r="G1085" s="1108"/>
      <c r="H1085" s="1108"/>
      <c r="I1085" s="1108"/>
      <c r="J1085" s="1108"/>
      <c r="K1085" s="1108"/>
      <c r="L1085" s="1108"/>
      <c r="M1085" s="1108"/>
      <c r="N1085" s="1108"/>
      <c r="O1085" s="1109"/>
    </row>
    <row r="1086" spans="2:15" s="97" customFormat="1" ht="18" customHeight="1">
      <c r="B1086" s="1093"/>
      <c r="C1086" s="1094"/>
      <c r="D1086" s="1110"/>
      <c r="E1086" s="1111"/>
      <c r="F1086" s="1111"/>
      <c r="G1086" s="1111"/>
      <c r="H1086" s="1111"/>
      <c r="I1086" s="1111"/>
      <c r="J1086" s="1111"/>
      <c r="K1086" s="1111"/>
      <c r="L1086" s="1111"/>
      <c r="M1086" s="1111"/>
      <c r="N1086" s="1111"/>
      <c r="O1086" s="1112"/>
    </row>
    <row r="1087" spans="2:15" s="97" customFormat="1" ht="18" customHeight="1">
      <c r="B1087" s="1093"/>
      <c r="C1087" s="1094"/>
      <c r="D1087" s="1113"/>
      <c r="E1087" s="1114"/>
      <c r="F1087" s="1114"/>
      <c r="G1087" s="1114"/>
      <c r="H1087" s="1114"/>
      <c r="I1087" s="1114"/>
      <c r="J1087" s="1114"/>
      <c r="K1087" s="1114"/>
      <c r="L1087" s="1114"/>
      <c r="M1087" s="1114"/>
      <c r="N1087" s="1114"/>
      <c r="O1087" s="1115"/>
    </row>
    <row r="1088" spans="2:15" s="97" customFormat="1" ht="17.100000000000001" customHeight="1">
      <c r="B1088" s="1093"/>
      <c r="C1088" s="1094"/>
      <c r="D1088" s="1133" t="s">
        <v>278</v>
      </c>
      <c r="E1088" s="1133"/>
      <c r="F1088" s="1133"/>
      <c r="G1088" s="1133"/>
      <c r="H1088" s="1133"/>
      <c r="I1088" s="1133"/>
      <c r="J1088" s="1133"/>
      <c r="K1088" s="1133"/>
      <c r="L1088" s="1133"/>
      <c r="M1088" s="1133"/>
      <c r="N1088" s="1133"/>
      <c r="O1088" s="1134"/>
    </row>
    <row r="1089" spans="2:21" s="97" customFormat="1" ht="17.100000000000001" customHeight="1">
      <c r="B1089" s="1093"/>
      <c r="C1089" s="1094"/>
      <c r="D1089" s="1135"/>
      <c r="E1089" s="1108"/>
      <c r="F1089" s="1108"/>
      <c r="G1089" s="1108"/>
      <c r="H1089" s="1108"/>
      <c r="I1089" s="1108"/>
      <c r="J1089" s="1108"/>
      <c r="K1089" s="1108"/>
      <c r="L1089" s="1108"/>
      <c r="M1089" s="1108"/>
      <c r="N1089" s="1108"/>
      <c r="O1089" s="1109"/>
    </row>
    <row r="1090" spans="2:21" s="97" customFormat="1" ht="17.100000000000001" customHeight="1">
      <c r="B1090" s="1093"/>
      <c r="C1090" s="1094"/>
      <c r="D1090" s="1110"/>
      <c r="E1090" s="1111"/>
      <c r="F1090" s="1111"/>
      <c r="G1090" s="1111"/>
      <c r="H1090" s="1111"/>
      <c r="I1090" s="1111"/>
      <c r="J1090" s="1111"/>
      <c r="K1090" s="1111"/>
      <c r="L1090" s="1111"/>
      <c r="M1090" s="1111"/>
      <c r="N1090" s="1111"/>
      <c r="O1090" s="1112"/>
    </row>
    <row r="1091" spans="2:21" s="97" customFormat="1" ht="17.100000000000001" customHeight="1">
      <c r="B1091" s="1093"/>
      <c r="C1091" s="1094"/>
      <c r="D1091" s="1113"/>
      <c r="E1091" s="1114"/>
      <c r="F1091" s="1114"/>
      <c r="G1091" s="1114"/>
      <c r="H1091" s="1114"/>
      <c r="I1091" s="1114"/>
      <c r="J1091" s="1114"/>
      <c r="K1091" s="1114"/>
      <c r="L1091" s="1114"/>
      <c r="M1091" s="1114"/>
      <c r="N1091" s="1114"/>
      <c r="O1091" s="1115"/>
    </row>
    <row r="1092" spans="2:21" s="97" customFormat="1" ht="17.100000000000001" customHeight="1">
      <c r="B1092" s="1093"/>
      <c r="C1092" s="1094"/>
      <c r="D1092" s="1133" t="s">
        <v>371</v>
      </c>
      <c r="E1092" s="1133"/>
      <c r="F1092" s="1133"/>
      <c r="G1092" s="1133"/>
      <c r="H1092" s="1133"/>
      <c r="I1092" s="1133"/>
      <c r="J1092" s="1133"/>
      <c r="K1092" s="1133"/>
      <c r="L1092" s="1133"/>
      <c r="M1092" s="1133"/>
      <c r="N1092" s="1133"/>
      <c r="O1092" s="1134"/>
    </row>
    <row r="1093" spans="2:21" s="97" customFormat="1" ht="17.100000000000001" customHeight="1">
      <c r="B1093" s="1093"/>
      <c r="C1093" s="1094"/>
      <c r="D1093" s="1135"/>
      <c r="E1093" s="1136"/>
      <c r="F1093" s="1136"/>
      <c r="G1093" s="1136"/>
      <c r="H1093" s="1136"/>
      <c r="I1093" s="1136"/>
      <c r="J1093" s="1136"/>
      <c r="K1093" s="1136"/>
      <c r="L1093" s="1136"/>
      <c r="M1093" s="1136"/>
      <c r="N1093" s="1136"/>
      <c r="O1093" s="1137"/>
    </row>
    <row r="1094" spans="2:21" s="97" customFormat="1" ht="17.100000000000001" customHeight="1">
      <c r="B1094" s="1093"/>
      <c r="C1094" s="1094"/>
      <c r="D1094" s="1138"/>
      <c r="E1094" s="827"/>
      <c r="F1094" s="827"/>
      <c r="G1094" s="827"/>
      <c r="H1094" s="827"/>
      <c r="I1094" s="827"/>
      <c r="J1094" s="827"/>
      <c r="K1094" s="827"/>
      <c r="L1094" s="827"/>
      <c r="M1094" s="827"/>
      <c r="N1094" s="827"/>
      <c r="O1094" s="1139"/>
    </row>
    <row r="1095" spans="2:21" s="97" customFormat="1" ht="17.100000000000001" customHeight="1">
      <c r="B1095" s="1093"/>
      <c r="C1095" s="1094"/>
      <c r="D1095" s="1140"/>
      <c r="E1095" s="1141"/>
      <c r="F1095" s="1141"/>
      <c r="G1095" s="1141"/>
      <c r="H1095" s="1141"/>
      <c r="I1095" s="1141"/>
      <c r="J1095" s="1141"/>
      <c r="K1095" s="1141"/>
      <c r="L1095" s="1141"/>
      <c r="M1095" s="1141"/>
      <c r="N1095" s="1141"/>
      <c r="O1095" s="1142"/>
    </row>
    <row r="1096" spans="2:21" s="97" customFormat="1" ht="45" customHeight="1">
      <c r="B1096" s="1093"/>
      <c r="C1096" s="1094"/>
      <c r="D1096" s="1021" t="s">
        <v>779</v>
      </c>
      <c r="E1096" s="1022"/>
      <c r="F1096" s="1022"/>
      <c r="G1096" s="1022"/>
      <c r="H1096" s="1022"/>
      <c r="I1096" s="1022"/>
      <c r="J1096" s="1022"/>
      <c r="K1096" s="1022"/>
      <c r="L1096" s="1023"/>
      <c r="M1096" s="1024" t="s">
        <v>713</v>
      </c>
      <c r="N1096" s="1025"/>
      <c r="O1096" s="706" t="s">
        <v>714</v>
      </c>
      <c r="Q1096" s="495" t="s">
        <v>721</v>
      </c>
    </row>
    <row r="1097" spans="2:21" s="97" customFormat="1" ht="17.100000000000001" customHeight="1">
      <c r="B1097" s="1093"/>
      <c r="C1097" s="1094"/>
      <c r="D1097" s="1045"/>
      <c r="E1097" s="1103"/>
      <c r="F1097" s="1103"/>
      <c r="G1097" s="1103"/>
      <c r="H1097" s="1103"/>
      <c r="I1097" s="1103"/>
      <c r="J1097" s="1103"/>
      <c r="K1097" s="1103"/>
      <c r="L1097" s="1103"/>
      <c r="M1097" s="1103"/>
      <c r="N1097" s="1103"/>
      <c r="O1097" s="1104"/>
    </row>
    <row r="1098" spans="2:21" ht="18" customHeight="1">
      <c r="B1098" s="1093"/>
      <c r="C1098" s="1094"/>
      <c r="D1098" s="1105"/>
      <c r="E1098" s="1106"/>
      <c r="F1098" s="1106"/>
      <c r="G1098" s="1106"/>
      <c r="H1098" s="1106"/>
      <c r="I1098" s="1106"/>
      <c r="J1098" s="1106"/>
      <c r="K1098" s="1106"/>
      <c r="L1098" s="1106"/>
      <c r="M1098" s="1106"/>
      <c r="N1098" s="1106"/>
      <c r="O1098" s="1107"/>
      <c r="R1098" s="294"/>
      <c r="S1098" s="294"/>
      <c r="T1098" s="294"/>
      <c r="U1098" s="294"/>
    </row>
    <row r="1099" spans="2:21" ht="18" customHeight="1">
      <c r="B1099" s="1093"/>
      <c r="C1099" s="1094"/>
      <c r="D1099" s="1147" t="s">
        <v>279</v>
      </c>
      <c r="E1099" s="1133"/>
      <c r="F1099" s="1133"/>
      <c r="G1099" s="1133"/>
      <c r="H1099" s="1133"/>
      <c r="I1099" s="1133"/>
      <c r="J1099" s="1133"/>
      <c r="K1099" s="1133"/>
      <c r="L1099" s="1133"/>
      <c r="M1099" s="1133"/>
      <c r="N1099" s="1133"/>
      <c r="O1099" s="1134"/>
      <c r="R1099" s="294"/>
      <c r="S1099" s="294"/>
      <c r="T1099" s="294"/>
      <c r="U1099" s="294"/>
    </row>
    <row r="1100" spans="2:21" ht="18" customHeight="1">
      <c r="B1100" s="1093"/>
      <c r="C1100" s="1094"/>
      <c r="D1100" s="1127"/>
      <c r="E1100" s="1128"/>
      <c r="F1100" s="1128"/>
      <c r="G1100" s="1128"/>
      <c r="H1100" s="1128"/>
      <c r="I1100" s="1128"/>
      <c r="J1100" s="1128"/>
      <c r="K1100" s="1128"/>
      <c r="L1100" s="1128"/>
      <c r="M1100" s="1128"/>
      <c r="N1100" s="1128"/>
      <c r="O1100" s="1129"/>
      <c r="R1100" s="294"/>
      <c r="S1100" s="294"/>
      <c r="T1100" s="294"/>
      <c r="U1100" s="294"/>
    </row>
    <row r="1101" spans="2:21" s="308" customFormat="1" ht="18" customHeight="1">
      <c r="B1101" s="1095"/>
      <c r="C1101" s="1096"/>
      <c r="D1101" s="1130"/>
      <c r="E1101" s="1131"/>
      <c r="F1101" s="1131"/>
      <c r="G1101" s="1131"/>
      <c r="H1101" s="1131"/>
      <c r="I1101" s="1131"/>
      <c r="J1101" s="1131"/>
      <c r="K1101" s="1131"/>
      <c r="L1101" s="1131"/>
      <c r="M1101" s="1131"/>
      <c r="N1101" s="1131"/>
      <c r="O1101" s="1132"/>
    </row>
    <row r="1102" spans="2:21" s="122" customFormat="1" ht="4.5" customHeight="1">
      <c r="B1102" s="309"/>
      <c r="C1102" s="309"/>
      <c r="D1102" s="310"/>
      <c r="E1102" s="310"/>
      <c r="F1102" s="310"/>
      <c r="G1102" s="310"/>
      <c r="H1102" s="310"/>
      <c r="I1102" s="310"/>
      <c r="J1102" s="310"/>
      <c r="K1102" s="310"/>
      <c r="L1102" s="310"/>
      <c r="M1102" s="310"/>
      <c r="N1102" s="310"/>
      <c r="O1102" s="310"/>
    </row>
    <row r="1103" spans="2:21" s="122" customFormat="1" ht="18.75" customHeight="1">
      <c r="B1103" s="463" t="s">
        <v>333</v>
      </c>
      <c r="C1103" s="309"/>
      <c r="D1103" s="310"/>
      <c r="E1103" s="310"/>
      <c r="F1103" s="310"/>
      <c r="G1103" s="310"/>
      <c r="H1103" s="310"/>
      <c r="I1103" s="310"/>
      <c r="J1103" s="310"/>
      <c r="K1103" s="310"/>
      <c r="L1103" s="310"/>
      <c r="M1103" s="310"/>
      <c r="N1103" s="310"/>
      <c r="O1103" s="310"/>
    </row>
    <row r="1104" spans="2:21" s="122" customFormat="1" ht="14.25" customHeight="1" thickBot="1">
      <c r="B1104" s="463" t="s">
        <v>331</v>
      </c>
      <c r="C1104" s="309"/>
      <c r="D1104" s="310"/>
      <c r="E1104" s="310"/>
      <c r="F1104" s="310"/>
      <c r="G1104" s="310"/>
      <c r="H1104" s="310"/>
      <c r="I1104" s="310"/>
      <c r="J1104" s="310"/>
      <c r="K1104" s="310"/>
      <c r="L1104" s="310"/>
      <c r="M1104" s="310"/>
      <c r="N1104" s="310"/>
      <c r="O1104" s="310"/>
    </row>
    <row r="1105" spans="1:17" s="122" customFormat="1" ht="18" customHeight="1" thickBot="1">
      <c r="B1105" s="1143" t="s">
        <v>36</v>
      </c>
      <c r="C1105" s="1017"/>
      <c r="D1105" s="1018"/>
      <c r="E1105" s="311" t="s">
        <v>425</v>
      </c>
      <c r="F1105" s="312"/>
      <c r="G1105" s="312"/>
      <c r="H1105" s="312"/>
      <c r="I1105" s="312"/>
      <c r="J1105" s="312"/>
      <c r="K1105" s="312"/>
      <c r="L1105" s="212"/>
      <c r="M1105" s="212"/>
      <c r="N1105" s="212"/>
      <c r="O1105" s="212"/>
    </row>
    <row r="1106" spans="1:17" s="122" customFormat="1" ht="12">
      <c r="A1106" s="313"/>
      <c r="B1106" s="314" t="s">
        <v>50</v>
      </c>
      <c r="C1106" s="314"/>
      <c r="D1106" s="315"/>
      <c r="E1106" s="316"/>
      <c r="F1106" s="316"/>
      <c r="G1106" s="317" t="s">
        <v>51</v>
      </c>
      <c r="H1106" s="315"/>
      <c r="I1106" s="314" t="s">
        <v>52</v>
      </c>
      <c r="J1106" s="314"/>
      <c r="K1106" s="313"/>
      <c r="L1106" s="318"/>
      <c r="M1106" s="319"/>
      <c r="N1106" s="313"/>
      <c r="O1106" s="317" t="s">
        <v>51</v>
      </c>
    </row>
    <row r="1107" spans="1:17" s="122" customFormat="1" ht="12">
      <c r="A1107" s="320"/>
      <c r="B1107" s="321" t="s">
        <v>53</v>
      </c>
      <c r="C1107" s="322"/>
      <c r="D1107" s="322"/>
      <c r="E1107" s="323"/>
      <c r="F1107" s="323" t="s">
        <v>54</v>
      </c>
      <c r="G1107" s="324" t="s">
        <v>55</v>
      </c>
      <c r="H1107" s="325"/>
      <c r="I1107" s="321" t="s">
        <v>53</v>
      </c>
      <c r="J1107" s="322"/>
      <c r="K1107" s="322"/>
      <c r="L1107" s="322"/>
      <c r="M1107" s="323"/>
      <c r="N1107" s="323" t="s">
        <v>54</v>
      </c>
      <c r="O1107" s="324" t="s">
        <v>55</v>
      </c>
    </row>
    <row r="1108" spans="1:17" s="122" customFormat="1" ht="18" customHeight="1">
      <c r="A1108" s="313"/>
      <c r="B1108" s="78" t="s">
        <v>395</v>
      </c>
      <c r="C1108" s="79"/>
      <c r="D1108" s="79"/>
      <c r="E1108" s="80"/>
      <c r="F1108" s="81"/>
      <c r="G1108" s="82"/>
      <c r="H1108" s="83"/>
      <c r="I1108" s="78" t="s">
        <v>397</v>
      </c>
      <c r="J1108" s="79"/>
      <c r="K1108" s="79"/>
      <c r="L1108" s="79"/>
      <c r="M1108" s="80"/>
      <c r="N1108" s="84"/>
      <c r="O1108" s="85"/>
      <c r="Q1108" s="561" t="s">
        <v>700</v>
      </c>
    </row>
    <row r="1109" spans="1:17" s="122" customFormat="1" ht="14.25" customHeight="1">
      <c r="A1109" s="313"/>
      <c r="B1109" s="86"/>
      <c r="C1109" s="87"/>
      <c r="D1109" s="88"/>
      <c r="E1109" s="89"/>
      <c r="F1109" s="90"/>
      <c r="G1109" s="91"/>
      <c r="H1109" s="83"/>
      <c r="I1109" s="92"/>
      <c r="J1109" s="93"/>
      <c r="K1109" s="88"/>
      <c r="L1109" s="88"/>
      <c r="M1109" s="89"/>
      <c r="N1109" s="90"/>
      <c r="O1109" s="94"/>
    </row>
    <row r="1110" spans="1:17" s="122" customFormat="1" ht="14.25" customHeight="1">
      <c r="A1110" s="313"/>
      <c r="B1110" s="95"/>
      <c r="C1110" s="96"/>
      <c r="D1110" s="97"/>
      <c r="E1110" s="98"/>
      <c r="F1110" s="90"/>
      <c r="G1110" s="99">
        <f>ROUNDDOWN(SUM(F1109:F1115)/1000,0)</f>
        <v>0</v>
      </c>
      <c r="H1110" s="100"/>
      <c r="I1110" s="92"/>
      <c r="J1110" s="510"/>
      <c r="K1110" s="510"/>
      <c r="L1110" s="510"/>
      <c r="M1110" s="98"/>
      <c r="N1110" s="90"/>
      <c r="O1110" s="101">
        <f>ROUNDDOWN(SUM(N1109:N1118)/1000,0)</f>
        <v>0</v>
      </c>
    </row>
    <row r="1111" spans="1:17" s="122" customFormat="1" ht="14.1" customHeight="1">
      <c r="A1111" s="313"/>
      <c r="B1111" s="95"/>
      <c r="C1111" s="96"/>
      <c r="D1111" s="97"/>
      <c r="E1111" s="98"/>
      <c r="F1111" s="90"/>
      <c r="G1111" s="99"/>
      <c r="H1111" s="100"/>
      <c r="I1111" s="92"/>
      <c r="J1111" s="510"/>
      <c r="K1111" s="510"/>
      <c r="L1111" s="510"/>
      <c r="M1111" s="98"/>
      <c r="N1111" s="90"/>
      <c r="O1111" s="94"/>
    </row>
    <row r="1112" spans="1:17" s="122" customFormat="1" ht="14.25" customHeight="1">
      <c r="A1112" s="313"/>
      <c r="B1112" s="95"/>
      <c r="C1112" s="96"/>
      <c r="D1112" s="97"/>
      <c r="E1112" s="98"/>
      <c r="F1112" s="90"/>
      <c r="G1112" s="99"/>
      <c r="H1112" s="100"/>
      <c r="I1112" s="92"/>
      <c r="J1112" s="510"/>
      <c r="K1112" s="510"/>
      <c r="L1112" s="510"/>
      <c r="M1112" s="98"/>
      <c r="N1112" s="90"/>
      <c r="O1112" s="94"/>
    </row>
    <row r="1113" spans="1:17" s="122" customFormat="1" ht="14.25" customHeight="1">
      <c r="A1113" s="313"/>
      <c r="B1113" s="95"/>
      <c r="C1113" s="96"/>
      <c r="D1113" s="97"/>
      <c r="E1113" s="98"/>
      <c r="F1113" s="90"/>
      <c r="G1113" s="102"/>
      <c r="H1113" s="103"/>
      <c r="I1113" s="92"/>
      <c r="J1113" s="510"/>
      <c r="K1113" s="510"/>
      <c r="L1113" s="510"/>
      <c r="M1113" s="98"/>
      <c r="N1113" s="90"/>
      <c r="O1113" s="94"/>
    </row>
    <row r="1114" spans="1:17" s="122" customFormat="1" ht="14.25" customHeight="1">
      <c r="A1114" s="313"/>
      <c r="B1114" s="95"/>
      <c r="C1114" s="96"/>
      <c r="D1114" s="97"/>
      <c r="E1114" s="98"/>
      <c r="F1114" s="90"/>
      <c r="G1114" s="102"/>
      <c r="H1114" s="103"/>
      <c r="I1114" s="92"/>
      <c r="J1114" s="510"/>
      <c r="K1114" s="510"/>
      <c r="L1114" s="510"/>
      <c r="M1114" s="98"/>
      <c r="N1114" s="90"/>
      <c r="O1114" s="94"/>
    </row>
    <row r="1115" spans="1:17" s="122" customFormat="1" ht="14.25" customHeight="1">
      <c r="A1115" s="313"/>
      <c r="B1115" s="78" t="s">
        <v>607</v>
      </c>
      <c r="C1115" s="79"/>
      <c r="D1115" s="79"/>
      <c r="E1115" s="80"/>
      <c r="F1115" s="81"/>
      <c r="G1115" s="82"/>
      <c r="H1115" s="105"/>
      <c r="I1115" s="92"/>
      <c r="J1115" s="510"/>
      <c r="K1115" s="510"/>
      <c r="L1115" s="510"/>
      <c r="M1115" s="98"/>
      <c r="N1115" s="90"/>
      <c r="O1115" s="94"/>
    </row>
    <row r="1116" spans="1:17" s="122" customFormat="1" ht="14.25" customHeight="1">
      <c r="A1116" s="313"/>
      <c r="B1116" s="95"/>
      <c r="C1116" s="96"/>
      <c r="D1116" s="97"/>
      <c r="E1116" s="98"/>
      <c r="F1116" s="90"/>
      <c r="G1116" s="91"/>
      <c r="H1116" s="105"/>
      <c r="I1116" s="92"/>
      <c r="J1116" s="510"/>
      <c r="K1116" s="510"/>
      <c r="L1116" s="510"/>
      <c r="M1116" s="98"/>
      <c r="N1116" s="90"/>
      <c r="O1116" s="94"/>
    </row>
    <row r="1117" spans="1:17" s="122" customFormat="1" ht="14.25" customHeight="1">
      <c r="A1117" s="313"/>
      <c r="B1117" s="95"/>
      <c r="C1117" s="96"/>
      <c r="D1117" s="97"/>
      <c r="E1117" s="98"/>
      <c r="F1117" s="90"/>
      <c r="G1117" s="99">
        <f>ROUNDDOWN(SUM(F1116:F1121)/1000,0)</f>
        <v>0</v>
      </c>
      <c r="H1117" s="100"/>
      <c r="I1117" s="107"/>
      <c r="J1117" s="511"/>
      <c r="K1117" s="511"/>
      <c r="L1117" s="511"/>
      <c r="M1117" s="98"/>
      <c r="N1117" s="90"/>
      <c r="O1117" s="106"/>
    </row>
    <row r="1118" spans="1:17" s="122" customFormat="1" ht="14.25" customHeight="1">
      <c r="A1118" s="313"/>
      <c r="B1118" s="95"/>
      <c r="C1118" s="96"/>
      <c r="D1118" s="97"/>
      <c r="E1118" s="98"/>
      <c r="F1118" s="90"/>
      <c r="G1118" s="99"/>
      <c r="H1118" s="100"/>
      <c r="I1118" s="78" t="s">
        <v>398</v>
      </c>
      <c r="J1118" s="79"/>
      <c r="K1118" s="79"/>
      <c r="L1118" s="79"/>
      <c r="M1118" s="80"/>
      <c r="N1118" s="81"/>
      <c r="O1118" s="111"/>
    </row>
    <row r="1119" spans="1:17" s="122" customFormat="1" ht="14.25" customHeight="1">
      <c r="A1119" s="313"/>
      <c r="B1119" s="95"/>
      <c r="C1119" s="96"/>
      <c r="D1119" s="97"/>
      <c r="E1119" s="98"/>
      <c r="F1119" s="90"/>
      <c r="G1119" s="99"/>
      <c r="H1119" s="105"/>
      <c r="I1119" s="92"/>
      <c r="J1119" s="510"/>
      <c r="K1119" s="510"/>
      <c r="L1119" s="510"/>
      <c r="M1119" s="98"/>
      <c r="N1119" s="90"/>
      <c r="O1119" s="94"/>
    </row>
    <row r="1120" spans="1:17" s="122" customFormat="1" ht="14.25" customHeight="1">
      <c r="A1120" s="313"/>
      <c r="B1120" s="95"/>
      <c r="C1120" s="96"/>
      <c r="D1120" s="97"/>
      <c r="E1120" s="98"/>
      <c r="F1120" s="90"/>
      <c r="G1120" s="99"/>
      <c r="H1120" s="100"/>
      <c r="I1120" s="92"/>
      <c r="J1120" s="510"/>
      <c r="K1120" s="510"/>
      <c r="L1120" s="510"/>
      <c r="M1120" s="98"/>
      <c r="N1120" s="90"/>
      <c r="O1120" s="101">
        <f>ROUNDDOWN(SUM(N1119:N1127)/1000,0)</f>
        <v>0</v>
      </c>
    </row>
    <row r="1121" spans="1:15" s="122" customFormat="1" ht="14.25" customHeight="1">
      <c r="A1121" s="313"/>
      <c r="B1121" s="78" t="s">
        <v>614</v>
      </c>
      <c r="C1121" s="79"/>
      <c r="D1121" s="79"/>
      <c r="E1121" s="80"/>
      <c r="F1121" s="81"/>
      <c r="G1121" s="82"/>
      <c r="H1121" s="100"/>
      <c r="I1121" s="92"/>
      <c r="J1121" s="510"/>
      <c r="K1121" s="510"/>
      <c r="L1121" s="510"/>
      <c r="M1121" s="98"/>
      <c r="N1121" s="90"/>
      <c r="O1121" s="94"/>
    </row>
    <row r="1122" spans="1:15" s="122" customFormat="1" ht="14.25" customHeight="1">
      <c r="A1122" s="313"/>
      <c r="B1122" s="95"/>
      <c r="C1122" s="96"/>
      <c r="D1122" s="97"/>
      <c r="E1122" s="98"/>
      <c r="F1122" s="90"/>
      <c r="G1122" s="91"/>
      <c r="H1122" s="105"/>
      <c r="I1122" s="92"/>
      <c r="J1122" s="510"/>
      <c r="K1122" s="510"/>
      <c r="L1122" s="510"/>
      <c r="M1122" s="98"/>
      <c r="N1122" s="90"/>
      <c r="O1122" s="94"/>
    </row>
    <row r="1123" spans="1:15" s="122" customFormat="1" ht="14.25" customHeight="1">
      <c r="A1123" s="313"/>
      <c r="B1123" s="95"/>
      <c r="C1123" s="96"/>
      <c r="D1123" s="97"/>
      <c r="E1123" s="98"/>
      <c r="F1123" s="90"/>
      <c r="G1123" s="99">
        <f>ROUNDDOWN(SUM(F1122:F1125)/1000,0)</f>
        <v>0</v>
      </c>
      <c r="H1123" s="105"/>
      <c r="I1123" s="92"/>
      <c r="J1123" s="510"/>
      <c r="K1123" s="510"/>
      <c r="L1123" s="510"/>
      <c r="M1123" s="98"/>
      <c r="N1123" s="90"/>
      <c r="O1123" s="94"/>
    </row>
    <row r="1124" spans="1:15" s="122" customFormat="1" ht="14.25" customHeight="1">
      <c r="A1124" s="313"/>
      <c r="B1124" s="95"/>
      <c r="C1124" s="96"/>
      <c r="D1124" s="97"/>
      <c r="E1124" s="98"/>
      <c r="F1124" s="90"/>
      <c r="G1124" s="99"/>
      <c r="H1124" s="100"/>
      <c r="I1124" s="92"/>
      <c r="J1124" s="510"/>
      <c r="K1124" s="510"/>
      <c r="L1124" s="510"/>
      <c r="M1124" s="98"/>
      <c r="N1124" s="90"/>
      <c r="O1124" s="94"/>
    </row>
    <row r="1125" spans="1:15" s="122" customFormat="1" ht="14.25" customHeight="1">
      <c r="A1125" s="313"/>
      <c r="B1125" s="78" t="s">
        <v>615</v>
      </c>
      <c r="C1125" s="79"/>
      <c r="D1125" s="79"/>
      <c r="E1125" s="80"/>
      <c r="F1125" s="81"/>
      <c r="G1125" s="82"/>
      <c r="H1125" s="100"/>
      <c r="I1125" s="92"/>
      <c r="J1125" s="510"/>
      <c r="K1125" s="510"/>
      <c r="L1125" s="510"/>
      <c r="M1125" s="98"/>
      <c r="N1125" s="90"/>
      <c r="O1125" s="94"/>
    </row>
    <row r="1126" spans="1:15" s="122" customFormat="1" ht="14.25" customHeight="1">
      <c r="A1126" s="313"/>
      <c r="B1126" s="95"/>
      <c r="C1126" s="96"/>
      <c r="D1126" s="97"/>
      <c r="E1126" s="98"/>
      <c r="F1126" s="90"/>
      <c r="G1126" s="91"/>
      <c r="H1126" s="105"/>
      <c r="I1126" s="92"/>
      <c r="J1126" s="510"/>
      <c r="K1126" s="510"/>
      <c r="L1126" s="510"/>
      <c r="M1126" s="98"/>
      <c r="N1126" s="90"/>
      <c r="O1126" s="106"/>
    </row>
    <row r="1127" spans="1:15" s="122" customFormat="1" ht="14.25" customHeight="1">
      <c r="A1127" s="313"/>
      <c r="B1127" s="95"/>
      <c r="C1127" s="96"/>
      <c r="D1127" s="97"/>
      <c r="E1127" s="98"/>
      <c r="F1127" s="90"/>
      <c r="G1127" s="99">
        <f>ROUNDDOWN(SUM(F1126:F1131)/1000,0)</f>
        <v>0</v>
      </c>
      <c r="H1127" s="105"/>
      <c r="I1127" s="185" t="s">
        <v>399</v>
      </c>
      <c r="J1127" s="167"/>
      <c r="K1127" s="109"/>
      <c r="L1127" s="109"/>
      <c r="M1127" s="110"/>
      <c r="N1127" s="84"/>
      <c r="O1127" s="111"/>
    </row>
    <row r="1128" spans="1:15" s="122" customFormat="1" ht="14.25" customHeight="1">
      <c r="A1128" s="313"/>
      <c r="B1128" s="95"/>
      <c r="C1128" s="96"/>
      <c r="D1128" s="97"/>
      <c r="E1128" s="98"/>
      <c r="F1128" s="90"/>
      <c r="G1128" s="99"/>
      <c r="H1128" s="105"/>
      <c r="I1128" s="92"/>
      <c r="J1128" s="510"/>
      <c r="K1128" s="510"/>
      <c r="L1128" s="510"/>
      <c r="M1128" s="98"/>
      <c r="N1128" s="90"/>
      <c r="O1128" s="94"/>
    </row>
    <row r="1129" spans="1:15" s="122" customFormat="1" ht="14.25" customHeight="1">
      <c r="A1129" s="313"/>
      <c r="B1129" s="95"/>
      <c r="C1129" s="96"/>
      <c r="D1129" s="97"/>
      <c r="E1129" s="98"/>
      <c r="F1129" s="90"/>
      <c r="G1129" s="99"/>
      <c r="H1129" s="100"/>
      <c r="I1129" s="92"/>
      <c r="J1129" s="510"/>
      <c r="K1129" s="510"/>
      <c r="L1129" s="510"/>
      <c r="M1129" s="98"/>
      <c r="N1129" s="90"/>
      <c r="O1129" s="101">
        <f>ROUNDDOWN(SUM(N1128:N1134)/1000,0)</f>
        <v>0</v>
      </c>
    </row>
    <row r="1130" spans="1:15" s="122" customFormat="1" ht="14.25" customHeight="1">
      <c r="A1130" s="313"/>
      <c r="B1130" s="78" t="s">
        <v>396</v>
      </c>
      <c r="C1130" s="79"/>
      <c r="D1130" s="79"/>
      <c r="E1130" s="80"/>
      <c r="F1130" s="81"/>
      <c r="G1130" s="82"/>
      <c r="H1130" s="100"/>
      <c r="I1130" s="92"/>
      <c r="J1130" s="510"/>
      <c r="K1130" s="510"/>
      <c r="L1130" s="510"/>
      <c r="M1130" s="98"/>
      <c r="N1130" s="90"/>
      <c r="O1130" s="94"/>
    </row>
    <row r="1131" spans="1:15" s="122" customFormat="1" ht="14.25" customHeight="1">
      <c r="A1131" s="313"/>
      <c r="B1131" s="95"/>
      <c r="C1131" s="96"/>
      <c r="D1131" s="97"/>
      <c r="E1131" s="98"/>
      <c r="F1131" s="90"/>
      <c r="G1131" s="91"/>
      <c r="H1131" s="100"/>
      <c r="I1131" s="92"/>
      <c r="J1131" s="510"/>
      <c r="K1131" s="510"/>
      <c r="L1131" s="510"/>
      <c r="M1131" s="98"/>
      <c r="N1131" s="90"/>
      <c r="O1131" s="94"/>
    </row>
    <row r="1132" spans="1:15" s="122" customFormat="1" ht="14.25" customHeight="1">
      <c r="A1132" s="313"/>
      <c r="B1132" s="95"/>
      <c r="C1132" s="96"/>
      <c r="D1132" s="97"/>
      <c r="E1132" s="98"/>
      <c r="F1132" s="90"/>
      <c r="G1132" s="91">
        <f>ROUNDDOWN(SUM(F1131:F1138)/1000,0)</f>
        <v>0</v>
      </c>
      <c r="H1132" s="100"/>
      <c r="I1132" s="92"/>
      <c r="J1132" s="510"/>
      <c r="K1132" s="510"/>
      <c r="L1132" s="510"/>
      <c r="M1132" s="98"/>
      <c r="N1132" s="90"/>
      <c r="O1132" s="94"/>
    </row>
    <row r="1133" spans="1:15" s="122" customFormat="1" ht="14.25" customHeight="1">
      <c r="A1133" s="313"/>
      <c r="B1133" s="95"/>
      <c r="C1133" s="96"/>
      <c r="D1133" s="97"/>
      <c r="E1133" s="98"/>
      <c r="F1133" s="90"/>
      <c r="G1133" s="91"/>
      <c r="H1133" s="100"/>
      <c r="I1133" s="92"/>
      <c r="J1133" s="510"/>
      <c r="K1133" s="510"/>
      <c r="L1133" s="510"/>
      <c r="M1133" s="98"/>
      <c r="N1133" s="90"/>
      <c r="O1133" s="94"/>
    </row>
    <row r="1134" spans="1:15" s="122" customFormat="1" ht="14.25" customHeight="1">
      <c r="A1134" s="313"/>
      <c r="B1134" s="95"/>
      <c r="C1134" s="96"/>
      <c r="D1134" s="97"/>
      <c r="E1134" s="98"/>
      <c r="F1134" s="90"/>
      <c r="G1134" s="91"/>
      <c r="H1134" s="105"/>
      <c r="I1134" s="185" t="s">
        <v>400</v>
      </c>
      <c r="J1134" s="108"/>
      <c r="K1134" s="109"/>
      <c r="L1134" s="109"/>
      <c r="M1134" s="110"/>
      <c r="N1134" s="84"/>
      <c r="O1134" s="168"/>
    </row>
    <row r="1135" spans="1:15" s="122" customFormat="1" ht="14.25" customHeight="1">
      <c r="A1135" s="313"/>
      <c r="B1135" s="95"/>
      <c r="C1135" s="96"/>
      <c r="D1135" s="97"/>
      <c r="E1135" s="98"/>
      <c r="F1135" s="90"/>
      <c r="G1135" s="91"/>
      <c r="H1135" s="105"/>
      <c r="I1135" s="92"/>
      <c r="J1135" s="510"/>
      <c r="K1135" s="510"/>
      <c r="L1135" s="510"/>
      <c r="M1135" s="98"/>
      <c r="N1135" s="90"/>
      <c r="O1135" s="169"/>
    </row>
    <row r="1136" spans="1:15" s="122" customFormat="1" ht="14.25" customHeight="1">
      <c r="A1136" s="313"/>
      <c r="B1136" s="95"/>
      <c r="C1136" s="96"/>
      <c r="D1136" s="97"/>
      <c r="E1136" s="98"/>
      <c r="F1136" s="90"/>
      <c r="G1136" s="91"/>
      <c r="H1136" s="105"/>
      <c r="I1136" s="92"/>
      <c r="J1136" s="510"/>
      <c r="K1136" s="510"/>
      <c r="L1136" s="510"/>
      <c r="M1136" s="98"/>
      <c r="N1136" s="90"/>
      <c r="O1136" s="101">
        <f>ROUNDDOWN(SUM(N1135:N1141)/1000,0)</f>
        <v>0</v>
      </c>
    </row>
    <row r="1137" spans="1:17" s="122" customFormat="1" ht="14.25" customHeight="1">
      <c r="A1137" s="313"/>
      <c r="B1137" s="95"/>
      <c r="C1137" s="96"/>
      <c r="D1137" s="97"/>
      <c r="E1137" s="98"/>
      <c r="F1137" s="90"/>
      <c r="G1137" s="91"/>
      <c r="H1137" s="105"/>
      <c r="I1137" s="92"/>
      <c r="J1137" s="510"/>
      <c r="K1137" s="510"/>
      <c r="L1137" s="510"/>
      <c r="M1137" s="98"/>
      <c r="N1137" s="90"/>
      <c r="O1137" s="94"/>
    </row>
    <row r="1138" spans="1:17" s="122" customFormat="1" ht="14.25" customHeight="1">
      <c r="A1138" s="313"/>
      <c r="B1138" s="78" t="s">
        <v>56</v>
      </c>
      <c r="C1138" s="79"/>
      <c r="D1138" s="79"/>
      <c r="E1138" s="80"/>
      <c r="F1138" s="81"/>
      <c r="G1138" s="82"/>
      <c r="H1138" s="105"/>
      <c r="I1138" s="92"/>
      <c r="J1138" s="510"/>
      <c r="K1138" s="510"/>
      <c r="L1138" s="510"/>
      <c r="M1138" s="98"/>
      <c r="N1138" s="90"/>
      <c r="O1138" s="94"/>
    </row>
    <row r="1139" spans="1:17" s="122" customFormat="1" ht="14.25" customHeight="1">
      <c r="A1139" s="313"/>
      <c r="B1139" s="95"/>
      <c r="C1139" s="96"/>
      <c r="D1139" s="97"/>
      <c r="E1139" s="98"/>
      <c r="F1139" s="90"/>
      <c r="G1139" s="91"/>
      <c r="H1139" s="100"/>
      <c r="I1139" s="92"/>
      <c r="J1139" s="510"/>
      <c r="K1139" s="510"/>
      <c r="L1139" s="510"/>
      <c r="M1139" s="98"/>
      <c r="N1139" s="90"/>
      <c r="O1139" s="94"/>
    </row>
    <row r="1140" spans="1:17" s="122" customFormat="1" ht="14.25" customHeight="1">
      <c r="A1140" s="313"/>
      <c r="B1140" s="95"/>
      <c r="C1140" s="96"/>
      <c r="D1140" s="97"/>
      <c r="E1140" s="98"/>
      <c r="F1140" s="90"/>
      <c r="G1140" s="99">
        <f>ROUNDDOWN(SUM(F1139:F1144)/1000,0)</f>
        <v>0</v>
      </c>
      <c r="H1140" s="105"/>
      <c r="I1140" s="92"/>
      <c r="J1140" s="510"/>
      <c r="K1140" s="510"/>
      <c r="L1140" s="510"/>
      <c r="M1140" s="98"/>
      <c r="N1140" s="90"/>
      <c r="O1140" s="106"/>
    </row>
    <row r="1141" spans="1:17" s="122" customFormat="1" ht="14.25" customHeight="1">
      <c r="A1141" s="313"/>
      <c r="B1141" s="95"/>
      <c r="C1141" s="96"/>
      <c r="D1141" s="97"/>
      <c r="E1141" s="98"/>
      <c r="F1141" s="90"/>
      <c r="G1141" s="91"/>
      <c r="H1141" s="105"/>
      <c r="I1141" s="185" t="s">
        <v>401</v>
      </c>
      <c r="J1141" s="108"/>
      <c r="K1141" s="109"/>
      <c r="L1141" s="109"/>
      <c r="M1141" s="110"/>
      <c r="N1141" s="707"/>
      <c r="O1141" s="112"/>
    </row>
    <row r="1142" spans="1:17" s="122" customFormat="1" ht="14.25" customHeight="1">
      <c r="A1142" s="313"/>
      <c r="B1142" s="95"/>
      <c r="C1142" s="96"/>
      <c r="D1142" s="97"/>
      <c r="E1142" s="98"/>
      <c r="F1142" s="90"/>
      <c r="G1142" s="99"/>
      <c r="H1142" s="105"/>
      <c r="I1142" s="92"/>
      <c r="J1142" s="510"/>
      <c r="K1142" s="510"/>
      <c r="L1142" s="510"/>
      <c r="M1142" s="98"/>
      <c r="N1142" s="90"/>
      <c r="O1142" s="94"/>
    </row>
    <row r="1143" spans="1:17" s="122" customFormat="1" ht="14.25" customHeight="1">
      <c r="A1143" s="313"/>
      <c r="B1143" s="95"/>
      <c r="C1143" s="96"/>
      <c r="D1143" s="97"/>
      <c r="E1143" s="98"/>
      <c r="F1143" s="90"/>
      <c r="G1143" s="99"/>
      <c r="H1143" s="100"/>
      <c r="I1143" s="92"/>
      <c r="J1143" s="510"/>
      <c r="K1143" s="510"/>
      <c r="L1143" s="510"/>
      <c r="M1143" s="98"/>
      <c r="N1143" s="90"/>
      <c r="O1143" s="101">
        <f>ROUNDDOWN(SUM(N1142:N1147)/1000,0)</f>
        <v>0</v>
      </c>
    </row>
    <row r="1144" spans="1:17" s="122" customFormat="1" ht="14.1" customHeight="1" thickBot="1">
      <c r="A1144" s="313"/>
      <c r="B1144" s="113" t="s">
        <v>608</v>
      </c>
      <c r="C1144" s="114"/>
      <c r="D1144" s="114"/>
      <c r="E1144" s="115"/>
      <c r="F1144" s="116"/>
      <c r="G1144" s="117">
        <f>G1145-G1110-G1117-G1123-G1127-G1132-G1140</f>
        <v>0</v>
      </c>
      <c r="H1144" s="105"/>
      <c r="I1144" s="92"/>
      <c r="J1144" s="510"/>
      <c r="K1144" s="510"/>
      <c r="L1144" s="510"/>
      <c r="M1144" s="98"/>
      <c r="N1144" s="90"/>
      <c r="O1144" s="94"/>
    </row>
    <row r="1145" spans="1:17" s="122" customFormat="1" ht="14.25" customHeight="1" thickTop="1">
      <c r="A1145" s="313"/>
      <c r="B1145" s="702" t="s">
        <v>57</v>
      </c>
      <c r="C1145" s="703"/>
      <c r="D1145" s="703"/>
      <c r="E1145" s="703"/>
      <c r="F1145" s="704"/>
      <c r="G1145" s="118">
        <f>O1154</f>
        <v>0</v>
      </c>
      <c r="H1145" s="100"/>
      <c r="I1145" s="92"/>
      <c r="J1145" s="510"/>
      <c r="K1145" s="510"/>
      <c r="L1145" s="510"/>
      <c r="M1145" s="98"/>
      <c r="N1145" s="90"/>
      <c r="O1145" s="94"/>
    </row>
    <row r="1146" spans="1:17" s="122" customFormat="1" ht="20.100000000000001" customHeight="1">
      <c r="A1146" s="313"/>
      <c r="B1146" s="119" t="s">
        <v>58</v>
      </c>
      <c r="C1146" s="120"/>
      <c r="D1146" s="120"/>
      <c r="E1146" s="120"/>
      <c r="F1146" s="120"/>
      <c r="G1146" s="121"/>
      <c r="H1146" s="100"/>
      <c r="I1146" s="107"/>
      <c r="J1146" s="511"/>
      <c r="K1146" s="511"/>
      <c r="L1146" s="511"/>
      <c r="M1146" s="104"/>
      <c r="N1146" s="645"/>
      <c r="O1146" s="106"/>
    </row>
    <row r="1147" spans="1:17" s="122" customFormat="1" ht="14.25" customHeight="1">
      <c r="A1147" s="313"/>
      <c r="B1147" s="122" t="s">
        <v>59</v>
      </c>
      <c r="C1147" s="120"/>
      <c r="D1147" s="120"/>
      <c r="E1147" s="120"/>
      <c r="F1147" s="120"/>
      <c r="G1147" s="123" t="s">
        <v>60</v>
      </c>
      <c r="H1147" s="121"/>
      <c r="I1147" s="185" t="s">
        <v>717</v>
      </c>
      <c r="J1147" s="708"/>
      <c r="K1147" s="510"/>
      <c r="L1147" s="510"/>
      <c r="M1147" s="110"/>
      <c r="N1147" s="84"/>
      <c r="O1147" s="111"/>
    </row>
    <row r="1148" spans="1:17" s="122" customFormat="1" ht="14.25" customHeight="1">
      <c r="A1148" s="313"/>
      <c r="B1148" s="987" t="s">
        <v>61</v>
      </c>
      <c r="C1148" s="1019"/>
      <c r="D1148" s="1019"/>
      <c r="E1148" s="1019"/>
      <c r="F1148" s="1020"/>
      <c r="G1148" s="125" t="s">
        <v>62</v>
      </c>
      <c r="H1148" s="124"/>
      <c r="I1148" s="92"/>
      <c r="J1148" s="510"/>
      <c r="K1148" s="709"/>
      <c r="L1148" s="709"/>
      <c r="M1148" s="98"/>
      <c r="N1148" s="90"/>
      <c r="O1148" s="94"/>
      <c r="Q1148" s="648" t="s">
        <v>735</v>
      </c>
    </row>
    <row r="1149" spans="1:17" s="122" customFormat="1" ht="14.25" customHeight="1">
      <c r="A1149" s="313"/>
      <c r="B1149" s="1144" t="s">
        <v>403</v>
      </c>
      <c r="C1149" s="1019"/>
      <c r="D1149" s="1019"/>
      <c r="E1149" s="1019"/>
      <c r="F1149" s="1020"/>
      <c r="G1149" s="126"/>
      <c r="H1149" s="124"/>
      <c r="I1149" s="92"/>
      <c r="J1149" s="510"/>
      <c r="K1149" s="510"/>
      <c r="L1149" s="510"/>
      <c r="M1149" s="98"/>
      <c r="N1149" s="90"/>
      <c r="O1149" s="101">
        <f>ROUNDDOWN(SUM(N1148:N1152)/1000,0)</f>
        <v>0</v>
      </c>
    </row>
    <row r="1150" spans="1:17" s="122" customFormat="1" ht="20.100000000000001" customHeight="1">
      <c r="A1150" s="313"/>
      <c r="B1150" s="1144" t="s">
        <v>404</v>
      </c>
      <c r="C1150" s="1145"/>
      <c r="D1150" s="1145"/>
      <c r="E1150" s="1145"/>
      <c r="F1150" s="1146"/>
      <c r="G1150" s="126"/>
      <c r="H1150" s="127"/>
      <c r="I1150" s="92"/>
      <c r="J1150" s="510"/>
      <c r="K1150" s="510"/>
      <c r="L1150" s="510"/>
      <c r="M1150" s="98"/>
      <c r="N1150" s="90"/>
      <c r="O1150" s="94"/>
    </row>
    <row r="1151" spans="1:17" s="122" customFormat="1" ht="21.95" customHeight="1" thickBot="1">
      <c r="A1151" s="313"/>
      <c r="B1151" s="1144" t="s">
        <v>104</v>
      </c>
      <c r="C1151" s="1145"/>
      <c r="D1151" s="1145"/>
      <c r="E1151" s="1145"/>
      <c r="F1151" s="1146"/>
      <c r="G1151" s="126"/>
      <c r="H1151" s="105"/>
      <c r="I1151" s="92"/>
      <c r="J1151" s="510"/>
      <c r="K1151" s="510"/>
      <c r="L1151" s="510"/>
      <c r="M1151" s="98"/>
      <c r="N1151" s="90"/>
      <c r="O1151" s="128"/>
    </row>
    <row r="1152" spans="1:17" s="122" customFormat="1" ht="35.450000000000003" customHeight="1" thickTop="1">
      <c r="A1152" s="313"/>
      <c r="B1152" s="1144" t="s">
        <v>108</v>
      </c>
      <c r="C1152" s="1145"/>
      <c r="D1152" s="1145"/>
      <c r="E1152" s="1145"/>
      <c r="F1152" s="1146"/>
      <c r="G1152" s="126"/>
      <c r="H1152" s="105"/>
      <c r="I1152" s="1166" t="s">
        <v>402</v>
      </c>
      <c r="J1152" s="1167"/>
      <c r="K1152" s="1167"/>
      <c r="L1152" s="1167"/>
      <c r="M1152" s="1167"/>
      <c r="N1152" s="1168"/>
      <c r="O1152" s="129">
        <f>SUM(O1110,O1120,O1129,O1136,O1143,O1149)</f>
        <v>0</v>
      </c>
    </row>
    <row r="1153" spans="1:21" s="122" customFormat="1" ht="35.450000000000003" customHeight="1">
      <c r="A1153" s="313"/>
      <c r="B1153" s="1144" t="s">
        <v>774</v>
      </c>
      <c r="C1153" s="1145"/>
      <c r="D1153" s="1145"/>
      <c r="E1153" s="1145"/>
      <c r="F1153" s="1146"/>
      <c r="G1153" s="126"/>
      <c r="H1153" s="121"/>
      <c r="I1153" s="1169" t="s">
        <v>276</v>
      </c>
      <c r="J1153" s="1170"/>
      <c r="K1153" s="1170"/>
      <c r="L1153" s="1170"/>
      <c r="M1153" s="1170"/>
      <c r="N1153" s="1171"/>
      <c r="O1153" s="136">
        <f>IF(共通入力シート!$B$18="課税事業者",ROUNDDOWN((O1152-G1155)*10/110,0),0)</f>
        <v>0</v>
      </c>
    </row>
    <row r="1154" spans="1:21" s="122" customFormat="1" ht="26.1" customHeight="1" thickBot="1">
      <c r="A1154" s="313"/>
      <c r="B1154" s="1153" t="s">
        <v>775</v>
      </c>
      <c r="C1154" s="1154"/>
      <c r="D1154" s="1154"/>
      <c r="E1154" s="1154"/>
      <c r="F1154" s="1155"/>
      <c r="G1154" s="126"/>
      <c r="H1154" s="121"/>
      <c r="I1154" s="1159" t="s">
        <v>609</v>
      </c>
      <c r="J1154" s="1160"/>
      <c r="K1154" s="1160"/>
      <c r="L1154" s="1160"/>
      <c r="M1154" s="1160"/>
      <c r="N1154" s="1161"/>
      <c r="O1154" s="131">
        <f>O1152-O1153</f>
        <v>0</v>
      </c>
    </row>
    <row r="1155" spans="1:21" s="122" customFormat="1" ht="25.35" customHeight="1" thickTop="1">
      <c r="A1155" s="313"/>
      <c r="B1155" s="1156" t="s">
        <v>63</v>
      </c>
      <c r="C1155" s="1157"/>
      <c r="D1155" s="1157"/>
      <c r="E1155" s="1157"/>
      <c r="F1155" s="1158"/>
      <c r="G1155" s="130">
        <f>SUM(G1149:G1154)</f>
        <v>0</v>
      </c>
      <c r="H1155" s="326"/>
      <c r="I1155" s="1159" t="s">
        <v>610</v>
      </c>
      <c r="J1155" s="1160"/>
      <c r="K1155" s="1160"/>
      <c r="L1155" s="1160"/>
      <c r="M1155" s="1160"/>
      <c r="N1155" s="1161"/>
      <c r="O1155" s="134"/>
    </row>
    <row r="1156" spans="1:21" s="122" customFormat="1" ht="26.25" customHeight="1">
      <c r="A1156" s="313"/>
      <c r="B1156" s="122" t="s">
        <v>64</v>
      </c>
      <c r="C1156" s="327"/>
      <c r="D1156" s="327"/>
      <c r="E1156" s="327"/>
      <c r="F1156" s="327"/>
      <c r="G1156" s="133"/>
      <c r="H1156" s="326"/>
      <c r="O1156" s="135"/>
    </row>
    <row r="1157" spans="1:21" s="122" customFormat="1" ht="10.5" customHeight="1" thickBot="1">
      <c r="A1157" s="313"/>
      <c r="C1157" s="327"/>
      <c r="D1157" s="327"/>
      <c r="E1157" s="327"/>
      <c r="F1157" s="327"/>
      <c r="G1157" s="133"/>
      <c r="H1157" s="326"/>
      <c r="I1157" s="328"/>
    </row>
    <row r="1158" spans="1:21" s="122" customFormat="1" ht="25.35" customHeight="1" thickBot="1">
      <c r="A1158" s="313"/>
      <c r="B1158" s="1143" t="s">
        <v>65</v>
      </c>
      <c r="C1158" s="1018"/>
      <c r="D1158" s="1162" t="str">
        <f>IF(共通入力シート!$B$2="","",共通入力シート!$B$2)</f>
        <v/>
      </c>
      <c r="E1158" s="1162"/>
      <c r="F1158" s="1162"/>
      <c r="G1158" s="1163"/>
      <c r="H1158" s="1164" t="s">
        <v>778</v>
      </c>
      <c r="I1158" s="1165"/>
      <c r="J1158" s="1165"/>
      <c r="K1158" s="1165"/>
      <c r="L1158" s="1165"/>
      <c r="M1158" s="1165"/>
      <c r="N1158" s="1165"/>
      <c r="O1158" s="1165"/>
    </row>
    <row r="1159" spans="1:21" s="122" customFormat="1" ht="77.099999999999994" customHeight="1" thickBot="1">
      <c r="A1159" s="313"/>
      <c r="B1159" s="1148" t="s">
        <v>776</v>
      </c>
      <c r="C1159" s="1149"/>
      <c r="D1159" s="1150" t="str">
        <f>IF(O1154=0,"",MAX(0,MIN(INT(O1154/2),G1144)))</f>
        <v/>
      </c>
      <c r="E1159" s="1150"/>
      <c r="F1159" s="1150"/>
      <c r="G1159" s="329" t="s">
        <v>27</v>
      </c>
      <c r="H1159" s="1151" t="s">
        <v>736</v>
      </c>
      <c r="I1159" s="1152"/>
      <c r="J1159" s="1152"/>
      <c r="K1159" s="1152"/>
      <c r="L1159" s="1152"/>
      <c r="M1159" s="1152"/>
      <c r="N1159" s="1152"/>
      <c r="O1159" s="1152"/>
    </row>
    <row r="1160" spans="1:21" ht="4.5" customHeight="1"/>
    <row r="1161" spans="1:21" ht="15.6" customHeight="1">
      <c r="B1161" s="122" t="s">
        <v>332</v>
      </c>
      <c r="C1161" s="198"/>
      <c r="D1161" s="198"/>
      <c r="E1161" s="198"/>
      <c r="F1161" s="198"/>
      <c r="G1161" s="198"/>
      <c r="H1161" s="198"/>
      <c r="I1161" s="198"/>
      <c r="J1161" s="198"/>
      <c r="K1161" s="198"/>
      <c r="L1161" s="198"/>
      <c r="M1161" s="198"/>
      <c r="N1161" s="198"/>
      <c r="O1161" s="198"/>
      <c r="R1161" s="294"/>
      <c r="S1161" s="294"/>
      <c r="T1161" s="294"/>
      <c r="U1161" s="294"/>
    </row>
    <row r="1162" spans="1:21" ht="15.6" customHeight="1">
      <c r="B1162" s="198" t="s">
        <v>383</v>
      </c>
      <c r="C1162" s="198"/>
      <c r="D1162" s="198"/>
      <c r="E1162" s="198"/>
      <c r="F1162" s="198"/>
      <c r="G1162" s="198"/>
      <c r="H1162" s="198"/>
      <c r="I1162" s="198"/>
      <c r="J1162" s="198"/>
      <c r="K1162" s="198"/>
      <c r="L1162" s="198"/>
      <c r="M1162" s="198"/>
      <c r="N1162" s="198"/>
      <c r="O1162" s="198"/>
      <c r="R1162" s="294"/>
      <c r="S1162" s="294"/>
      <c r="T1162" s="294"/>
      <c r="U1162" s="294"/>
    </row>
    <row r="1163" spans="1:21" ht="18" customHeight="1" thickBot="1">
      <c r="B1163" s="1044" t="s">
        <v>382</v>
      </c>
      <c r="C1163" s="1044"/>
      <c r="D1163" s="1044"/>
      <c r="E1163" s="1044"/>
      <c r="F1163" s="1044"/>
      <c r="G1163" s="1044"/>
      <c r="H1163" s="1044"/>
      <c r="I1163" s="1044"/>
      <c r="J1163" s="1044"/>
      <c r="K1163" s="1044"/>
      <c r="L1163" s="1044"/>
      <c r="M1163" s="1044"/>
      <c r="N1163" s="1044"/>
      <c r="O1163" s="1044"/>
      <c r="R1163" s="294"/>
      <c r="S1163" s="294"/>
      <c r="T1163" s="294"/>
      <c r="U1163" s="294"/>
    </row>
    <row r="1164" spans="1:21" ht="15" customHeight="1">
      <c r="B1164" s="1036" t="s">
        <v>36</v>
      </c>
      <c r="C1164" s="1063"/>
      <c r="D1164" s="1051" t="s">
        <v>426</v>
      </c>
      <c r="E1164" s="1052"/>
      <c r="F1164" s="1036" t="s">
        <v>447</v>
      </c>
      <c r="G1164" s="1037"/>
      <c r="H1164" s="1038"/>
      <c r="I1164" s="1038"/>
      <c r="J1164" s="1038"/>
      <c r="K1164" s="1038"/>
      <c r="L1164" s="1038"/>
      <c r="M1164" s="1038"/>
      <c r="N1164" s="1038"/>
      <c r="O1164" s="1039"/>
      <c r="Q1164" s="520"/>
      <c r="R1164" s="294"/>
      <c r="S1164" s="294"/>
      <c r="T1164" s="294"/>
      <c r="U1164" s="294"/>
    </row>
    <row r="1165" spans="1:21" ht="15" customHeight="1" thickBot="1">
      <c r="B1165" s="1040"/>
      <c r="C1165" s="1064"/>
      <c r="D1165" s="1053"/>
      <c r="E1165" s="1054"/>
      <c r="F1165" s="1040"/>
      <c r="G1165" s="1041"/>
      <c r="H1165" s="1042"/>
      <c r="I1165" s="1042"/>
      <c r="J1165" s="1042"/>
      <c r="K1165" s="1042"/>
      <c r="L1165" s="1042"/>
      <c r="M1165" s="1042"/>
      <c r="N1165" s="1042"/>
      <c r="O1165" s="1043"/>
      <c r="Q1165" s="519"/>
      <c r="R1165" s="294"/>
      <c r="S1165" s="294"/>
      <c r="T1165" s="294"/>
      <c r="U1165" s="294"/>
    </row>
    <row r="1166" spans="1:21" ht="16.5" customHeight="1">
      <c r="B1166" s="295" t="s">
        <v>111</v>
      </c>
      <c r="C1166" s="296"/>
      <c r="D1166" s="296"/>
      <c r="E1166" s="297"/>
      <c r="F1166" s="296"/>
      <c r="G1166" s="296"/>
      <c r="H1166" s="298"/>
      <c r="I1166" s="298"/>
      <c r="J1166" s="298"/>
      <c r="K1166" s="298"/>
      <c r="L1166" s="298"/>
      <c r="M1166" s="298"/>
      <c r="N1166" s="298"/>
      <c r="O1166" s="299"/>
      <c r="R1166" s="294"/>
      <c r="S1166" s="294"/>
      <c r="T1166" s="294"/>
      <c r="U1166" s="294"/>
    </row>
    <row r="1167" spans="1:21" ht="18.75" customHeight="1">
      <c r="B1167" s="1055"/>
      <c r="C1167" s="1056"/>
      <c r="D1167" s="1056"/>
      <c r="E1167" s="1056"/>
      <c r="F1167" s="1056"/>
      <c r="G1167" s="1056"/>
      <c r="H1167" s="1056"/>
      <c r="I1167" s="1056"/>
      <c r="J1167" s="1056"/>
      <c r="K1167" s="1056"/>
      <c r="L1167" s="1213" t="s">
        <v>39</v>
      </c>
      <c r="M1167" s="1215"/>
      <c r="N1167" s="1215"/>
      <c r="O1167" s="1216"/>
      <c r="Q1167" s="496" t="str">
        <f>IF(M1167="", "←選択してください。", "")</f>
        <v>←選択してください。</v>
      </c>
      <c r="R1167" s="294"/>
      <c r="S1167" s="294"/>
      <c r="T1167" s="294"/>
      <c r="U1167" s="294"/>
    </row>
    <row r="1168" spans="1:21" ht="17.25" customHeight="1">
      <c r="B1168" s="1057"/>
      <c r="C1168" s="1058"/>
      <c r="D1168" s="1058"/>
      <c r="E1168" s="1058"/>
      <c r="F1168" s="1058"/>
      <c r="G1168" s="1058"/>
      <c r="H1168" s="1058"/>
      <c r="I1168" s="1058"/>
      <c r="J1168" s="1058"/>
      <c r="K1168" s="1058"/>
      <c r="L1168" s="1214"/>
      <c r="M1168" s="1217"/>
      <c r="N1168" s="1217"/>
      <c r="O1168" s="1218"/>
      <c r="Q1168" s="301"/>
      <c r="R1168" s="294"/>
      <c r="S1168" s="294"/>
      <c r="T1168" s="294"/>
      <c r="U1168" s="294"/>
    </row>
    <row r="1169" spans="2:21" ht="4.5" customHeight="1">
      <c r="B1169" s="303"/>
      <c r="C1169" s="303"/>
      <c r="D1169" s="303"/>
      <c r="E1169" s="303"/>
      <c r="F1169" s="303"/>
      <c r="G1169" s="303"/>
      <c r="H1169" s="303"/>
      <c r="I1169" s="303"/>
      <c r="J1169" s="303"/>
      <c r="K1169" s="303"/>
      <c r="L1169" s="303"/>
      <c r="M1169" s="303"/>
      <c r="N1169" s="303"/>
      <c r="O1169" s="517"/>
      <c r="R1169" s="294"/>
      <c r="S1169" s="294"/>
      <c r="T1169" s="294"/>
      <c r="U1169" s="294"/>
    </row>
    <row r="1170" spans="2:21" ht="21.75" customHeight="1">
      <c r="B1170" s="987" t="s">
        <v>112</v>
      </c>
      <c r="C1170" s="1097"/>
      <c r="D1170" s="1098" t="s">
        <v>41</v>
      </c>
      <c r="E1170" s="1099"/>
      <c r="F1170" s="1100"/>
      <c r="G1170" s="1100"/>
      <c r="H1170" s="1101"/>
      <c r="I1170" s="987"/>
      <c r="J1170" s="988"/>
      <c r="K1170" s="988"/>
      <c r="L1170" s="1211"/>
      <c r="M1170" s="1211"/>
      <c r="N1170" s="1211"/>
      <c r="O1170" s="1212"/>
      <c r="Q1170" s="301" t="str">
        <f>IF(OR(F1164="人材養成事業",F1164= "普及啓発事業"), "←斜線部は記入する必要はありません。", "")</f>
        <v/>
      </c>
      <c r="R1170" s="294"/>
      <c r="S1170" s="294"/>
      <c r="T1170" s="294"/>
      <c r="U1170" s="294"/>
    </row>
    <row r="1171" spans="2:21" ht="9" customHeight="1">
      <c r="B1171" s="122"/>
      <c r="C1171" s="122"/>
      <c r="D1171" s="122"/>
      <c r="E1171" s="122"/>
      <c r="F1171" s="303"/>
      <c r="G1171" s="303"/>
      <c r="H1171" s="500"/>
      <c r="I1171" s="303"/>
      <c r="J1171" s="303"/>
      <c r="K1171" s="303"/>
      <c r="L1171" s="501"/>
      <c r="M1171" s="303"/>
      <c r="N1171" s="303"/>
      <c r="O1171" s="502"/>
      <c r="Q1171" s="301"/>
      <c r="R1171" s="294"/>
      <c r="S1171" s="294"/>
      <c r="T1171" s="294"/>
      <c r="U1171" s="294"/>
    </row>
    <row r="1172" spans="2:21" ht="16.5" hidden="1" customHeight="1">
      <c r="B1172" s="122"/>
      <c r="C1172" s="122"/>
      <c r="D1172" s="122"/>
      <c r="E1172" s="122"/>
      <c r="F1172" s="303"/>
      <c r="G1172" s="303"/>
      <c r="H1172" s="500"/>
      <c r="I1172" s="303"/>
      <c r="J1172" s="303"/>
      <c r="K1172" s="303"/>
      <c r="L1172" s="501"/>
      <c r="M1172" s="303"/>
      <c r="N1172" s="303"/>
      <c r="O1172" s="502"/>
      <c r="Q1172" s="301"/>
      <c r="R1172" s="294"/>
      <c r="S1172" s="294"/>
      <c r="T1172" s="294"/>
      <c r="U1172" s="294"/>
    </row>
    <row r="1173" spans="2:21" ht="16.5" hidden="1" customHeight="1">
      <c r="B1173" s="122"/>
      <c r="C1173" s="122"/>
      <c r="D1173" s="303"/>
      <c r="E1173" s="303"/>
      <c r="F1173" s="303"/>
      <c r="G1173" s="303"/>
      <c r="H1173" s="303"/>
      <c r="I1173" s="303"/>
      <c r="J1173" s="303"/>
      <c r="K1173" s="303"/>
      <c r="L1173" s="303"/>
      <c r="M1173" s="303"/>
      <c r="N1173" s="303"/>
      <c r="O1173" s="303"/>
      <c r="Q1173" s="301"/>
      <c r="R1173" s="294"/>
      <c r="S1173" s="294"/>
      <c r="T1173" s="294"/>
      <c r="U1173" s="294"/>
    </row>
    <row r="1174" spans="2:21" s="97" customFormat="1" ht="18" customHeight="1">
      <c r="B1174" s="1067" t="s">
        <v>277</v>
      </c>
      <c r="C1174" s="1075"/>
      <c r="D1174" s="1032" t="s">
        <v>737</v>
      </c>
      <c r="E1174" s="975"/>
      <c r="F1174" s="975"/>
      <c r="G1174" s="975"/>
      <c r="H1174" s="975"/>
      <c r="I1174" s="975"/>
      <c r="J1174" s="975"/>
      <c r="K1174" s="975"/>
      <c r="L1174" s="975"/>
      <c r="M1174" s="975"/>
      <c r="N1174" s="975"/>
      <c r="O1174" s="976"/>
      <c r="Q1174" s="495"/>
    </row>
    <row r="1175" spans="2:21" s="97" customFormat="1" ht="19.350000000000001" customHeight="1">
      <c r="B1175" s="1076"/>
      <c r="C1175" s="1077"/>
      <c r="D1175" s="1033"/>
      <c r="E1175" s="1034"/>
      <c r="F1175" s="1034"/>
      <c r="G1175" s="1034"/>
      <c r="H1175" s="1034"/>
      <c r="I1175" s="1034"/>
      <c r="J1175" s="1034"/>
      <c r="K1175" s="1034"/>
      <c r="L1175" s="1034"/>
      <c r="M1175" s="1034"/>
      <c r="N1175" s="1034"/>
      <c r="O1175" s="1035"/>
    </row>
    <row r="1176" spans="2:21" s="97" customFormat="1" ht="19.350000000000001" customHeight="1">
      <c r="B1176" s="1076"/>
      <c r="C1176" s="1077"/>
      <c r="D1176" s="1026"/>
      <c r="E1176" s="1027"/>
      <c r="F1176" s="1027"/>
      <c r="G1176" s="1027"/>
      <c r="H1176" s="1027"/>
      <c r="I1176" s="1027"/>
      <c r="J1176" s="1027"/>
      <c r="K1176" s="1027"/>
      <c r="L1176" s="1027"/>
      <c r="M1176" s="1027"/>
      <c r="N1176" s="1027"/>
      <c r="O1176" s="1028"/>
    </row>
    <row r="1177" spans="2:21" s="97" customFormat="1" ht="19.350000000000001" customHeight="1">
      <c r="B1177" s="1076"/>
      <c r="C1177" s="1077"/>
      <c r="D1177" s="1026"/>
      <c r="E1177" s="1027"/>
      <c r="F1177" s="1027"/>
      <c r="G1177" s="1027"/>
      <c r="H1177" s="1027"/>
      <c r="I1177" s="1027"/>
      <c r="J1177" s="1027"/>
      <c r="K1177" s="1027"/>
      <c r="L1177" s="1027"/>
      <c r="M1177" s="1027"/>
      <c r="N1177" s="1027"/>
      <c r="O1177" s="1028"/>
    </row>
    <row r="1178" spans="2:21" s="97" customFormat="1" ht="19.350000000000001" customHeight="1">
      <c r="B1178" s="1076"/>
      <c r="C1178" s="1077"/>
      <c r="D1178" s="1026"/>
      <c r="E1178" s="1027"/>
      <c r="F1178" s="1027"/>
      <c r="G1178" s="1027"/>
      <c r="H1178" s="1027"/>
      <c r="I1178" s="1027"/>
      <c r="J1178" s="1027"/>
      <c r="K1178" s="1027"/>
      <c r="L1178" s="1027"/>
      <c r="M1178" s="1027"/>
      <c r="N1178" s="1027"/>
      <c r="O1178" s="1028"/>
    </row>
    <row r="1179" spans="2:21" s="97" customFormat="1" ht="19.350000000000001" customHeight="1">
      <c r="B1179" s="1076"/>
      <c r="C1179" s="1077"/>
      <c r="D1179" s="1026"/>
      <c r="E1179" s="1027"/>
      <c r="F1179" s="1027"/>
      <c r="G1179" s="1027"/>
      <c r="H1179" s="1027"/>
      <c r="I1179" s="1027"/>
      <c r="J1179" s="1027"/>
      <c r="K1179" s="1027"/>
      <c r="L1179" s="1027"/>
      <c r="M1179" s="1027"/>
      <c r="N1179" s="1027"/>
      <c r="O1179" s="1028"/>
    </row>
    <row r="1180" spans="2:21" s="97" customFormat="1" ht="19.350000000000001" customHeight="1">
      <c r="B1180" s="1076"/>
      <c r="C1180" s="1077"/>
      <c r="D1180" s="1026"/>
      <c r="E1180" s="1027"/>
      <c r="F1180" s="1027"/>
      <c r="G1180" s="1027"/>
      <c r="H1180" s="1027"/>
      <c r="I1180" s="1027"/>
      <c r="J1180" s="1027"/>
      <c r="K1180" s="1027"/>
      <c r="L1180" s="1027"/>
      <c r="M1180" s="1027"/>
      <c r="N1180" s="1027"/>
      <c r="O1180" s="1028"/>
    </row>
    <row r="1181" spans="2:21" s="97" customFormat="1" ht="19.350000000000001" customHeight="1">
      <c r="B1181" s="1076"/>
      <c r="C1181" s="1077"/>
      <c r="D1181" s="1026"/>
      <c r="E1181" s="1027"/>
      <c r="F1181" s="1027"/>
      <c r="G1181" s="1027"/>
      <c r="H1181" s="1027"/>
      <c r="I1181" s="1027"/>
      <c r="J1181" s="1027"/>
      <c r="K1181" s="1027"/>
      <c r="L1181" s="1027"/>
      <c r="M1181" s="1027"/>
      <c r="N1181" s="1027"/>
      <c r="O1181" s="1028"/>
    </row>
    <row r="1182" spans="2:21" s="97" customFormat="1" ht="19.350000000000001" customHeight="1">
      <c r="B1182" s="1076"/>
      <c r="C1182" s="1077"/>
      <c r="D1182" s="1026"/>
      <c r="E1182" s="1027"/>
      <c r="F1182" s="1027"/>
      <c r="G1182" s="1027"/>
      <c r="H1182" s="1027"/>
      <c r="I1182" s="1027"/>
      <c r="J1182" s="1027"/>
      <c r="K1182" s="1027"/>
      <c r="L1182" s="1027"/>
      <c r="M1182" s="1027"/>
      <c r="N1182" s="1027"/>
      <c r="O1182" s="1028"/>
    </row>
    <row r="1183" spans="2:21" s="97" customFormat="1" ht="19.350000000000001" customHeight="1">
      <c r="B1183" s="1076"/>
      <c r="C1183" s="1077"/>
      <c r="D1183" s="1026"/>
      <c r="E1183" s="1027"/>
      <c r="F1183" s="1027"/>
      <c r="G1183" s="1027"/>
      <c r="H1183" s="1027"/>
      <c r="I1183" s="1027"/>
      <c r="J1183" s="1027"/>
      <c r="K1183" s="1027"/>
      <c r="L1183" s="1027"/>
      <c r="M1183" s="1027"/>
      <c r="N1183" s="1027"/>
      <c r="O1183" s="1028"/>
    </row>
    <row r="1184" spans="2:21" s="97" customFormat="1" ht="19.350000000000001" customHeight="1">
      <c r="B1184" s="1078"/>
      <c r="C1184" s="1079"/>
      <c r="D1184" s="1029"/>
      <c r="E1184" s="1030"/>
      <c r="F1184" s="1030"/>
      <c r="G1184" s="1030"/>
      <c r="H1184" s="1030"/>
      <c r="I1184" s="1030"/>
      <c r="J1184" s="1030"/>
      <c r="K1184" s="1030"/>
      <c r="L1184" s="1030"/>
      <c r="M1184" s="1030"/>
      <c r="N1184" s="1030"/>
      <c r="O1184" s="1031"/>
    </row>
    <row r="1185" spans="2:15" s="97" customFormat="1" ht="18" customHeight="1">
      <c r="B1185" s="1067" t="s">
        <v>114</v>
      </c>
      <c r="C1185" s="1092"/>
      <c r="D1185" s="1147" t="s">
        <v>523</v>
      </c>
      <c r="E1185" s="1133"/>
      <c r="F1185" s="1133"/>
      <c r="G1185" s="1133"/>
      <c r="H1185" s="1133"/>
      <c r="I1185" s="1133"/>
      <c r="J1185" s="1133"/>
      <c r="K1185" s="1133"/>
      <c r="L1185" s="1133"/>
      <c r="M1185" s="1133"/>
      <c r="N1185" s="1133"/>
      <c r="O1185" s="1134"/>
    </row>
    <row r="1186" spans="2:15" s="97" customFormat="1" ht="18" customHeight="1">
      <c r="B1186" s="1093"/>
      <c r="C1186" s="1094"/>
      <c r="D1186" s="1045"/>
      <c r="E1186" s="1046"/>
      <c r="F1186" s="1046"/>
      <c r="G1186" s="1046"/>
      <c r="H1186" s="1046"/>
      <c r="I1186" s="1046"/>
      <c r="J1186" s="1046"/>
      <c r="K1186" s="1046"/>
      <c r="L1186" s="1046"/>
      <c r="M1186" s="1046"/>
      <c r="N1186" s="1046"/>
      <c r="O1186" s="1047"/>
    </row>
    <row r="1187" spans="2:15" s="97" customFormat="1" ht="18" customHeight="1">
      <c r="B1187" s="1093"/>
      <c r="C1187" s="1094"/>
      <c r="D1187" s="1026"/>
      <c r="E1187" s="1027"/>
      <c r="F1187" s="1027"/>
      <c r="G1187" s="1027"/>
      <c r="H1187" s="1027"/>
      <c r="I1187" s="1027"/>
      <c r="J1187" s="1027"/>
      <c r="K1187" s="1027"/>
      <c r="L1187" s="1027"/>
      <c r="M1187" s="1027"/>
      <c r="N1187" s="1027"/>
      <c r="O1187" s="1028"/>
    </row>
    <row r="1188" spans="2:15" s="97" customFormat="1" ht="18" customHeight="1">
      <c r="B1188" s="1093"/>
      <c r="C1188" s="1094"/>
      <c r="D1188" s="1026"/>
      <c r="E1188" s="1027"/>
      <c r="F1188" s="1027"/>
      <c r="G1188" s="1027"/>
      <c r="H1188" s="1027"/>
      <c r="I1188" s="1027"/>
      <c r="J1188" s="1027"/>
      <c r="K1188" s="1027"/>
      <c r="L1188" s="1027"/>
      <c r="M1188" s="1027"/>
      <c r="N1188" s="1027"/>
      <c r="O1188" s="1028"/>
    </row>
    <row r="1189" spans="2:15" s="97" customFormat="1" ht="18" customHeight="1">
      <c r="B1189" s="1093"/>
      <c r="C1189" s="1094"/>
      <c r="D1189" s="1026"/>
      <c r="E1189" s="1027"/>
      <c r="F1189" s="1027"/>
      <c r="G1189" s="1027"/>
      <c r="H1189" s="1027"/>
      <c r="I1189" s="1027"/>
      <c r="J1189" s="1027"/>
      <c r="K1189" s="1027"/>
      <c r="L1189" s="1027"/>
      <c r="M1189" s="1027"/>
      <c r="N1189" s="1027"/>
      <c r="O1189" s="1028"/>
    </row>
    <row r="1190" spans="2:15" s="97" customFormat="1" ht="18" customHeight="1">
      <c r="B1190" s="1093"/>
      <c r="C1190" s="1094"/>
      <c r="D1190" s="1026"/>
      <c r="E1190" s="1027"/>
      <c r="F1190" s="1027"/>
      <c r="G1190" s="1027"/>
      <c r="H1190" s="1027"/>
      <c r="I1190" s="1027"/>
      <c r="J1190" s="1027"/>
      <c r="K1190" s="1027"/>
      <c r="L1190" s="1027"/>
      <c r="M1190" s="1027"/>
      <c r="N1190" s="1027"/>
      <c r="O1190" s="1028"/>
    </row>
    <row r="1191" spans="2:15" s="97" customFormat="1" ht="18" customHeight="1">
      <c r="B1191" s="1093"/>
      <c r="C1191" s="1094"/>
      <c r="D1191" s="1048"/>
      <c r="E1191" s="1049"/>
      <c r="F1191" s="1049"/>
      <c r="G1191" s="1049"/>
      <c r="H1191" s="1049"/>
      <c r="I1191" s="1049"/>
      <c r="J1191" s="1049"/>
      <c r="K1191" s="1049"/>
      <c r="L1191" s="1049"/>
      <c r="M1191" s="1049"/>
      <c r="N1191" s="1049"/>
      <c r="O1191" s="1050"/>
    </row>
    <row r="1192" spans="2:15" s="97" customFormat="1" ht="18" customHeight="1">
      <c r="B1192" s="1093"/>
      <c r="C1192" s="1094"/>
      <c r="D1192" s="1116" t="s">
        <v>334</v>
      </c>
      <c r="E1192" s="1117"/>
      <c r="F1192" s="1117"/>
      <c r="G1192" s="1117"/>
      <c r="H1192" s="1117"/>
      <c r="I1192" s="1117"/>
      <c r="J1192" s="1117"/>
      <c r="K1192" s="1117"/>
      <c r="L1192" s="1117"/>
      <c r="M1192" s="1117"/>
      <c r="N1192" s="1117"/>
      <c r="O1192" s="1118"/>
    </row>
    <row r="1193" spans="2:15" s="97" customFormat="1" ht="18" customHeight="1">
      <c r="B1193" s="1093"/>
      <c r="C1193" s="1094"/>
      <c r="D1193" s="1045"/>
      <c r="E1193" s="1119"/>
      <c r="F1193" s="1119"/>
      <c r="G1193" s="1119"/>
      <c r="H1193" s="1119"/>
      <c r="I1193" s="1119"/>
      <c r="J1193" s="1119"/>
      <c r="K1193" s="1119"/>
      <c r="L1193" s="1119"/>
      <c r="M1193" s="1119"/>
      <c r="N1193" s="1119"/>
      <c r="O1193" s="1120"/>
    </row>
    <row r="1194" spans="2:15" s="97" customFormat="1" ht="18" customHeight="1">
      <c r="B1194" s="1093"/>
      <c r="C1194" s="1094"/>
      <c r="D1194" s="1121"/>
      <c r="E1194" s="1122"/>
      <c r="F1194" s="1122"/>
      <c r="G1194" s="1122"/>
      <c r="H1194" s="1122"/>
      <c r="I1194" s="1122"/>
      <c r="J1194" s="1122"/>
      <c r="K1194" s="1122"/>
      <c r="L1194" s="1122"/>
      <c r="M1194" s="1122"/>
      <c r="N1194" s="1122"/>
      <c r="O1194" s="1123"/>
    </row>
    <row r="1195" spans="2:15" s="97" customFormat="1" ht="18" customHeight="1">
      <c r="B1195" s="1093"/>
      <c r="C1195" s="1094"/>
      <c r="D1195" s="1121"/>
      <c r="E1195" s="1122"/>
      <c r="F1195" s="1122"/>
      <c r="G1195" s="1122"/>
      <c r="H1195" s="1122"/>
      <c r="I1195" s="1122"/>
      <c r="J1195" s="1122"/>
      <c r="K1195" s="1122"/>
      <c r="L1195" s="1122"/>
      <c r="M1195" s="1122"/>
      <c r="N1195" s="1122"/>
      <c r="O1195" s="1123"/>
    </row>
    <row r="1196" spans="2:15" s="97" customFormat="1" ht="18" customHeight="1">
      <c r="B1196" s="1093"/>
      <c r="C1196" s="1094"/>
      <c r="D1196" s="1121"/>
      <c r="E1196" s="1122"/>
      <c r="F1196" s="1122"/>
      <c r="G1196" s="1122"/>
      <c r="H1196" s="1122"/>
      <c r="I1196" s="1122"/>
      <c r="J1196" s="1122"/>
      <c r="K1196" s="1122"/>
      <c r="L1196" s="1122"/>
      <c r="M1196" s="1122"/>
      <c r="N1196" s="1122"/>
      <c r="O1196" s="1123"/>
    </row>
    <row r="1197" spans="2:15" s="97" customFormat="1" ht="18" customHeight="1">
      <c r="B1197" s="1093"/>
      <c r="C1197" s="1094"/>
      <c r="D1197" s="1121"/>
      <c r="E1197" s="1122"/>
      <c r="F1197" s="1122"/>
      <c r="G1197" s="1122"/>
      <c r="H1197" s="1122"/>
      <c r="I1197" s="1122"/>
      <c r="J1197" s="1122"/>
      <c r="K1197" s="1122"/>
      <c r="L1197" s="1122"/>
      <c r="M1197" s="1122"/>
      <c r="N1197" s="1122"/>
      <c r="O1197" s="1123"/>
    </row>
    <row r="1198" spans="2:15" s="97" customFormat="1" ht="18" customHeight="1">
      <c r="B1198" s="1093"/>
      <c r="C1198" s="1094"/>
      <c r="D1198" s="1121"/>
      <c r="E1198" s="1122"/>
      <c r="F1198" s="1122"/>
      <c r="G1198" s="1122"/>
      <c r="H1198" s="1122"/>
      <c r="I1198" s="1122"/>
      <c r="J1198" s="1122"/>
      <c r="K1198" s="1122"/>
      <c r="L1198" s="1122"/>
      <c r="M1198" s="1122"/>
      <c r="N1198" s="1122"/>
      <c r="O1198" s="1123"/>
    </row>
    <row r="1199" spans="2:15" s="97" customFormat="1" ht="18" customHeight="1">
      <c r="B1199" s="1095"/>
      <c r="C1199" s="1096"/>
      <c r="D1199" s="1124"/>
      <c r="E1199" s="1125"/>
      <c r="F1199" s="1125"/>
      <c r="G1199" s="1125"/>
      <c r="H1199" s="1125"/>
      <c r="I1199" s="1125"/>
      <c r="J1199" s="1125"/>
      <c r="K1199" s="1125"/>
      <c r="L1199" s="1125"/>
      <c r="M1199" s="1125"/>
      <c r="N1199" s="1125"/>
      <c r="O1199" s="1126"/>
    </row>
    <row r="1200" spans="2:15" s="97" customFormat="1" ht="32.25" customHeight="1">
      <c r="B1200" s="1067" t="s">
        <v>110</v>
      </c>
      <c r="C1200" s="1092"/>
      <c r="D1200" s="1102" t="s">
        <v>733</v>
      </c>
      <c r="E1200" s="1090"/>
      <c r="F1200" s="1090"/>
      <c r="G1200" s="1090"/>
      <c r="H1200" s="1090"/>
      <c r="I1200" s="1090"/>
      <c r="J1200" s="1090"/>
      <c r="K1200" s="1090"/>
      <c r="L1200" s="1090"/>
      <c r="M1200" s="1090"/>
      <c r="N1200" s="1090"/>
      <c r="O1200" s="1091"/>
    </row>
    <row r="1201" spans="2:21" s="97" customFormat="1" ht="18" customHeight="1">
      <c r="B1201" s="1093"/>
      <c r="C1201" s="1094"/>
      <c r="D1201" s="1045"/>
      <c r="E1201" s="1108"/>
      <c r="F1201" s="1108"/>
      <c r="G1201" s="1108"/>
      <c r="H1201" s="1108"/>
      <c r="I1201" s="1108"/>
      <c r="J1201" s="1108"/>
      <c r="K1201" s="1108"/>
      <c r="L1201" s="1108"/>
      <c r="M1201" s="1108"/>
      <c r="N1201" s="1108"/>
      <c r="O1201" s="1109"/>
    </row>
    <row r="1202" spans="2:21" s="97" customFormat="1" ht="18" customHeight="1">
      <c r="B1202" s="1093"/>
      <c r="C1202" s="1094"/>
      <c r="D1202" s="1110"/>
      <c r="E1202" s="1111"/>
      <c r="F1202" s="1111"/>
      <c r="G1202" s="1111"/>
      <c r="H1202" s="1111"/>
      <c r="I1202" s="1111"/>
      <c r="J1202" s="1111"/>
      <c r="K1202" s="1111"/>
      <c r="L1202" s="1111"/>
      <c r="M1202" s="1111"/>
      <c r="N1202" s="1111"/>
      <c r="O1202" s="1112"/>
    </row>
    <row r="1203" spans="2:21" s="97" customFormat="1" ht="18" customHeight="1">
      <c r="B1203" s="1093"/>
      <c r="C1203" s="1094"/>
      <c r="D1203" s="1113"/>
      <c r="E1203" s="1114"/>
      <c r="F1203" s="1114"/>
      <c r="G1203" s="1114"/>
      <c r="H1203" s="1114"/>
      <c r="I1203" s="1114"/>
      <c r="J1203" s="1114"/>
      <c r="K1203" s="1114"/>
      <c r="L1203" s="1114"/>
      <c r="M1203" s="1114"/>
      <c r="N1203" s="1114"/>
      <c r="O1203" s="1115"/>
    </row>
    <row r="1204" spans="2:21" s="97" customFormat="1" ht="17.100000000000001" customHeight="1">
      <c r="B1204" s="1093"/>
      <c r="C1204" s="1094"/>
      <c r="D1204" s="1133" t="s">
        <v>278</v>
      </c>
      <c r="E1204" s="1133"/>
      <c r="F1204" s="1133"/>
      <c r="G1204" s="1133"/>
      <c r="H1204" s="1133"/>
      <c r="I1204" s="1133"/>
      <c r="J1204" s="1133"/>
      <c r="K1204" s="1133"/>
      <c r="L1204" s="1133"/>
      <c r="M1204" s="1133"/>
      <c r="N1204" s="1133"/>
      <c r="O1204" s="1134"/>
    </row>
    <row r="1205" spans="2:21" s="97" customFormat="1" ht="17.100000000000001" customHeight="1">
      <c r="B1205" s="1093"/>
      <c r="C1205" s="1094"/>
      <c r="D1205" s="1135"/>
      <c r="E1205" s="1108"/>
      <c r="F1205" s="1108"/>
      <c r="G1205" s="1108"/>
      <c r="H1205" s="1108"/>
      <c r="I1205" s="1108"/>
      <c r="J1205" s="1108"/>
      <c r="K1205" s="1108"/>
      <c r="L1205" s="1108"/>
      <c r="M1205" s="1108"/>
      <c r="N1205" s="1108"/>
      <c r="O1205" s="1109"/>
    </row>
    <row r="1206" spans="2:21" s="97" customFormat="1" ht="17.100000000000001" customHeight="1">
      <c r="B1206" s="1093"/>
      <c r="C1206" s="1094"/>
      <c r="D1206" s="1110"/>
      <c r="E1206" s="1111"/>
      <c r="F1206" s="1111"/>
      <c r="G1206" s="1111"/>
      <c r="H1206" s="1111"/>
      <c r="I1206" s="1111"/>
      <c r="J1206" s="1111"/>
      <c r="K1206" s="1111"/>
      <c r="L1206" s="1111"/>
      <c r="M1206" s="1111"/>
      <c r="N1206" s="1111"/>
      <c r="O1206" s="1112"/>
    </row>
    <row r="1207" spans="2:21" s="97" customFormat="1" ht="17.100000000000001" customHeight="1">
      <c r="B1207" s="1093"/>
      <c r="C1207" s="1094"/>
      <c r="D1207" s="1113"/>
      <c r="E1207" s="1114"/>
      <c r="F1207" s="1114"/>
      <c r="G1207" s="1114"/>
      <c r="H1207" s="1114"/>
      <c r="I1207" s="1114"/>
      <c r="J1207" s="1114"/>
      <c r="K1207" s="1114"/>
      <c r="L1207" s="1114"/>
      <c r="M1207" s="1114"/>
      <c r="N1207" s="1114"/>
      <c r="O1207" s="1115"/>
    </row>
    <row r="1208" spans="2:21" s="97" customFormat="1" ht="17.100000000000001" customHeight="1">
      <c r="B1208" s="1093"/>
      <c r="C1208" s="1094"/>
      <c r="D1208" s="1133" t="s">
        <v>371</v>
      </c>
      <c r="E1208" s="1133"/>
      <c r="F1208" s="1133"/>
      <c r="G1208" s="1133"/>
      <c r="H1208" s="1133"/>
      <c r="I1208" s="1133"/>
      <c r="J1208" s="1133"/>
      <c r="K1208" s="1133"/>
      <c r="L1208" s="1133"/>
      <c r="M1208" s="1133"/>
      <c r="N1208" s="1133"/>
      <c r="O1208" s="1134"/>
    </row>
    <row r="1209" spans="2:21" s="97" customFormat="1" ht="17.100000000000001" customHeight="1">
      <c r="B1209" s="1093"/>
      <c r="C1209" s="1094"/>
      <c r="D1209" s="1135"/>
      <c r="E1209" s="1136"/>
      <c r="F1209" s="1136"/>
      <c r="G1209" s="1136"/>
      <c r="H1209" s="1136"/>
      <c r="I1209" s="1136"/>
      <c r="J1209" s="1136"/>
      <c r="K1209" s="1136"/>
      <c r="L1209" s="1136"/>
      <c r="M1209" s="1136"/>
      <c r="N1209" s="1136"/>
      <c r="O1209" s="1137"/>
    </row>
    <row r="1210" spans="2:21" s="97" customFormat="1" ht="17.100000000000001" customHeight="1">
      <c r="B1210" s="1093"/>
      <c r="C1210" s="1094"/>
      <c r="D1210" s="1138"/>
      <c r="E1210" s="827"/>
      <c r="F1210" s="827"/>
      <c r="G1210" s="827"/>
      <c r="H1210" s="827"/>
      <c r="I1210" s="827"/>
      <c r="J1210" s="827"/>
      <c r="K1210" s="827"/>
      <c r="L1210" s="827"/>
      <c r="M1210" s="827"/>
      <c r="N1210" s="827"/>
      <c r="O1210" s="1139"/>
    </row>
    <row r="1211" spans="2:21" s="97" customFormat="1" ht="17.100000000000001" customHeight="1">
      <c r="B1211" s="1093"/>
      <c r="C1211" s="1094"/>
      <c r="D1211" s="1140"/>
      <c r="E1211" s="1141"/>
      <c r="F1211" s="1141"/>
      <c r="G1211" s="1141"/>
      <c r="H1211" s="1141"/>
      <c r="I1211" s="1141"/>
      <c r="J1211" s="1141"/>
      <c r="K1211" s="1141"/>
      <c r="L1211" s="1141"/>
      <c r="M1211" s="1141"/>
      <c r="N1211" s="1141"/>
      <c r="O1211" s="1142"/>
    </row>
    <row r="1212" spans="2:21" s="97" customFormat="1" ht="45" customHeight="1">
      <c r="B1212" s="1093"/>
      <c r="C1212" s="1094"/>
      <c r="D1212" s="1021" t="s">
        <v>779</v>
      </c>
      <c r="E1212" s="1022"/>
      <c r="F1212" s="1022"/>
      <c r="G1212" s="1022"/>
      <c r="H1212" s="1022"/>
      <c r="I1212" s="1022"/>
      <c r="J1212" s="1022"/>
      <c r="K1212" s="1022"/>
      <c r="L1212" s="1023"/>
      <c r="M1212" s="1024" t="s">
        <v>713</v>
      </c>
      <c r="N1212" s="1025"/>
      <c r="O1212" s="706" t="s">
        <v>714</v>
      </c>
      <c r="Q1212" s="495" t="s">
        <v>721</v>
      </c>
    </row>
    <row r="1213" spans="2:21" s="97" customFormat="1" ht="17.100000000000001" customHeight="1">
      <c r="B1213" s="1093"/>
      <c r="C1213" s="1094"/>
      <c r="D1213" s="1045"/>
      <c r="E1213" s="1103"/>
      <c r="F1213" s="1103"/>
      <c r="G1213" s="1103"/>
      <c r="H1213" s="1103"/>
      <c r="I1213" s="1103"/>
      <c r="J1213" s="1103"/>
      <c r="K1213" s="1103"/>
      <c r="L1213" s="1103"/>
      <c r="M1213" s="1103"/>
      <c r="N1213" s="1103"/>
      <c r="O1213" s="1104"/>
    </row>
    <row r="1214" spans="2:21" ht="18" customHeight="1">
      <c r="B1214" s="1093"/>
      <c r="C1214" s="1094"/>
      <c r="D1214" s="1105"/>
      <c r="E1214" s="1106"/>
      <c r="F1214" s="1106"/>
      <c r="G1214" s="1106"/>
      <c r="H1214" s="1106"/>
      <c r="I1214" s="1106"/>
      <c r="J1214" s="1106"/>
      <c r="K1214" s="1106"/>
      <c r="L1214" s="1106"/>
      <c r="M1214" s="1106"/>
      <c r="N1214" s="1106"/>
      <c r="O1214" s="1107"/>
      <c r="R1214" s="294"/>
      <c r="S1214" s="294"/>
      <c r="T1214" s="294"/>
      <c r="U1214" s="294"/>
    </row>
    <row r="1215" spans="2:21" ht="18" customHeight="1">
      <c r="B1215" s="1093"/>
      <c r="C1215" s="1094"/>
      <c r="D1215" s="1147" t="s">
        <v>279</v>
      </c>
      <c r="E1215" s="1133"/>
      <c r="F1215" s="1133"/>
      <c r="G1215" s="1133"/>
      <c r="H1215" s="1133"/>
      <c r="I1215" s="1133"/>
      <c r="J1215" s="1133"/>
      <c r="K1215" s="1133"/>
      <c r="L1215" s="1133"/>
      <c r="M1215" s="1133"/>
      <c r="N1215" s="1133"/>
      <c r="O1215" s="1134"/>
      <c r="R1215" s="294"/>
      <c r="S1215" s="294"/>
      <c r="T1215" s="294"/>
      <c r="U1215" s="294"/>
    </row>
    <row r="1216" spans="2:21" ht="18" customHeight="1">
      <c r="B1216" s="1093"/>
      <c r="C1216" s="1094"/>
      <c r="D1216" s="1127"/>
      <c r="E1216" s="1128"/>
      <c r="F1216" s="1128"/>
      <c r="G1216" s="1128"/>
      <c r="H1216" s="1128"/>
      <c r="I1216" s="1128"/>
      <c r="J1216" s="1128"/>
      <c r="K1216" s="1128"/>
      <c r="L1216" s="1128"/>
      <c r="M1216" s="1128"/>
      <c r="N1216" s="1128"/>
      <c r="O1216" s="1129"/>
      <c r="R1216" s="294"/>
      <c r="S1216" s="294"/>
      <c r="T1216" s="294"/>
      <c r="U1216" s="294"/>
    </row>
    <row r="1217" spans="1:17" s="308" customFormat="1" ht="18" customHeight="1">
      <c r="B1217" s="1095"/>
      <c r="C1217" s="1096"/>
      <c r="D1217" s="1130"/>
      <c r="E1217" s="1131"/>
      <c r="F1217" s="1131"/>
      <c r="G1217" s="1131"/>
      <c r="H1217" s="1131"/>
      <c r="I1217" s="1131"/>
      <c r="J1217" s="1131"/>
      <c r="K1217" s="1131"/>
      <c r="L1217" s="1131"/>
      <c r="M1217" s="1131"/>
      <c r="N1217" s="1131"/>
      <c r="O1217" s="1132"/>
    </row>
    <row r="1218" spans="1:17" s="122" customFormat="1" ht="4.5" customHeight="1">
      <c r="B1218" s="309"/>
      <c r="C1218" s="309"/>
      <c r="D1218" s="310"/>
      <c r="E1218" s="310"/>
      <c r="F1218" s="310"/>
      <c r="G1218" s="310"/>
      <c r="H1218" s="310"/>
      <c r="I1218" s="310"/>
      <c r="J1218" s="310"/>
      <c r="K1218" s="310"/>
      <c r="L1218" s="310"/>
      <c r="M1218" s="310"/>
      <c r="N1218" s="310"/>
      <c r="O1218" s="310"/>
    </row>
    <row r="1219" spans="1:17" s="122" customFormat="1" ht="18.75" customHeight="1">
      <c r="B1219" s="463" t="s">
        <v>333</v>
      </c>
      <c r="C1219" s="309"/>
      <c r="D1219" s="310"/>
      <c r="E1219" s="310"/>
      <c r="F1219" s="310"/>
      <c r="G1219" s="310"/>
      <c r="H1219" s="310"/>
      <c r="I1219" s="310"/>
      <c r="J1219" s="310"/>
      <c r="K1219" s="310"/>
      <c r="L1219" s="310"/>
      <c r="M1219" s="310"/>
      <c r="N1219" s="310"/>
      <c r="O1219" s="310"/>
    </row>
    <row r="1220" spans="1:17" s="122" customFormat="1" ht="14.25" customHeight="1" thickBot="1">
      <c r="B1220" s="463" t="s">
        <v>331</v>
      </c>
      <c r="C1220" s="309"/>
      <c r="D1220" s="310"/>
      <c r="E1220" s="310"/>
      <c r="F1220" s="310"/>
      <c r="G1220" s="310"/>
      <c r="H1220" s="310"/>
      <c r="I1220" s="310"/>
      <c r="J1220" s="310"/>
      <c r="K1220" s="310"/>
      <c r="L1220" s="310"/>
      <c r="M1220" s="310"/>
      <c r="N1220" s="310"/>
      <c r="O1220" s="310"/>
    </row>
    <row r="1221" spans="1:17" s="122" customFormat="1" ht="18" customHeight="1" thickBot="1">
      <c r="B1221" s="1143" t="s">
        <v>36</v>
      </c>
      <c r="C1221" s="1017"/>
      <c r="D1221" s="1018"/>
      <c r="E1221" s="311" t="s">
        <v>426</v>
      </c>
      <c r="F1221" s="312"/>
      <c r="G1221" s="312"/>
      <c r="H1221" s="312"/>
      <c r="I1221" s="312"/>
      <c r="J1221" s="312"/>
      <c r="K1221" s="312"/>
      <c r="L1221" s="212"/>
      <c r="M1221" s="212"/>
      <c r="N1221" s="212"/>
      <c r="O1221" s="212"/>
    </row>
    <row r="1222" spans="1:17" s="122" customFormat="1" ht="12">
      <c r="A1222" s="313"/>
      <c r="B1222" s="314" t="s">
        <v>50</v>
      </c>
      <c r="C1222" s="314"/>
      <c r="D1222" s="315"/>
      <c r="E1222" s="316"/>
      <c r="F1222" s="316"/>
      <c r="G1222" s="317" t="s">
        <v>51</v>
      </c>
      <c r="H1222" s="315"/>
      <c r="I1222" s="314" t="s">
        <v>52</v>
      </c>
      <c r="J1222" s="314"/>
      <c r="K1222" s="313"/>
      <c r="L1222" s="318"/>
      <c r="M1222" s="319"/>
      <c r="N1222" s="313"/>
      <c r="O1222" s="317" t="s">
        <v>51</v>
      </c>
    </row>
    <row r="1223" spans="1:17" s="122" customFormat="1" ht="12">
      <c r="A1223" s="320"/>
      <c r="B1223" s="321" t="s">
        <v>53</v>
      </c>
      <c r="C1223" s="322"/>
      <c r="D1223" s="322"/>
      <c r="E1223" s="323"/>
      <c r="F1223" s="323" t="s">
        <v>54</v>
      </c>
      <c r="G1223" s="324" t="s">
        <v>55</v>
      </c>
      <c r="H1223" s="325"/>
      <c r="I1223" s="321" t="s">
        <v>53</v>
      </c>
      <c r="J1223" s="322"/>
      <c r="K1223" s="322"/>
      <c r="L1223" s="322"/>
      <c r="M1223" s="323"/>
      <c r="N1223" s="323" t="s">
        <v>54</v>
      </c>
      <c r="O1223" s="324" t="s">
        <v>55</v>
      </c>
    </row>
    <row r="1224" spans="1:17" s="122" customFormat="1" ht="18" customHeight="1">
      <c r="A1224" s="313"/>
      <c r="B1224" s="78" t="s">
        <v>395</v>
      </c>
      <c r="C1224" s="79"/>
      <c r="D1224" s="79"/>
      <c r="E1224" s="80"/>
      <c r="F1224" s="81"/>
      <c r="G1224" s="82"/>
      <c r="H1224" s="83"/>
      <c r="I1224" s="78" t="s">
        <v>397</v>
      </c>
      <c r="J1224" s="79"/>
      <c r="K1224" s="79"/>
      <c r="L1224" s="79"/>
      <c r="M1224" s="80"/>
      <c r="N1224" s="84"/>
      <c r="O1224" s="85"/>
      <c r="Q1224" s="561" t="s">
        <v>700</v>
      </c>
    </row>
    <row r="1225" spans="1:17" s="122" customFormat="1" ht="14.25" customHeight="1">
      <c r="A1225" s="313"/>
      <c r="B1225" s="86"/>
      <c r="C1225" s="87"/>
      <c r="D1225" s="88"/>
      <c r="E1225" s="89"/>
      <c r="F1225" s="90"/>
      <c r="G1225" s="91"/>
      <c r="H1225" s="83"/>
      <c r="I1225" s="92"/>
      <c r="J1225" s="93"/>
      <c r="K1225" s="88"/>
      <c r="L1225" s="88"/>
      <c r="M1225" s="89"/>
      <c r="N1225" s="90"/>
      <c r="O1225" s="94"/>
    </row>
    <row r="1226" spans="1:17" s="122" customFormat="1" ht="14.25" customHeight="1">
      <c r="A1226" s="313"/>
      <c r="B1226" s="95"/>
      <c r="C1226" s="96"/>
      <c r="D1226" s="97"/>
      <c r="E1226" s="98"/>
      <c r="F1226" s="90"/>
      <c r="G1226" s="99">
        <f>ROUNDDOWN(SUM(F1225:F1231)/1000,0)</f>
        <v>0</v>
      </c>
      <c r="H1226" s="100"/>
      <c r="I1226" s="92"/>
      <c r="J1226" s="510"/>
      <c r="K1226" s="510"/>
      <c r="L1226" s="510"/>
      <c r="M1226" s="98"/>
      <c r="N1226" s="90"/>
      <c r="O1226" s="101">
        <f>ROUNDDOWN(SUM(N1225:N1234)/1000,0)</f>
        <v>0</v>
      </c>
    </row>
    <row r="1227" spans="1:17" s="122" customFormat="1" ht="14.1" customHeight="1">
      <c r="A1227" s="313"/>
      <c r="B1227" s="95"/>
      <c r="C1227" s="96"/>
      <c r="D1227" s="97"/>
      <c r="E1227" s="98"/>
      <c r="F1227" s="90"/>
      <c r="G1227" s="99"/>
      <c r="H1227" s="100"/>
      <c r="I1227" s="92"/>
      <c r="J1227" s="510"/>
      <c r="K1227" s="510"/>
      <c r="L1227" s="510"/>
      <c r="M1227" s="98"/>
      <c r="N1227" s="90"/>
      <c r="O1227" s="94"/>
    </row>
    <row r="1228" spans="1:17" s="122" customFormat="1" ht="14.25" customHeight="1">
      <c r="A1228" s="313"/>
      <c r="B1228" s="95"/>
      <c r="C1228" s="96"/>
      <c r="D1228" s="97"/>
      <c r="E1228" s="98"/>
      <c r="F1228" s="90"/>
      <c r="G1228" s="99"/>
      <c r="H1228" s="100"/>
      <c r="I1228" s="92"/>
      <c r="J1228" s="510"/>
      <c r="K1228" s="510"/>
      <c r="L1228" s="510"/>
      <c r="M1228" s="98"/>
      <c r="N1228" s="90"/>
      <c r="O1228" s="94"/>
    </row>
    <row r="1229" spans="1:17" s="122" customFormat="1" ht="14.25" customHeight="1">
      <c r="A1229" s="313"/>
      <c r="B1229" s="95"/>
      <c r="C1229" s="96"/>
      <c r="D1229" s="97"/>
      <c r="E1229" s="98"/>
      <c r="F1229" s="90"/>
      <c r="G1229" s="102"/>
      <c r="H1229" s="103"/>
      <c r="I1229" s="92"/>
      <c r="J1229" s="510"/>
      <c r="K1229" s="510"/>
      <c r="L1229" s="510"/>
      <c r="M1229" s="98"/>
      <c r="N1229" s="90"/>
      <c r="O1229" s="94"/>
    </row>
    <row r="1230" spans="1:17" s="122" customFormat="1" ht="14.25" customHeight="1">
      <c r="A1230" s="313"/>
      <c r="B1230" s="95"/>
      <c r="C1230" s="96"/>
      <c r="D1230" s="97"/>
      <c r="E1230" s="98"/>
      <c r="F1230" s="90"/>
      <c r="G1230" s="102"/>
      <c r="H1230" s="103"/>
      <c r="I1230" s="92"/>
      <c r="J1230" s="510"/>
      <c r="K1230" s="510"/>
      <c r="L1230" s="510"/>
      <c r="M1230" s="98"/>
      <c r="N1230" s="90"/>
      <c r="O1230" s="94"/>
    </row>
    <row r="1231" spans="1:17" s="122" customFormat="1" ht="14.25" customHeight="1">
      <c r="A1231" s="313"/>
      <c r="B1231" s="78" t="s">
        <v>607</v>
      </c>
      <c r="C1231" s="79"/>
      <c r="D1231" s="79"/>
      <c r="E1231" s="80"/>
      <c r="F1231" s="81"/>
      <c r="G1231" s="82"/>
      <c r="H1231" s="105"/>
      <c r="I1231" s="92"/>
      <c r="J1231" s="510"/>
      <c r="K1231" s="510"/>
      <c r="L1231" s="510"/>
      <c r="M1231" s="98"/>
      <c r="N1231" s="90"/>
      <c r="O1231" s="94"/>
    </row>
    <row r="1232" spans="1:17" s="122" customFormat="1" ht="14.25" customHeight="1">
      <c r="A1232" s="313"/>
      <c r="B1232" s="95"/>
      <c r="C1232" s="96"/>
      <c r="D1232" s="97"/>
      <c r="E1232" s="98"/>
      <c r="F1232" s="90"/>
      <c r="G1232" s="91"/>
      <c r="H1232" s="105"/>
      <c r="I1232" s="92"/>
      <c r="J1232" s="510"/>
      <c r="K1232" s="510"/>
      <c r="L1232" s="510"/>
      <c r="M1232" s="98"/>
      <c r="N1232" s="90"/>
      <c r="O1232" s="94"/>
    </row>
    <row r="1233" spans="1:15" s="122" customFormat="1" ht="14.25" customHeight="1">
      <c r="A1233" s="313"/>
      <c r="B1233" s="95"/>
      <c r="C1233" s="96"/>
      <c r="D1233" s="97"/>
      <c r="E1233" s="98"/>
      <c r="F1233" s="90"/>
      <c r="G1233" s="99">
        <f>ROUNDDOWN(SUM(F1232:F1237)/1000,0)</f>
        <v>0</v>
      </c>
      <c r="H1233" s="100"/>
      <c r="I1233" s="107"/>
      <c r="J1233" s="511"/>
      <c r="K1233" s="511"/>
      <c r="L1233" s="511"/>
      <c r="M1233" s="98"/>
      <c r="N1233" s="90"/>
      <c r="O1233" s="106"/>
    </row>
    <row r="1234" spans="1:15" s="122" customFormat="1" ht="14.25" customHeight="1">
      <c r="A1234" s="313"/>
      <c r="B1234" s="95"/>
      <c r="C1234" s="96"/>
      <c r="D1234" s="97"/>
      <c r="E1234" s="98"/>
      <c r="F1234" s="90"/>
      <c r="G1234" s="99"/>
      <c r="H1234" s="100"/>
      <c r="I1234" s="78" t="s">
        <v>398</v>
      </c>
      <c r="J1234" s="79"/>
      <c r="K1234" s="79"/>
      <c r="L1234" s="79"/>
      <c r="M1234" s="80"/>
      <c r="N1234" s="81"/>
      <c r="O1234" s="111"/>
    </row>
    <row r="1235" spans="1:15" s="122" customFormat="1" ht="14.25" customHeight="1">
      <c r="A1235" s="313"/>
      <c r="B1235" s="95"/>
      <c r="C1235" s="96"/>
      <c r="D1235" s="97"/>
      <c r="E1235" s="98"/>
      <c r="F1235" s="90"/>
      <c r="G1235" s="99"/>
      <c r="H1235" s="105"/>
      <c r="I1235" s="92"/>
      <c r="J1235" s="510"/>
      <c r="K1235" s="510"/>
      <c r="L1235" s="510"/>
      <c r="M1235" s="98"/>
      <c r="N1235" s="90"/>
      <c r="O1235" s="94"/>
    </row>
    <row r="1236" spans="1:15" s="122" customFormat="1" ht="14.25" customHeight="1">
      <c r="A1236" s="313"/>
      <c r="B1236" s="95"/>
      <c r="C1236" s="96"/>
      <c r="D1236" s="97"/>
      <c r="E1236" s="98"/>
      <c r="F1236" s="90"/>
      <c r="G1236" s="99"/>
      <c r="H1236" s="100"/>
      <c r="I1236" s="92"/>
      <c r="J1236" s="510"/>
      <c r="K1236" s="510"/>
      <c r="L1236" s="510"/>
      <c r="M1236" s="98"/>
      <c r="N1236" s="90"/>
      <c r="O1236" s="101">
        <f>ROUNDDOWN(SUM(N1235:N1243)/1000,0)</f>
        <v>0</v>
      </c>
    </row>
    <row r="1237" spans="1:15" s="122" customFormat="1" ht="14.25" customHeight="1">
      <c r="A1237" s="313"/>
      <c r="B1237" s="78" t="s">
        <v>614</v>
      </c>
      <c r="C1237" s="79"/>
      <c r="D1237" s="79"/>
      <c r="E1237" s="80"/>
      <c r="F1237" s="81"/>
      <c r="G1237" s="82"/>
      <c r="H1237" s="100"/>
      <c r="I1237" s="92"/>
      <c r="J1237" s="510"/>
      <c r="K1237" s="510"/>
      <c r="L1237" s="510"/>
      <c r="M1237" s="98"/>
      <c r="N1237" s="90"/>
      <c r="O1237" s="94"/>
    </row>
    <row r="1238" spans="1:15" s="122" customFormat="1" ht="14.25" customHeight="1">
      <c r="A1238" s="313"/>
      <c r="B1238" s="95"/>
      <c r="C1238" s="96"/>
      <c r="D1238" s="97"/>
      <c r="E1238" s="98"/>
      <c r="F1238" s="90"/>
      <c r="G1238" s="91"/>
      <c r="H1238" s="105"/>
      <c r="I1238" s="92"/>
      <c r="J1238" s="510"/>
      <c r="K1238" s="510"/>
      <c r="L1238" s="510"/>
      <c r="M1238" s="98"/>
      <c r="N1238" s="90"/>
      <c r="O1238" s="94"/>
    </row>
    <row r="1239" spans="1:15" s="122" customFormat="1" ht="14.25" customHeight="1">
      <c r="A1239" s="313"/>
      <c r="B1239" s="95"/>
      <c r="C1239" s="96"/>
      <c r="D1239" s="97"/>
      <c r="E1239" s="98"/>
      <c r="F1239" s="90"/>
      <c r="G1239" s="99">
        <f>ROUNDDOWN(SUM(F1238:F1241)/1000,0)</f>
        <v>0</v>
      </c>
      <c r="H1239" s="105"/>
      <c r="I1239" s="92"/>
      <c r="J1239" s="510"/>
      <c r="K1239" s="510"/>
      <c r="L1239" s="510"/>
      <c r="M1239" s="98"/>
      <c r="N1239" s="90"/>
      <c r="O1239" s="94"/>
    </row>
    <row r="1240" spans="1:15" s="122" customFormat="1" ht="14.25" customHeight="1">
      <c r="A1240" s="313"/>
      <c r="B1240" s="95"/>
      <c r="C1240" s="96"/>
      <c r="D1240" s="97"/>
      <c r="E1240" s="98"/>
      <c r="F1240" s="90"/>
      <c r="G1240" s="99"/>
      <c r="H1240" s="100"/>
      <c r="I1240" s="92"/>
      <c r="J1240" s="510"/>
      <c r="K1240" s="510"/>
      <c r="L1240" s="510"/>
      <c r="M1240" s="98"/>
      <c r="N1240" s="90"/>
      <c r="O1240" s="94"/>
    </row>
    <row r="1241" spans="1:15" s="122" customFormat="1" ht="14.25" customHeight="1">
      <c r="A1241" s="313"/>
      <c r="B1241" s="78" t="s">
        <v>615</v>
      </c>
      <c r="C1241" s="79"/>
      <c r="D1241" s="79"/>
      <c r="E1241" s="80"/>
      <c r="F1241" s="81"/>
      <c r="G1241" s="82"/>
      <c r="H1241" s="100"/>
      <c r="I1241" s="92"/>
      <c r="J1241" s="510"/>
      <c r="K1241" s="510"/>
      <c r="L1241" s="510"/>
      <c r="M1241" s="98"/>
      <c r="N1241" s="90"/>
      <c r="O1241" s="94"/>
    </row>
    <row r="1242" spans="1:15" s="122" customFormat="1" ht="14.25" customHeight="1">
      <c r="A1242" s="313"/>
      <c r="B1242" s="95"/>
      <c r="C1242" s="96"/>
      <c r="D1242" s="97"/>
      <c r="E1242" s="98"/>
      <c r="F1242" s="90"/>
      <c r="G1242" s="91"/>
      <c r="H1242" s="105"/>
      <c r="I1242" s="92"/>
      <c r="J1242" s="510"/>
      <c r="K1242" s="510"/>
      <c r="L1242" s="510"/>
      <c r="M1242" s="98"/>
      <c r="N1242" s="90"/>
      <c r="O1242" s="106"/>
    </row>
    <row r="1243" spans="1:15" s="122" customFormat="1" ht="14.25" customHeight="1">
      <c r="A1243" s="313"/>
      <c r="B1243" s="95"/>
      <c r="C1243" s="96"/>
      <c r="D1243" s="97"/>
      <c r="E1243" s="98"/>
      <c r="F1243" s="90"/>
      <c r="G1243" s="99">
        <f>ROUNDDOWN(SUM(F1242:F1247)/1000,0)</f>
        <v>0</v>
      </c>
      <c r="H1243" s="105"/>
      <c r="I1243" s="185" t="s">
        <v>399</v>
      </c>
      <c r="J1243" s="167"/>
      <c r="K1243" s="109"/>
      <c r="L1243" s="109"/>
      <c r="M1243" s="110"/>
      <c r="N1243" s="84"/>
      <c r="O1243" s="111"/>
    </row>
    <row r="1244" spans="1:15" s="122" customFormat="1" ht="14.25" customHeight="1">
      <c r="A1244" s="313"/>
      <c r="B1244" s="95"/>
      <c r="C1244" s="96"/>
      <c r="D1244" s="97"/>
      <c r="E1244" s="98"/>
      <c r="F1244" s="90"/>
      <c r="G1244" s="99"/>
      <c r="H1244" s="105"/>
      <c r="I1244" s="92"/>
      <c r="J1244" s="510"/>
      <c r="K1244" s="510"/>
      <c r="L1244" s="510"/>
      <c r="M1244" s="98"/>
      <c r="N1244" s="90"/>
      <c r="O1244" s="94"/>
    </row>
    <row r="1245" spans="1:15" s="122" customFormat="1" ht="14.25" customHeight="1">
      <c r="A1245" s="313"/>
      <c r="B1245" s="95"/>
      <c r="C1245" s="96"/>
      <c r="D1245" s="97"/>
      <c r="E1245" s="98"/>
      <c r="F1245" s="90"/>
      <c r="G1245" s="99"/>
      <c r="H1245" s="100"/>
      <c r="I1245" s="92"/>
      <c r="J1245" s="510"/>
      <c r="K1245" s="510"/>
      <c r="L1245" s="510"/>
      <c r="M1245" s="98"/>
      <c r="N1245" s="90"/>
      <c r="O1245" s="101">
        <f>ROUNDDOWN(SUM(N1244:N1250)/1000,0)</f>
        <v>0</v>
      </c>
    </row>
    <row r="1246" spans="1:15" s="122" customFormat="1" ht="14.25" customHeight="1">
      <c r="A1246" s="313"/>
      <c r="B1246" s="78" t="s">
        <v>396</v>
      </c>
      <c r="C1246" s="79"/>
      <c r="D1246" s="79"/>
      <c r="E1246" s="80"/>
      <c r="F1246" s="81"/>
      <c r="G1246" s="82"/>
      <c r="H1246" s="100"/>
      <c r="I1246" s="92"/>
      <c r="J1246" s="510"/>
      <c r="K1246" s="510"/>
      <c r="L1246" s="510"/>
      <c r="M1246" s="98"/>
      <c r="N1246" s="90"/>
      <c r="O1246" s="94"/>
    </row>
    <row r="1247" spans="1:15" s="122" customFormat="1" ht="14.25" customHeight="1">
      <c r="A1247" s="313"/>
      <c r="B1247" s="95"/>
      <c r="C1247" s="96"/>
      <c r="D1247" s="97"/>
      <c r="E1247" s="98"/>
      <c r="F1247" s="90"/>
      <c r="G1247" s="91"/>
      <c r="H1247" s="100"/>
      <c r="I1247" s="92"/>
      <c r="J1247" s="510"/>
      <c r="K1247" s="510"/>
      <c r="L1247" s="510"/>
      <c r="M1247" s="98"/>
      <c r="N1247" s="90"/>
      <c r="O1247" s="94"/>
    </row>
    <row r="1248" spans="1:15" s="122" customFormat="1" ht="14.25" customHeight="1">
      <c r="A1248" s="313"/>
      <c r="B1248" s="95"/>
      <c r="C1248" s="96"/>
      <c r="D1248" s="97"/>
      <c r="E1248" s="98"/>
      <c r="F1248" s="90"/>
      <c r="G1248" s="91">
        <f>ROUNDDOWN(SUM(F1247:F1254)/1000,0)</f>
        <v>0</v>
      </c>
      <c r="H1248" s="100"/>
      <c r="I1248" s="92"/>
      <c r="J1248" s="510"/>
      <c r="K1248" s="510"/>
      <c r="L1248" s="510"/>
      <c r="M1248" s="98"/>
      <c r="N1248" s="90"/>
      <c r="O1248" s="94"/>
    </row>
    <row r="1249" spans="1:17" s="122" customFormat="1" ht="14.25" customHeight="1">
      <c r="A1249" s="313"/>
      <c r="B1249" s="95"/>
      <c r="C1249" s="96"/>
      <c r="D1249" s="97"/>
      <c r="E1249" s="98"/>
      <c r="F1249" s="90"/>
      <c r="G1249" s="91"/>
      <c r="H1249" s="100"/>
      <c r="I1249" s="92"/>
      <c r="J1249" s="510"/>
      <c r="K1249" s="510"/>
      <c r="L1249" s="510"/>
      <c r="M1249" s="98"/>
      <c r="N1249" s="90"/>
      <c r="O1249" s="94"/>
    </row>
    <row r="1250" spans="1:17" s="122" customFormat="1" ht="14.25" customHeight="1">
      <c r="A1250" s="313"/>
      <c r="B1250" s="95"/>
      <c r="C1250" s="96"/>
      <c r="D1250" s="97"/>
      <c r="E1250" s="98"/>
      <c r="F1250" s="90"/>
      <c r="G1250" s="91"/>
      <c r="H1250" s="105"/>
      <c r="I1250" s="185" t="s">
        <v>400</v>
      </c>
      <c r="J1250" s="108"/>
      <c r="K1250" s="109"/>
      <c r="L1250" s="109"/>
      <c r="M1250" s="110"/>
      <c r="N1250" s="84"/>
      <c r="O1250" s="168"/>
    </row>
    <row r="1251" spans="1:17" s="122" customFormat="1" ht="14.25" customHeight="1">
      <c r="A1251" s="313"/>
      <c r="B1251" s="95"/>
      <c r="C1251" s="96"/>
      <c r="D1251" s="97"/>
      <c r="E1251" s="98"/>
      <c r="F1251" s="90"/>
      <c r="G1251" s="91"/>
      <c r="H1251" s="105"/>
      <c r="I1251" s="92"/>
      <c r="J1251" s="510"/>
      <c r="K1251" s="510"/>
      <c r="L1251" s="510"/>
      <c r="M1251" s="98"/>
      <c r="N1251" s="90"/>
      <c r="O1251" s="169"/>
    </row>
    <row r="1252" spans="1:17" s="122" customFormat="1" ht="14.25" customHeight="1">
      <c r="A1252" s="313"/>
      <c r="B1252" s="95"/>
      <c r="C1252" s="96"/>
      <c r="D1252" s="97"/>
      <c r="E1252" s="98"/>
      <c r="F1252" s="90"/>
      <c r="G1252" s="91"/>
      <c r="H1252" s="105"/>
      <c r="I1252" s="92"/>
      <c r="J1252" s="510"/>
      <c r="K1252" s="510"/>
      <c r="L1252" s="510"/>
      <c r="M1252" s="98"/>
      <c r="N1252" s="90"/>
      <c r="O1252" s="101">
        <f>ROUNDDOWN(SUM(N1251:N1257)/1000,0)</f>
        <v>0</v>
      </c>
    </row>
    <row r="1253" spans="1:17" s="122" customFormat="1" ht="14.25" customHeight="1">
      <c r="A1253" s="313"/>
      <c r="B1253" s="95"/>
      <c r="C1253" s="96"/>
      <c r="D1253" s="97"/>
      <c r="E1253" s="98"/>
      <c r="F1253" s="90"/>
      <c r="G1253" s="91"/>
      <c r="H1253" s="105"/>
      <c r="I1253" s="92"/>
      <c r="J1253" s="510"/>
      <c r="K1253" s="510"/>
      <c r="L1253" s="510"/>
      <c r="M1253" s="98"/>
      <c r="N1253" s="90"/>
      <c r="O1253" s="94"/>
    </row>
    <row r="1254" spans="1:17" s="122" customFormat="1" ht="14.25" customHeight="1">
      <c r="A1254" s="313"/>
      <c r="B1254" s="78" t="s">
        <v>56</v>
      </c>
      <c r="C1254" s="79"/>
      <c r="D1254" s="79"/>
      <c r="E1254" s="80"/>
      <c r="F1254" s="81"/>
      <c r="G1254" s="82"/>
      <c r="H1254" s="105"/>
      <c r="I1254" s="92"/>
      <c r="J1254" s="510"/>
      <c r="K1254" s="510"/>
      <c r="L1254" s="510"/>
      <c r="M1254" s="98"/>
      <c r="N1254" s="90"/>
      <c r="O1254" s="94"/>
    </row>
    <row r="1255" spans="1:17" s="122" customFormat="1" ht="14.25" customHeight="1">
      <c r="A1255" s="313"/>
      <c r="B1255" s="95"/>
      <c r="C1255" s="96"/>
      <c r="D1255" s="97"/>
      <c r="E1255" s="98"/>
      <c r="F1255" s="90"/>
      <c r="G1255" s="91"/>
      <c r="H1255" s="100"/>
      <c r="I1255" s="92"/>
      <c r="J1255" s="510"/>
      <c r="K1255" s="510"/>
      <c r="L1255" s="510"/>
      <c r="M1255" s="98"/>
      <c r="N1255" s="90"/>
      <c r="O1255" s="94"/>
    </row>
    <row r="1256" spans="1:17" s="122" customFormat="1" ht="14.25" customHeight="1">
      <c r="A1256" s="313"/>
      <c r="B1256" s="95"/>
      <c r="C1256" s="96"/>
      <c r="D1256" s="97"/>
      <c r="E1256" s="98"/>
      <c r="F1256" s="90"/>
      <c r="G1256" s="99">
        <f>ROUNDDOWN(SUM(F1255:F1260)/1000,0)</f>
        <v>0</v>
      </c>
      <c r="H1256" s="105"/>
      <c r="I1256" s="92"/>
      <c r="J1256" s="510"/>
      <c r="K1256" s="510"/>
      <c r="L1256" s="510"/>
      <c r="M1256" s="98"/>
      <c r="N1256" s="90"/>
      <c r="O1256" s="106"/>
    </row>
    <row r="1257" spans="1:17" s="122" customFormat="1" ht="14.25" customHeight="1">
      <c r="A1257" s="313"/>
      <c r="B1257" s="95"/>
      <c r="C1257" s="96"/>
      <c r="D1257" s="97"/>
      <c r="E1257" s="98"/>
      <c r="F1257" s="90"/>
      <c r="G1257" s="91"/>
      <c r="H1257" s="105"/>
      <c r="I1257" s="185" t="s">
        <v>401</v>
      </c>
      <c r="J1257" s="108"/>
      <c r="K1257" s="109"/>
      <c r="L1257" s="109"/>
      <c r="M1257" s="110"/>
      <c r="N1257" s="707"/>
      <c r="O1257" s="112"/>
    </row>
    <row r="1258" spans="1:17" s="122" customFormat="1" ht="14.25" customHeight="1">
      <c r="A1258" s="313"/>
      <c r="B1258" s="95"/>
      <c r="C1258" s="96"/>
      <c r="D1258" s="97"/>
      <c r="E1258" s="98"/>
      <c r="F1258" s="90"/>
      <c r="G1258" s="99"/>
      <c r="H1258" s="105"/>
      <c r="I1258" s="92"/>
      <c r="J1258" s="510"/>
      <c r="K1258" s="510"/>
      <c r="L1258" s="510"/>
      <c r="M1258" s="98"/>
      <c r="N1258" s="90"/>
      <c r="O1258" s="94"/>
    </row>
    <row r="1259" spans="1:17" s="122" customFormat="1" ht="14.25" customHeight="1">
      <c r="A1259" s="313"/>
      <c r="B1259" s="95"/>
      <c r="C1259" s="96"/>
      <c r="D1259" s="97"/>
      <c r="E1259" s="98"/>
      <c r="F1259" s="90"/>
      <c r="G1259" s="99"/>
      <c r="H1259" s="100"/>
      <c r="I1259" s="92"/>
      <c r="J1259" s="510"/>
      <c r="K1259" s="510"/>
      <c r="L1259" s="510"/>
      <c r="M1259" s="98"/>
      <c r="N1259" s="90"/>
      <c r="O1259" s="101">
        <f>ROUNDDOWN(SUM(N1258:N1263)/1000,0)</f>
        <v>0</v>
      </c>
    </row>
    <row r="1260" spans="1:17" s="122" customFormat="1" ht="14.1" customHeight="1" thickBot="1">
      <c r="A1260" s="313"/>
      <c r="B1260" s="113" t="s">
        <v>608</v>
      </c>
      <c r="C1260" s="114"/>
      <c r="D1260" s="114"/>
      <c r="E1260" s="115"/>
      <c r="F1260" s="116"/>
      <c r="G1260" s="117">
        <f>G1261-G1226-G1233-G1239-G1243-G1248-G1256</f>
        <v>0</v>
      </c>
      <c r="H1260" s="105"/>
      <c r="I1260" s="92"/>
      <c r="J1260" s="510"/>
      <c r="K1260" s="510"/>
      <c r="L1260" s="510"/>
      <c r="M1260" s="98"/>
      <c r="N1260" s="90"/>
      <c r="O1260" s="94"/>
    </row>
    <row r="1261" spans="1:17" s="122" customFormat="1" ht="14.25" customHeight="1" thickTop="1">
      <c r="A1261" s="313"/>
      <c r="B1261" s="702" t="s">
        <v>57</v>
      </c>
      <c r="C1261" s="703"/>
      <c r="D1261" s="703"/>
      <c r="E1261" s="703"/>
      <c r="F1261" s="704"/>
      <c r="G1261" s="118">
        <f>O1270</f>
        <v>0</v>
      </c>
      <c r="H1261" s="100"/>
      <c r="I1261" s="92"/>
      <c r="J1261" s="510"/>
      <c r="K1261" s="510"/>
      <c r="L1261" s="510"/>
      <c r="M1261" s="98"/>
      <c r="N1261" s="90"/>
      <c r="O1261" s="94"/>
    </row>
    <row r="1262" spans="1:17" s="122" customFormat="1" ht="20.100000000000001" customHeight="1">
      <c r="A1262" s="313"/>
      <c r="B1262" s="119" t="s">
        <v>58</v>
      </c>
      <c r="C1262" s="120"/>
      <c r="D1262" s="120"/>
      <c r="E1262" s="120"/>
      <c r="F1262" s="120"/>
      <c r="G1262" s="121"/>
      <c r="H1262" s="100"/>
      <c r="I1262" s="107"/>
      <c r="J1262" s="511"/>
      <c r="K1262" s="511"/>
      <c r="L1262" s="511"/>
      <c r="M1262" s="104"/>
      <c r="N1262" s="645"/>
      <c r="O1262" s="106"/>
    </row>
    <row r="1263" spans="1:17" s="122" customFormat="1" ht="14.25" customHeight="1">
      <c r="A1263" s="313"/>
      <c r="B1263" s="122" t="s">
        <v>59</v>
      </c>
      <c r="C1263" s="120"/>
      <c r="D1263" s="120"/>
      <c r="E1263" s="120"/>
      <c r="F1263" s="120"/>
      <c r="G1263" s="123" t="s">
        <v>60</v>
      </c>
      <c r="H1263" s="121"/>
      <c r="I1263" s="185" t="s">
        <v>717</v>
      </c>
      <c r="J1263" s="708"/>
      <c r="K1263" s="510"/>
      <c r="L1263" s="510"/>
      <c r="M1263" s="110"/>
      <c r="N1263" s="84"/>
      <c r="O1263" s="111"/>
    </row>
    <row r="1264" spans="1:17" s="122" customFormat="1" ht="14.25" customHeight="1">
      <c r="A1264" s="313"/>
      <c r="B1264" s="987" t="s">
        <v>61</v>
      </c>
      <c r="C1264" s="1019"/>
      <c r="D1264" s="1019"/>
      <c r="E1264" s="1019"/>
      <c r="F1264" s="1020"/>
      <c r="G1264" s="125" t="s">
        <v>62</v>
      </c>
      <c r="H1264" s="124"/>
      <c r="I1264" s="92"/>
      <c r="J1264" s="510"/>
      <c r="K1264" s="709"/>
      <c r="L1264" s="709"/>
      <c r="M1264" s="98"/>
      <c r="N1264" s="90"/>
      <c r="O1264" s="94"/>
      <c r="Q1264" s="648" t="s">
        <v>735</v>
      </c>
    </row>
    <row r="1265" spans="1:21" s="122" customFormat="1" ht="14.25" customHeight="1">
      <c r="A1265" s="313"/>
      <c r="B1265" s="1144" t="s">
        <v>403</v>
      </c>
      <c r="C1265" s="1019"/>
      <c r="D1265" s="1019"/>
      <c r="E1265" s="1019"/>
      <c r="F1265" s="1020"/>
      <c r="G1265" s="126"/>
      <c r="H1265" s="124"/>
      <c r="I1265" s="92"/>
      <c r="J1265" s="510"/>
      <c r="K1265" s="510"/>
      <c r="L1265" s="510"/>
      <c r="M1265" s="98"/>
      <c r="N1265" s="90"/>
      <c r="O1265" s="101">
        <f>ROUNDDOWN(SUM(N1264:N1268)/1000,0)</f>
        <v>0</v>
      </c>
    </row>
    <row r="1266" spans="1:21" s="122" customFormat="1" ht="20.100000000000001" customHeight="1">
      <c r="A1266" s="313"/>
      <c r="B1266" s="1144" t="s">
        <v>404</v>
      </c>
      <c r="C1266" s="1145"/>
      <c r="D1266" s="1145"/>
      <c r="E1266" s="1145"/>
      <c r="F1266" s="1146"/>
      <c r="G1266" s="126"/>
      <c r="H1266" s="127"/>
      <c r="I1266" s="92"/>
      <c r="J1266" s="510"/>
      <c r="K1266" s="510"/>
      <c r="L1266" s="510"/>
      <c r="M1266" s="98"/>
      <c r="N1266" s="90"/>
      <c r="O1266" s="94"/>
    </row>
    <row r="1267" spans="1:21" s="122" customFormat="1" ht="21.95" customHeight="1" thickBot="1">
      <c r="A1267" s="313"/>
      <c r="B1267" s="1144" t="s">
        <v>104</v>
      </c>
      <c r="C1267" s="1145"/>
      <c r="D1267" s="1145"/>
      <c r="E1267" s="1145"/>
      <c r="F1267" s="1146"/>
      <c r="G1267" s="126"/>
      <c r="H1267" s="105"/>
      <c r="I1267" s="92"/>
      <c r="J1267" s="510"/>
      <c r="K1267" s="510"/>
      <c r="L1267" s="510"/>
      <c r="M1267" s="98"/>
      <c r="N1267" s="90"/>
      <c r="O1267" s="128"/>
    </row>
    <row r="1268" spans="1:21" s="122" customFormat="1" ht="35.450000000000003" customHeight="1" thickTop="1">
      <c r="A1268" s="313"/>
      <c r="B1268" s="1144" t="s">
        <v>108</v>
      </c>
      <c r="C1268" s="1145"/>
      <c r="D1268" s="1145"/>
      <c r="E1268" s="1145"/>
      <c r="F1268" s="1146"/>
      <c r="G1268" s="126"/>
      <c r="H1268" s="105"/>
      <c r="I1268" s="1166" t="s">
        <v>402</v>
      </c>
      <c r="J1268" s="1167"/>
      <c r="K1268" s="1167"/>
      <c r="L1268" s="1167"/>
      <c r="M1268" s="1167"/>
      <c r="N1268" s="1168"/>
      <c r="O1268" s="129">
        <f>SUM(O1226,O1236,O1245,O1252,O1259,O1265)</f>
        <v>0</v>
      </c>
    </row>
    <row r="1269" spans="1:21" s="122" customFormat="1" ht="35.450000000000003" customHeight="1">
      <c r="A1269" s="313"/>
      <c r="B1269" s="1144" t="s">
        <v>774</v>
      </c>
      <c r="C1269" s="1145"/>
      <c r="D1269" s="1145"/>
      <c r="E1269" s="1145"/>
      <c r="F1269" s="1146"/>
      <c r="G1269" s="126"/>
      <c r="H1269" s="121"/>
      <c r="I1269" s="1169" t="s">
        <v>276</v>
      </c>
      <c r="J1269" s="1170"/>
      <c r="K1269" s="1170"/>
      <c r="L1269" s="1170"/>
      <c r="M1269" s="1170"/>
      <c r="N1269" s="1171"/>
      <c r="O1269" s="136">
        <f>IF(共通入力シート!$B$18="課税事業者",ROUNDDOWN((O1268-G1271)*10/110,0),0)</f>
        <v>0</v>
      </c>
    </row>
    <row r="1270" spans="1:21" s="122" customFormat="1" ht="26.1" customHeight="1" thickBot="1">
      <c r="A1270" s="313"/>
      <c r="B1270" s="1153" t="s">
        <v>775</v>
      </c>
      <c r="C1270" s="1154"/>
      <c r="D1270" s="1154"/>
      <c r="E1270" s="1154"/>
      <c r="F1270" s="1155"/>
      <c r="G1270" s="126"/>
      <c r="H1270" s="121"/>
      <c r="I1270" s="1159" t="s">
        <v>609</v>
      </c>
      <c r="J1270" s="1160"/>
      <c r="K1270" s="1160"/>
      <c r="L1270" s="1160"/>
      <c r="M1270" s="1160"/>
      <c r="N1270" s="1161"/>
      <c r="O1270" s="131">
        <f>O1268-O1269</f>
        <v>0</v>
      </c>
    </row>
    <row r="1271" spans="1:21" s="122" customFormat="1" ht="25.35" customHeight="1" thickTop="1">
      <c r="A1271" s="313"/>
      <c r="B1271" s="1156" t="s">
        <v>63</v>
      </c>
      <c r="C1271" s="1157"/>
      <c r="D1271" s="1157"/>
      <c r="E1271" s="1157"/>
      <c r="F1271" s="1158"/>
      <c r="G1271" s="130">
        <f>SUM(G1265:G1270)</f>
        <v>0</v>
      </c>
      <c r="H1271" s="326"/>
      <c r="I1271" s="1159" t="s">
        <v>610</v>
      </c>
      <c r="J1271" s="1160"/>
      <c r="K1271" s="1160"/>
      <c r="L1271" s="1160"/>
      <c r="M1271" s="1160"/>
      <c r="N1271" s="1161"/>
      <c r="O1271" s="134"/>
    </row>
    <row r="1272" spans="1:21" s="122" customFormat="1" ht="26.25" customHeight="1">
      <c r="A1272" s="313"/>
      <c r="B1272" s="122" t="s">
        <v>64</v>
      </c>
      <c r="C1272" s="327"/>
      <c r="D1272" s="327"/>
      <c r="E1272" s="327"/>
      <c r="F1272" s="327"/>
      <c r="G1272" s="133"/>
      <c r="H1272" s="326"/>
      <c r="O1272" s="135"/>
    </row>
    <row r="1273" spans="1:21" s="122" customFormat="1" ht="10.5" customHeight="1" thickBot="1">
      <c r="A1273" s="313"/>
      <c r="C1273" s="327"/>
      <c r="D1273" s="327"/>
      <c r="E1273" s="327"/>
      <c r="F1273" s="327"/>
      <c r="G1273" s="133"/>
      <c r="H1273" s="326"/>
      <c r="I1273" s="328"/>
    </row>
    <row r="1274" spans="1:21" s="122" customFormat="1" ht="25.35" customHeight="1" thickBot="1">
      <c r="A1274" s="313"/>
      <c r="B1274" s="1143" t="s">
        <v>65</v>
      </c>
      <c r="C1274" s="1018"/>
      <c r="D1274" s="1162" t="str">
        <f>IF(共通入力シート!$B$2="","",共通入力シート!$B$2)</f>
        <v/>
      </c>
      <c r="E1274" s="1162"/>
      <c r="F1274" s="1162"/>
      <c r="G1274" s="1163"/>
      <c r="H1274" s="1164" t="s">
        <v>778</v>
      </c>
      <c r="I1274" s="1165"/>
      <c r="J1274" s="1165"/>
      <c r="K1274" s="1165"/>
      <c r="L1274" s="1165"/>
      <c r="M1274" s="1165"/>
      <c r="N1274" s="1165"/>
      <c r="O1274" s="1165"/>
    </row>
    <row r="1275" spans="1:21" s="122" customFormat="1" ht="77.099999999999994" customHeight="1" thickBot="1">
      <c r="A1275" s="313"/>
      <c r="B1275" s="1148" t="s">
        <v>776</v>
      </c>
      <c r="C1275" s="1149"/>
      <c r="D1275" s="1150" t="str">
        <f>IF(O1270=0,"",MAX(0,MIN(INT(O1270/2),G1260)))</f>
        <v/>
      </c>
      <c r="E1275" s="1150"/>
      <c r="F1275" s="1150"/>
      <c r="G1275" s="329" t="s">
        <v>27</v>
      </c>
      <c r="H1275" s="1151" t="s">
        <v>736</v>
      </c>
      <c r="I1275" s="1152"/>
      <c r="J1275" s="1152"/>
      <c r="K1275" s="1152"/>
      <c r="L1275" s="1152"/>
      <c r="M1275" s="1152"/>
      <c r="N1275" s="1152"/>
      <c r="O1275" s="1152"/>
    </row>
    <row r="1276" spans="1:21" ht="4.5" customHeight="1"/>
    <row r="1277" spans="1:21" ht="15.6" customHeight="1">
      <c r="B1277" s="122" t="s">
        <v>332</v>
      </c>
      <c r="C1277" s="198"/>
      <c r="D1277" s="198"/>
      <c r="E1277" s="198"/>
      <c r="F1277" s="198"/>
      <c r="G1277" s="198"/>
      <c r="H1277" s="198"/>
      <c r="I1277" s="198"/>
      <c r="J1277" s="198"/>
      <c r="K1277" s="198"/>
      <c r="L1277" s="198"/>
      <c r="M1277" s="198"/>
      <c r="N1277" s="198"/>
      <c r="O1277" s="198"/>
      <c r="R1277" s="294"/>
      <c r="S1277" s="294"/>
      <c r="T1277" s="294"/>
      <c r="U1277" s="294"/>
    </row>
    <row r="1278" spans="1:21" ht="15.6" customHeight="1">
      <c r="B1278" s="198" t="s">
        <v>383</v>
      </c>
      <c r="C1278" s="198"/>
      <c r="D1278" s="198"/>
      <c r="E1278" s="198"/>
      <c r="F1278" s="198"/>
      <c r="G1278" s="198"/>
      <c r="H1278" s="198"/>
      <c r="I1278" s="198"/>
      <c r="J1278" s="198"/>
      <c r="K1278" s="198"/>
      <c r="L1278" s="198"/>
      <c r="M1278" s="198"/>
      <c r="N1278" s="198"/>
      <c r="O1278" s="198"/>
      <c r="R1278" s="294"/>
      <c r="S1278" s="294"/>
      <c r="T1278" s="294"/>
      <c r="U1278" s="294"/>
    </row>
    <row r="1279" spans="1:21" ht="18" customHeight="1" thickBot="1">
      <c r="B1279" s="1044" t="s">
        <v>382</v>
      </c>
      <c r="C1279" s="1044"/>
      <c r="D1279" s="1044"/>
      <c r="E1279" s="1044"/>
      <c r="F1279" s="1044"/>
      <c r="G1279" s="1044"/>
      <c r="H1279" s="1044"/>
      <c r="I1279" s="1044"/>
      <c r="J1279" s="1044"/>
      <c r="K1279" s="1044"/>
      <c r="L1279" s="1044"/>
      <c r="M1279" s="1044"/>
      <c r="N1279" s="1044"/>
      <c r="O1279" s="1044"/>
      <c r="R1279" s="294"/>
      <c r="S1279" s="294"/>
      <c r="T1279" s="294"/>
      <c r="U1279" s="294"/>
    </row>
    <row r="1280" spans="1:21" ht="15" customHeight="1">
      <c r="B1280" s="1036" t="s">
        <v>36</v>
      </c>
      <c r="C1280" s="1063"/>
      <c r="D1280" s="1051" t="s">
        <v>427</v>
      </c>
      <c r="E1280" s="1052"/>
      <c r="F1280" s="1036" t="s">
        <v>447</v>
      </c>
      <c r="G1280" s="1037"/>
      <c r="H1280" s="1038"/>
      <c r="I1280" s="1038"/>
      <c r="J1280" s="1038"/>
      <c r="K1280" s="1038"/>
      <c r="L1280" s="1038"/>
      <c r="M1280" s="1038"/>
      <c r="N1280" s="1038"/>
      <c r="O1280" s="1039"/>
      <c r="Q1280" s="520"/>
      <c r="R1280" s="294"/>
      <c r="S1280" s="294"/>
      <c r="T1280" s="294"/>
      <c r="U1280" s="294"/>
    </row>
    <row r="1281" spans="2:21" ht="15" customHeight="1" thickBot="1">
      <c r="B1281" s="1040"/>
      <c r="C1281" s="1064"/>
      <c r="D1281" s="1053"/>
      <c r="E1281" s="1054"/>
      <c r="F1281" s="1040"/>
      <c r="G1281" s="1041"/>
      <c r="H1281" s="1042"/>
      <c r="I1281" s="1042"/>
      <c r="J1281" s="1042"/>
      <c r="K1281" s="1042"/>
      <c r="L1281" s="1042"/>
      <c r="M1281" s="1042"/>
      <c r="N1281" s="1042"/>
      <c r="O1281" s="1043"/>
      <c r="Q1281" s="519"/>
      <c r="R1281" s="294"/>
      <c r="S1281" s="294"/>
      <c r="T1281" s="294"/>
      <c r="U1281" s="294"/>
    </row>
    <row r="1282" spans="2:21" ht="16.5" customHeight="1">
      <c r="B1282" s="295" t="s">
        <v>111</v>
      </c>
      <c r="C1282" s="296"/>
      <c r="D1282" s="296"/>
      <c r="E1282" s="297"/>
      <c r="F1282" s="296"/>
      <c r="G1282" s="296"/>
      <c r="H1282" s="298"/>
      <c r="I1282" s="298"/>
      <c r="J1282" s="298"/>
      <c r="K1282" s="298"/>
      <c r="L1282" s="298"/>
      <c r="M1282" s="298"/>
      <c r="N1282" s="298"/>
      <c r="O1282" s="299"/>
      <c r="R1282" s="294"/>
      <c r="S1282" s="294"/>
      <c r="T1282" s="294"/>
      <c r="U1282" s="294"/>
    </row>
    <row r="1283" spans="2:21" ht="18.75" customHeight="1">
      <c r="B1283" s="1055"/>
      <c r="C1283" s="1056"/>
      <c r="D1283" s="1056"/>
      <c r="E1283" s="1056"/>
      <c r="F1283" s="1056"/>
      <c r="G1283" s="1056"/>
      <c r="H1283" s="1056"/>
      <c r="I1283" s="1056"/>
      <c r="J1283" s="1056"/>
      <c r="K1283" s="1056"/>
      <c r="L1283" s="1213" t="s">
        <v>39</v>
      </c>
      <c r="M1283" s="1215"/>
      <c r="N1283" s="1215"/>
      <c r="O1283" s="1216"/>
      <c r="Q1283" s="496" t="str">
        <f>IF(M1283="", "←選択してください。", "")</f>
        <v>←選択してください。</v>
      </c>
      <c r="R1283" s="294"/>
      <c r="S1283" s="294"/>
      <c r="T1283" s="294"/>
      <c r="U1283" s="294"/>
    </row>
    <row r="1284" spans="2:21" ht="17.25" customHeight="1">
      <c r="B1284" s="1057"/>
      <c r="C1284" s="1058"/>
      <c r="D1284" s="1058"/>
      <c r="E1284" s="1058"/>
      <c r="F1284" s="1058"/>
      <c r="G1284" s="1058"/>
      <c r="H1284" s="1058"/>
      <c r="I1284" s="1058"/>
      <c r="J1284" s="1058"/>
      <c r="K1284" s="1058"/>
      <c r="L1284" s="1214"/>
      <c r="M1284" s="1217"/>
      <c r="N1284" s="1217"/>
      <c r="O1284" s="1218"/>
      <c r="Q1284" s="301"/>
      <c r="R1284" s="294"/>
      <c r="S1284" s="294"/>
      <c r="T1284" s="294"/>
      <c r="U1284" s="294"/>
    </row>
    <row r="1285" spans="2:21" ht="4.5" customHeight="1">
      <c r="B1285" s="303"/>
      <c r="C1285" s="303"/>
      <c r="D1285" s="303"/>
      <c r="E1285" s="303"/>
      <c r="F1285" s="303"/>
      <c r="G1285" s="303"/>
      <c r="H1285" s="303"/>
      <c r="I1285" s="303"/>
      <c r="J1285" s="303"/>
      <c r="K1285" s="303"/>
      <c r="L1285" s="303"/>
      <c r="M1285" s="303"/>
      <c r="N1285" s="303"/>
      <c r="O1285" s="517"/>
      <c r="R1285" s="294"/>
      <c r="S1285" s="294"/>
      <c r="T1285" s="294"/>
      <c r="U1285" s="294"/>
    </row>
    <row r="1286" spans="2:21" ht="21.75" customHeight="1">
      <c r="B1286" s="987" t="s">
        <v>112</v>
      </c>
      <c r="C1286" s="1097"/>
      <c r="D1286" s="1098" t="s">
        <v>41</v>
      </c>
      <c r="E1286" s="1099"/>
      <c r="F1286" s="1100"/>
      <c r="G1286" s="1100"/>
      <c r="H1286" s="1101"/>
      <c r="I1286" s="987"/>
      <c r="J1286" s="988"/>
      <c r="K1286" s="988"/>
      <c r="L1286" s="1211"/>
      <c r="M1286" s="1211"/>
      <c r="N1286" s="1211"/>
      <c r="O1286" s="1212"/>
      <c r="Q1286" s="301" t="str">
        <f>IF(OR(F1280="人材養成事業",F1280= "普及啓発事業"), "←斜線部は記入する必要はありません。", "")</f>
        <v/>
      </c>
      <c r="R1286" s="294"/>
      <c r="S1286" s="294"/>
      <c r="T1286" s="294"/>
      <c r="U1286" s="294"/>
    </row>
    <row r="1287" spans="2:21" ht="9" customHeight="1">
      <c r="B1287" s="122"/>
      <c r="C1287" s="122"/>
      <c r="D1287" s="122"/>
      <c r="E1287" s="122"/>
      <c r="F1287" s="303"/>
      <c r="G1287" s="303"/>
      <c r="H1287" s="500"/>
      <c r="I1287" s="303"/>
      <c r="J1287" s="303"/>
      <c r="K1287" s="303"/>
      <c r="L1287" s="501"/>
      <c r="M1287" s="303"/>
      <c r="N1287" s="303"/>
      <c r="O1287" s="502"/>
      <c r="Q1287" s="301"/>
      <c r="R1287" s="294"/>
      <c r="S1287" s="294"/>
      <c r="T1287" s="294"/>
      <c r="U1287" s="294"/>
    </row>
    <row r="1288" spans="2:21" ht="16.5" hidden="1" customHeight="1">
      <c r="B1288" s="122"/>
      <c r="C1288" s="122"/>
      <c r="D1288" s="122"/>
      <c r="E1288" s="122"/>
      <c r="F1288" s="303"/>
      <c r="G1288" s="303"/>
      <c r="H1288" s="500"/>
      <c r="I1288" s="303"/>
      <c r="J1288" s="303"/>
      <c r="K1288" s="303"/>
      <c r="L1288" s="501"/>
      <c r="M1288" s="303"/>
      <c r="N1288" s="303"/>
      <c r="O1288" s="502"/>
      <c r="Q1288" s="301"/>
      <c r="R1288" s="294"/>
      <c r="S1288" s="294"/>
      <c r="T1288" s="294"/>
      <c r="U1288" s="294"/>
    </row>
    <row r="1289" spans="2:21" ht="16.5" hidden="1" customHeight="1">
      <c r="B1289" s="122"/>
      <c r="C1289" s="122"/>
      <c r="D1289" s="303"/>
      <c r="E1289" s="303"/>
      <c r="F1289" s="303"/>
      <c r="G1289" s="303"/>
      <c r="H1289" s="303"/>
      <c r="I1289" s="303"/>
      <c r="J1289" s="303"/>
      <c r="K1289" s="303"/>
      <c r="L1289" s="303"/>
      <c r="M1289" s="303"/>
      <c r="N1289" s="303"/>
      <c r="O1289" s="303"/>
      <c r="Q1289" s="301"/>
      <c r="R1289" s="294"/>
      <c r="S1289" s="294"/>
      <c r="T1289" s="294"/>
      <c r="U1289" s="294"/>
    </row>
    <row r="1290" spans="2:21" s="97" customFormat="1" ht="18" customHeight="1">
      <c r="B1290" s="1067" t="s">
        <v>277</v>
      </c>
      <c r="C1290" s="1075"/>
      <c r="D1290" s="1032" t="s">
        <v>737</v>
      </c>
      <c r="E1290" s="975"/>
      <c r="F1290" s="975"/>
      <c r="G1290" s="975"/>
      <c r="H1290" s="975"/>
      <c r="I1290" s="975"/>
      <c r="J1290" s="975"/>
      <c r="K1290" s="975"/>
      <c r="L1290" s="975"/>
      <c r="M1290" s="975"/>
      <c r="N1290" s="975"/>
      <c r="O1290" s="976"/>
      <c r="Q1290" s="495"/>
    </row>
    <row r="1291" spans="2:21" s="97" customFormat="1" ht="19.350000000000001" customHeight="1">
      <c r="B1291" s="1076"/>
      <c r="C1291" s="1077"/>
      <c r="D1291" s="1033"/>
      <c r="E1291" s="1034"/>
      <c r="F1291" s="1034"/>
      <c r="G1291" s="1034"/>
      <c r="H1291" s="1034"/>
      <c r="I1291" s="1034"/>
      <c r="J1291" s="1034"/>
      <c r="K1291" s="1034"/>
      <c r="L1291" s="1034"/>
      <c r="M1291" s="1034"/>
      <c r="N1291" s="1034"/>
      <c r="O1291" s="1035"/>
    </row>
    <row r="1292" spans="2:21" s="97" customFormat="1" ht="19.350000000000001" customHeight="1">
      <c r="B1292" s="1076"/>
      <c r="C1292" s="1077"/>
      <c r="D1292" s="1026"/>
      <c r="E1292" s="1027"/>
      <c r="F1292" s="1027"/>
      <c r="G1292" s="1027"/>
      <c r="H1292" s="1027"/>
      <c r="I1292" s="1027"/>
      <c r="J1292" s="1027"/>
      <c r="K1292" s="1027"/>
      <c r="L1292" s="1027"/>
      <c r="M1292" s="1027"/>
      <c r="N1292" s="1027"/>
      <c r="O1292" s="1028"/>
    </row>
    <row r="1293" spans="2:21" s="97" customFormat="1" ht="19.350000000000001" customHeight="1">
      <c r="B1293" s="1076"/>
      <c r="C1293" s="1077"/>
      <c r="D1293" s="1026"/>
      <c r="E1293" s="1027"/>
      <c r="F1293" s="1027"/>
      <c r="G1293" s="1027"/>
      <c r="H1293" s="1027"/>
      <c r="I1293" s="1027"/>
      <c r="J1293" s="1027"/>
      <c r="K1293" s="1027"/>
      <c r="L1293" s="1027"/>
      <c r="M1293" s="1027"/>
      <c r="N1293" s="1027"/>
      <c r="O1293" s="1028"/>
    </row>
    <row r="1294" spans="2:21" s="97" customFormat="1" ht="19.350000000000001" customHeight="1">
      <c r="B1294" s="1076"/>
      <c r="C1294" s="1077"/>
      <c r="D1294" s="1026"/>
      <c r="E1294" s="1027"/>
      <c r="F1294" s="1027"/>
      <c r="G1294" s="1027"/>
      <c r="H1294" s="1027"/>
      <c r="I1294" s="1027"/>
      <c r="J1294" s="1027"/>
      <c r="K1294" s="1027"/>
      <c r="L1294" s="1027"/>
      <c r="M1294" s="1027"/>
      <c r="N1294" s="1027"/>
      <c r="O1294" s="1028"/>
    </row>
    <row r="1295" spans="2:21" s="97" customFormat="1" ht="19.350000000000001" customHeight="1">
      <c r="B1295" s="1076"/>
      <c r="C1295" s="1077"/>
      <c r="D1295" s="1026"/>
      <c r="E1295" s="1027"/>
      <c r="F1295" s="1027"/>
      <c r="G1295" s="1027"/>
      <c r="H1295" s="1027"/>
      <c r="I1295" s="1027"/>
      <c r="J1295" s="1027"/>
      <c r="K1295" s="1027"/>
      <c r="L1295" s="1027"/>
      <c r="M1295" s="1027"/>
      <c r="N1295" s="1027"/>
      <c r="O1295" s="1028"/>
    </row>
    <row r="1296" spans="2:21" s="97" customFormat="1" ht="19.350000000000001" customHeight="1">
      <c r="B1296" s="1076"/>
      <c r="C1296" s="1077"/>
      <c r="D1296" s="1026"/>
      <c r="E1296" s="1027"/>
      <c r="F1296" s="1027"/>
      <c r="G1296" s="1027"/>
      <c r="H1296" s="1027"/>
      <c r="I1296" s="1027"/>
      <c r="J1296" s="1027"/>
      <c r="K1296" s="1027"/>
      <c r="L1296" s="1027"/>
      <c r="M1296" s="1027"/>
      <c r="N1296" s="1027"/>
      <c r="O1296" s="1028"/>
    </row>
    <row r="1297" spans="2:15" s="97" customFormat="1" ht="19.350000000000001" customHeight="1">
      <c r="B1297" s="1076"/>
      <c r="C1297" s="1077"/>
      <c r="D1297" s="1026"/>
      <c r="E1297" s="1027"/>
      <c r="F1297" s="1027"/>
      <c r="G1297" s="1027"/>
      <c r="H1297" s="1027"/>
      <c r="I1297" s="1027"/>
      <c r="J1297" s="1027"/>
      <c r="K1297" s="1027"/>
      <c r="L1297" s="1027"/>
      <c r="M1297" s="1027"/>
      <c r="N1297" s="1027"/>
      <c r="O1297" s="1028"/>
    </row>
    <row r="1298" spans="2:15" s="97" customFormat="1" ht="19.350000000000001" customHeight="1">
      <c r="B1298" s="1076"/>
      <c r="C1298" s="1077"/>
      <c r="D1298" s="1026"/>
      <c r="E1298" s="1027"/>
      <c r="F1298" s="1027"/>
      <c r="G1298" s="1027"/>
      <c r="H1298" s="1027"/>
      <c r="I1298" s="1027"/>
      <c r="J1298" s="1027"/>
      <c r="K1298" s="1027"/>
      <c r="L1298" s="1027"/>
      <c r="M1298" s="1027"/>
      <c r="N1298" s="1027"/>
      <c r="O1298" s="1028"/>
    </row>
    <row r="1299" spans="2:15" s="97" customFormat="1" ht="19.350000000000001" customHeight="1">
      <c r="B1299" s="1076"/>
      <c r="C1299" s="1077"/>
      <c r="D1299" s="1026"/>
      <c r="E1299" s="1027"/>
      <c r="F1299" s="1027"/>
      <c r="G1299" s="1027"/>
      <c r="H1299" s="1027"/>
      <c r="I1299" s="1027"/>
      <c r="J1299" s="1027"/>
      <c r="K1299" s="1027"/>
      <c r="L1299" s="1027"/>
      <c r="M1299" s="1027"/>
      <c r="N1299" s="1027"/>
      <c r="O1299" s="1028"/>
    </row>
    <row r="1300" spans="2:15" s="97" customFormat="1" ht="19.350000000000001" customHeight="1">
      <c r="B1300" s="1078"/>
      <c r="C1300" s="1079"/>
      <c r="D1300" s="1029"/>
      <c r="E1300" s="1030"/>
      <c r="F1300" s="1030"/>
      <c r="G1300" s="1030"/>
      <c r="H1300" s="1030"/>
      <c r="I1300" s="1030"/>
      <c r="J1300" s="1030"/>
      <c r="K1300" s="1030"/>
      <c r="L1300" s="1030"/>
      <c r="M1300" s="1030"/>
      <c r="N1300" s="1030"/>
      <c r="O1300" s="1031"/>
    </row>
    <row r="1301" spans="2:15" s="97" customFormat="1" ht="18" customHeight="1">
      <c r="B1301" s="1067" t="s">
        <v>114</v>
      </c>
      <c r="C1301" s="1092"/>
      <c r="D1301" s="1147" t="s">
        <v>523</v>
      </c>
      <c r="E1301" s="1133"/>
      <c r="F1301" s="1133"/>
      <c r="G1301" s="1133"/>
      <c r="H1301" s="1133"/>
      <c r="I1301" s="1133"/>
      <c r="J1301" s="1133"/>
      <c r="K1301" s="1133"/>
      <c r="L1301" s="1133"/>
      <c r="M1301" s="1133"/>
      <c r="N1301" s="1133"/>
      <c r="O1301" s="1134"/>
    </row>
    <row r="1302" spans="2:15" s="97" customFormat="1" ht="18" customHeight="1">
      <c r="B1302" s="1093"/>
      <c r="C1302" s="1094"/>
      <c r="D1302" s="1045"/>
      <c r="E1302" s="1046"/>
      <c r="F1302" s="1046"/>
      <c r="G1302" s="1046"/>
      <c r="H1302" s="1046"/>
      <c r="I1302" s="1046"/>
      <c r="J1302" s="1046"/>
      <c r="K1302" s="1046"/>
      <c r="L1302" s="1046"/>
      <c r="M1302" s="1046"/>
      <c r="N1302" s="1046"/>
      <c r="O1302" s="1047"/>
    </row>
    <row r="1303" spans="2:15" s="97" customFormat="1" ht="18" customHeight="1">
      <c r="B1303" s="1093"/>
      <c r="C1303" s="1094"/>
      <c r="D1303" s="1026"/>
      <c r="E1303" s="1027"/>
      <c r="F1303" s="1027"/>
      <c r="G1303" s="1027"/>
      <c r="H1303" s="1027"/>
      <c r="I1303" s="1027"/>
      <c r="J1303" s="1027"/>
      <c r="K1303" s="1027"/>
      <c r="L1303" s="1027"/>
      <c r="M1303" s="1027"/>
      <c r="N1303" s="1027"/>
      <c r="O1303" s="1028"/>
    </row>
    <row r="1304" spans="2:15" s="97" customFormat="1" ht="18" customHeight="1">
      <c r="B1304" s="1093"/>
      <c r="C1304" s="1094"/>
      <c r="D1304" s="1026"/>
      <c r="E1304" s="1027"/>
      <c r="F1304" s="1027"/>
      <c r="G1304" s="1027"/>
      <c r="H1304" s="1027"/>
      <c r="I1304" s="1027"/>
      <c r="J1304" s="1027"/>
      <c r="K1304" s="1027"/>
      <c r="L1304" s="1027"/>
      <c r="M1304" s="1027"/>
      <c r="N1304" s="1027"/>
      <c r="O1304" s="1028"/>
    </row>
    <row r="1305" spans="2:15" s="97" customFormat="1" ht="18" customHeight="1">
      <c r="B1305" s="1093"/>
      <c r="C1305" s="1094"/>
      <c r="D1305" s="1026"/>
      <c r="E1305" s="1027"/>
      <c r="F1305" s="1027"/>
      <c r="G1305" s="1027"/>
      <c r="H1305" s="1027"/>
      <c r="I1305" s="1027"/>
      <c r="J1305" s="1027"/>
      <c r="K1305" s="1027"/>
      <c r="L1305" s="1027"/>
      <c r="M1305" s="1027"/>
      <c r="N1305" s="1027"/>
      <c r="O1305" s="1028"/>
    </row>
    <row r="1306" spans="2:15" s="97" customFormat="1" ht="18" customHeight="1">
      <c r="B1306" s="1093"/>
      <c r="C1306" s="1094"/>
      <c r="D1306" s="1026"/>
      <c r="E1306" s="1027"/>
      <c r="F1306" s="1027"/>
      <c r="G1306" s="1027"/>
      <c r="H1306" s="1027"/>
      <c r="I1306" s="1027"/>
      <c r="J1306" s="1027"/>
      <c r="K1306" s="1027"/>
      <c r="L1306" s="1027"/>
      <c r="M1306" s="1027"/>
      <c r="N1306" s="1027"/>
      <c r="O1306" s="1028"/>
    </row>
    <row r="1307" spans="2:15" s="97" customFormat="1" ht="18" customHeight="1">
      <c r="B1307" s="1093"/>
      <c r="C1307" s="1094"/>
      <c r="D1307" s="1048"/>
      <c r="E1307" s="1049"/>
      <c r="F1307" s="1049"/>
      <c r="G1307" s="1049"/>
      <c r="H1307" s="1049"/>
      <c r="I1307" s="1049"/>
      <c r="J1307" s="1049"/>
      <c r="K1307" s="1049"/>
      <c r="L1307" s="1049"/>
      <c r="M1307" s="1049"/>
      <c r="N1307" s="1049"/>
      <c r="O1307" s="1050"/>
    </row>
    <row r="1308" spans="2:15" s="97" customFormat="1" ht="18" customHeight="1">
      <c r="B1308" s="1093"/>
      <c r="C1308" s="1094"/>
      <c r="D1308" s="1116" t="s">
        <v>334</v>
      </c>
      <c r="E1308" s="1117"/>
      <c r="F1308" s="1117"/>
      <c r="G1308" s="1117"/>
      <c r="H1308" s="1117"/>
      <c r="I1308" s="1117"/>
      <c r="J1308" s="1117"/>
      <c r="K1308" s="1117"/>
      <c r="L1308" s="1117"/>
      <c r="M1308" s="1117"/>
      <c r="N1308" s="1117"/>
      <c r="O1308" s="1118"/>
    </row>
    <row r="1309" spans="2:15" s="97" customFormat="1" ht="18" customHeight="1">
      <c r="B1309" s="1093"/>
      <c r="C1309" s="1094"/>
      <c r="D1309" s="1045"/>
      <c r="E1309" s="1119"/>
      <c r="F1309" s="1119"/>
      <c r="G1309" s="1119"/>
      <c r="H1309" s="1119"/>
      <c r="I1309" s="1119"/>
      <c r="J1309" s="1119"/>
      <c r="K1309" s="1119"/>
      <c r="L1309" s="1119"/>
      <c r="M1309" s="1119"/>
      <c r="N1309" s="1119"/>
      <c r="O1309" s="1120"/>
    </row>
    <row r="1310" spans="2:15" s="97" customFormat="1" ht="18" customHeight="1">
      <c r="B1310" s="1093"/>
      <c r="C1310" s="1094"/>
      <c r="D1310" s="1121"/>
      <c r="E1310" s="1122"/>
      <c r="F1310" s="1122"/>
      <c r="G1310" s="1122"/>
      <c r="H1310" s="1122"/>
      <c r="I1310" s="1122"/>
      <c r="J1310" s="1122"/>
      <c r="K1310" s="1122"/>
      <c r="L1310" s="1122"/>
      <c r="M1310" s="1122"/>
      <c r="N1310" s="1122"/>
      <c r="O1310" s="1123"/>
    </row>
    <row r="1311" spans="2:15" s="97" customFormat="1" ht="18" customHeight="1">
      <c r="B1311" s="1093"/>
      <c r="C1311" s="1094"/>
      <c r="D1311" s="1121"/>
      <c r="E1311" s="1122"/>
      <c r="F1311" s="1122"/>
      <c r="G1311" s="1122"/>
      <c r="H1311" s="1122"/>
      <c r="I1311" s="1122"/>
      <c r="J1311" s="1122"/>
      <c r="K1311" s="1122"/>
      <c r="L1311" s="1122"/>
      <c r="M1311" s="1122"/>
      <c r="N1311" s="1122"/>
      <c r="O1311" s="1123"/>
    </row>
    <row r="1312" spans="2:15" s="97" customFormat="1" ht="18" customHeight="1">
      <c r="B1312" s="1093"/>
      <c r="C1312" s="1094"/>
      <c r="D1312" s="1121"/>
      <c r="E1312" s="1122"/>
      <c r="F1312" s="1122"/>
      <c r="G1312" s="1122"/>
      <c r="H1312" s="1122"/>
      <c r="I1312" s="1122"/>
      <c r="J1312" s="1122"/>
      <c r="K1312" s="1122"/>
      <c r="L1312" s="1122"/>
      <c r="M1312" s="1122"/>
      <c r="N1312" s="1122"/>
      <c r="O1312" s="1123"/>
    </row>
    <row r="1313" spans="2:17" s="97" customFormat="1" ht="18" customHeight="1">
      <c r="B1313" s="1093"/>
      <c r="C1313" s="1094"/>
      <c r="D1313" s="1121"/>
      <c r="E1313" s="1122"/>
      <c r="F1313" s="1122"/>
      <c r="G1313" s="1122"/>
      <c r="H1313" s="1122"/>
      <c r="I1313" s="1122"/>
      <c r="J1313" s="1122"/>
      <c r="K1313" s="1122"/>
      <c r="L1313" s="1122"/>
      <c r="M1313" s="1122"/>
      <c r="N1313" s="1122"/>
      <c r="O1313" s="1123"/>
    </row>
    <row r="1314" spans="2:17" s="97" customFormat="1" ht="18" customHeight="1">
      <c r="B1314" s="1093"/>
      <c r="C1314" s="1094"/>
      <c r="D1314" s="1121"/>
      <c r="E1314" s="1122"/>
      <c r="F1314" s="1122"/>
      <c r="G1314" s="1122"/>
      <c r="H1314" s="1122"/>
      <c r="I1314" s="1122"/>
      <c r="J1314" s="1122"/>
      <c r="K1314" s="1122"/>
      <c r="L1314" s="1122"/>
      <c r="M1314" s="1122"/>
      <c r="N1314" s="1122"/>
      <c r="O1314" s="1123"/>
    </row>
    <row r="1315" spans="2:17" s="97" customFormat="1" ht="18" customHeight="1">
      <c r="B1315" s="1095"/>
      <c r="C1315" s="1096"/>
      <c r="D1315" s="1124"/>
      <c r="E1315" s="1125"/>
      <c r="F1315" s="1125"/>
      <c r="G1315" s="1125"/>
      <c r="H1315" s="1125"/>
      <c r="I1315" s="1125"/>
      <c r="J1315" s="1125"/>
      <c r="K1315" s="1125"/>
      <c r="L1315" s="1125"/>
      <c r="M1315" s="1125"/>
      <c r="N1315" s="1125"/>
      <c r="O1315" s="1126"/>
    </row>
    <row r="1316" spans="2:17" s="97" customFormat="1" ht="30.75" customHeight="1">
      <c r="B1316" s="1067" t="s">
        <v>110</v>
      </c>
      <c r="C1316" s="1092"/>
      <c r="D1316" s="1102" t="s">
        <v>733</v>
      </c>
      <c r="E1316" s="1090"/>
      <c r="F1316" s="1090"/>
      <c r="G1316" s="1090"/>
      <c r="H1316" s="1090"/>
      <c r="I1316" s="1090"/>
      <c r="J1316" s="1090"/>
      <c r="K1316" s="1090"/>
      <c r="L1316" s="1090"/>
      <c r="M1316" s="1090"/>
      <c r="N1316" s="1090"/>
      <c r="O1316" s="1091"/>
    </row>
    <row r="1317" spans="2:17" s="97" customFormat="1" ht="18" customHeight="1">
      <c r="B1317" s="1093"/>
      <c r="C1317" s="1094"/>
      <c r="D1317" s="1045"/>
      <c r="E1317" s="1108"/>
      <c r="F1317" s="1108"/>
      <c r="G1317" s="1108"/>
      <c r="H1317" s="1108"/>
      <c r="I1317" s="1108"/>
      <c r="J1317" s="1108"/>
      <c r="K1317" s="1108"/>
      <c r="L1317" s="1108"/>
      <c r="M1317" s="1108"/>
      <c r="N1317" s="1108"/>
      <c r="O1317" s="1109"/>
    </row>
    <row r="1318" spans="2:17" s="97" customFormat="1" ht="18" customHeight="1">
      <c r="B1318" s="1093"/>
      <c r="C1318" s="1094"/>
      <c r="D1318" s="1110"/>
      <c r="E1318" s="1111"/>
      <c r="F1318" s="1111"/>
      <c r="G1318" s="1111"/>
      <c r="H1318" s="1111"/>
      <c r="I1318" s="1111"/>
      <c r="J1318" s="1111"/>
      <c r="K1318" s="1111"/>
      <c r="L1318" s="1111"/>
      <c r="M1318" s="1111"/>
      <c r="N1318" s="1111"/>
      <c r="O1318" s="1112"/>
    </row>
    <row r="1319" spans="2:17" s="97" customFormat="1" ht="18" customHeight="1">
      <c r="B1319" s="1093"/>
      <c r="C1319" s="1094"/>
      <c r="D1319" s="1113"/>
      <c r="E1319" s="1114"/>
      <c r="F1319" s="1114"/>
      <c r="G1319" s="1114"/>
      <c r="H1319" s="1114"/>
      <c r="I1319" s="1114"/>
      <c r="J1319" s="1114"/>
      <c r="K1319" s="1114"/>
      <c r="L1319" s="1114"/>
      <c r="M1319" s="1114"/>
      <c r="N1319" s="1114"/>
      <c r="O1319" s="1115"/>
    </row>
    <row r="1320" spans="2:17" s="97" customFormat="1" ht="17.100000000000001" customHeight="1">
      <c r="B1320" s="1093"/>
      <c r="C1320" s="1094"/>
      <c r="D1320" s="1133" t="s">
        <v>278</v>
      </c>
      <c r="E1320" s="1133"/>
      <c r="F1320" s="1133"/>
      <c r="G1320" s="1133"/>
      <c r="H1320" s="1133"/>
      <c r="I1320" s="1133"/>
      <c r="J1320" s="1133"/>
      <c r="K1320" s="1133"/>
      <c r="L1320" s="1133"/>
      <c r="M1320" s="1133"/>
      <c r="N1320" s="1133"/>
      <c r="O1320" s="1134"/>
    </row>
    <row r="1321" spans="2:17" s="97" customFormat="1" ht="17.100000000000001" customHeight="1">
      <c r="B1321" s="1093"/>
      <c r="C1321" s="1094"/>
      <c r="D1321" s="1135"/>
      <c r="E1321" s="1108"/>
      <c r="F1321" s="1108"/>
      <c r="G1321" s="1108"/>
      <c r="H1321" s="1108"/>
      <c r="I1321" s="1108"/>
      <c r="J1321" s="1108"/>
      <c r="K1321" s="1108"/>
      <c r="L1321" s="1108"/>
      <c r="M1321" s="1108"/>
      <c r="N1321" s="1108"/>
      <c r="O1321" s="1109"/>
    </row>
    <row r="1322" spans="2:17" s="97" customFormat="1" ht="17.100000000000001" customHeight="1">
      <c r="B1322" s="1093"/>
      <c r="C1322" s="1094"/>
      <c r="D1322" s="1110"/>
      <c r="E1322" s="1111"/>
      <c r="F1322" s="1111"/>
      <c r="G1322" s="1111"/>
      <c r="H1322" s="1111"/>
      <c r="I1322" s="1111"/>
      <c r="J1322" s="1111"/>
      <c r="K1322" s="1111"/>
      <c r="L1322" s="1111"/>
      <c r="M1322" s="1111"/>
      <c r="N1322" s="1111"/>
      <c r="O1322" s="1112"/>
    </row>
    <row r="1323" spans="2:17" s="97" customFormat="1" ht="17.100000000000001" customHeight="1">
      <c r="B1323" s="1093"/>
      <c r="C1323" s="1094"/>
      <c r="D1323" s="1113"/>
      <c r="E1323" s="1114"/>
      <c r="F1323" s="1114"/>
      <c r="G1323" s="1114"/>
      <c r="H1323" s="1114"/>
      <c r="I1323" s="1114"/>
      <c r="J1323" s="1114"/>
      <c r="K1323" s="1114"/>
      <c r="L1323" s="1114"/>
      <c r="M1323" s="1114"/>
      <c r="N1323" s="1114"/>
      <c r="O1323" s="1115"/>
    </row>
    <row r="1324" spans="2:17" s="97" customFormat="1" ht="17.100000000000001" customHeight="1">
      <c r="B1324" s="1093"/>
      <c r="C1324" s="1094"/>
      <c r="D1324" s="1133" t="s">
        <v>371</v>
      </c>
      <c r="E1324" s="1133"/>
      <c r="F1324" s="1133"/>
      <c r="G1324" s="1133"/>
      <c r="H1324" s="1133"/>
      <c r="I1324" s="1133"/>
      <c r="J1324" s="1133"/>
      <c r="K1324" s="1133"/>
      <c r="L1324" s="1133"/>
      <c r="M1324" s="1133"/>
      <c r="N1324" s="1133"/>
      <c r="O1324" s="1134"/>
    </row>
    <row r="1325" spans="2:17" s="97" customFormat="1" ht="17.100000000000001" customHeight="1">
      <c r="B1325" s="1093"/>
      <c r="C1325" s="1094"/>
      <c r="D1325" s="1135"/>
      <c r="E1325" s="1136"/>
      <c r="F1325" s="1136"/>
      <c r="G1325" s="1136"/>
      <c r="H1325" s="1136"/>
      <c r="I1325" s="1136"/>
      <c r="J1325" s="1136"/>
      <c r="K1325" s="1136"/>
      <c r="L1325" s="1136"/>
      <c r="M1325" s="1136"/>
      <c r="N1325" s="1136"/>
      <c r="O1325" s="1137"/>
    </row>
    <row r="1326" spans="2:17" s="97" customFormat="1" ht="17.100000000000001" customHeight="1">
      <c r="B1326" s="1093"/>
      <c r="C1326" s="1094"/>
      <c r="D1326" s="1138"/>
      <c r="E1326" s="827"/>
      <c r="F1326" s="827"/>
      <c r="G1326" s="827"/>
      <c r="H1326" s="827"/>
      <c r="I1326" s="827"/>
      <c r="J1326" s="827"/>
      <c r="K1326" s="827"/>
      <c r="L1326" s="827"/>
      <c r="M1326" s="827"/>
      <c r="N1326" s="827"/>
      <c r="O1326" s="1139"/>
    </row>
    <row r="1327" spans="2:17" s="97" customFormat="1" ht="17.100000000000001" customHeight="1">
      <c r="B1327" s="1093"/>
      <c r="C1327" s="1094"/>
      <c r="D1327" s="1140"/>
      <c r="E1327" s="1141"/>
      <c r="F1327" s="1141"/>
      <c r="G1327" s="1141"/>
      <c r="H1327" s="1141"/>
      <c r="I1327" s="1141"/>
      <c r="J1327" s="1141"/>
      <c r="K1327" s="1141"/>
      <c r="L1327" s="1141"/>
      <c r="M1327" s="1141"/>
      <c r="N1327" s="1141"/>
      <c r="O1327" s="1142"/>
    </row>
    <row r="1328" spans="2:17" s="97" customFormat="1" ht="45" customHeight="1">
      <c r="B1328" s="1093"/>
      <c r="C1328" s="1094"/>
      <c r="D1328" s="1021" t="s">
        <v>779</v>
      </c>
      <c r="E1328" s="1022"/>
      <c r="F1328" s="1022"/>
      <c r="G1328" s="1022"/>
      <c r="H1328" s="1022"/>
      <c r="I1328" s="1022"/>
      <c r="J1328" s="1022"/>
      <c r="K1328" s="1022"/>
      <c r="L1328" s="1023"/>
      <c r="M1328" s="1024" t="s">
        <v>713</v>
      </c>
      <c r="N1328" s="1025"/>
      <c r="O1328" s="706" t="s">
        <v>714</v>
      </c>
      <c r="Q1328" s="495" t="s">
        <v>721</v>
      </c>
    </row>
    <row r="1329" spans="1:21" s="97" customFormat="1" ht="17.100000000000001" customHeight="1">
      <c r="B1329" s="1093"/>
      <c r="C1329" s="1094"/>
      <c r="D1329" s="1045"/>
      <c r="E1329" s="1103"/>
      <c r="F1329" s="1103"/>
      <c r="G1329" s="1103"/>
      <c r="H1329" s="1103"/>
      <c r="I1329" s="1103"/>
      <c r="J1329" s="1103"/>
      <c r="K1329" s="1103"/>
      <c r="L1329" s="1103"/>
      <c r="M1329" s="1103"/>
      <c r="N1329" s="1103"/>
      <c r="O1329" s="1104"/>
    </row>
    <row r="1330" spans="1:21" ht="18" customHeight="1">
      <c r="B1330" s="1093"/>
      <c r="C1330" s="1094"/>
      <c r="D1330" s="1105"/>
      <c r="E1330" s="1106"/>
      <c r="F1330" s="1106"/>
      <c r="G1330" s="1106"/>
      <c r="H1330" s="1106"/>
      <c r="I1330" s="1106"/>
      <c r="J1330" s="1106"/>
      <c r="K1330" s="1106"/>
      <c r="L1330" s="1106"/>
      <c r="M1330" s="1106"/>
      <c r="N1330" s="1106"/>
      <c r="O1330" s="1107"/>
      <c r="R1330" s="294"/>
      <c r="S1330" s="294"/>
      <c r="T1330" s="294"/>
      <c r="U1330" s="294"/>
    </row>
    <row r="1331" spans="1:21" ht="18" customHeight="1">
      <c r="B1331" s="1093"/>
      <c r="C1331" s="1094"/>
      <c r="D1331" s="1147" t="s">
        <v>279</v>
      </c>
      <c r="E1331" s="1133"/>
      <c r="F1331" s="1133"/>
      <c r="G1331" s="1133"/>
      <c r="H1331" s="1133"/>
      <c r="I1331" s="1133"/>
      <c r="J1331" s="1133"/>
      <c r="K1331" s="1133"/>
      <c r="L1331" s="1133"/>
      <c r="M1331" s="1133"/>
      <c r="N1331" s="1133"/>
      <c r="O1331" s="1134"/>
      <c r="R1331" s="294"/>
      <c r="S1331" s="294"/>
      <c r="T1331" s="294"/>
      <c r="U1331" s="294"/>
    </row>
    <row r="1332" spans="1:21" ht="18" customHeight="1">
      <c r="B1332" s="1093"/>
      <c r="C1332" s="1094"/>
      <c r="D1332" s="1127"/>
      <c r="E1332" s="1128"/>
      <c r="F1332" s="1128"/>
      <c r="G1332" s="1128"/>
      <c r="H1332" s="1128"/>
      <c r="I1332" s="1128"/>
      <c r="J1332" s="1128"/>
      <c r="K1332" s="1128"/>
      <c r="L1332" s="1128"/>
      <c r="M1332" s="1128"/>
      <c r="N1332" s="1128"/>
      <c r="O1332" s="1129"/>
      <c r="R1332" s="294"/>
      <c r="S1332" s="294"/>
      <c r="T1332" s="294"/>
      <c r="U1332" s="294"/>
    </row>
    <row r="1333" spans="1:21" s="308" customFormat="1" ht="18" customHeight="1">
      <c r="B1333" s="1095"/>
      <c r="C1333" s="1096"/>
      <c r="D1333" s="1130"/>
      <c r="E1333" s="1131"/>
      <c r="F1333" s="1131"/>
      <c r="G1333" s="1131"/>
      <c r="H1333" s="1131"/>
      <c r="I1333" s="1131"/>
      <c r="J1333" s="1131"/>
      <c r="K1333" s="1131"/>
      <c r="L1333" s="1131"/>
      <c r="M1333" s="1131"/>
      <c r="N1333" s="1131"/>
      <c r="O1333" s="1132"/>
    </row>
    <row r="1334" spans="1:21" s="122" customFormat="1" ht="4.5" customHeight="1">
      <c r="B1334" s="309"/>
      <c r="C1334" s="309"/>
      <c r="D1334" s="310"/>
      <c r="E1334" s="310"/>
      <c r="F1334" s="310"/>
      <c r="G1334" s="310"/>
      <c r="H1334" s="310"/>
      <c r="I1334" s="310"/>
      <c r="J1334" s="310"/>
      <c r="K1334" s="310"/>
      <c r="L1334" s="310"/>
      <c r="M1334" s="310"/>
      <c r="N1334" s="310"/>
      <c r="O1334" s="310"/>
    </row>
    <row r="1335" spans="1:21" s="122" customFormat="1" ht="18.75" customHeight="1">
      <c r="B1335" s="463" t="s">
        <v>333</v>
      </c>
      <c r="C1335" s="309"/>
      <c r="D1335" s="310"/>
      <c r="E1335" s="310"/>
      <c r="F1335" s="310"/>
      <c r="G1335" s="310"/>
      <c r="H1335" s="310"/>
      <c r="I1335" s="310"/>
      <c r="J1335" s="310"/>
      <c r="K1335" s="310"/>
      <c r="L1335" s="310"/>
      <c r="M1335" s="310"/>
      <c r="N1335" s="310"/>
      <c r="O1335" s="310"/>
    </row>
    <row r="1336" spans="1:21" s="122" customFormat="1" ht="14.25" customHeight="1" thickBot="1">
      <c r="B1336" s="463" t="s">
        <v>331</v>
      </c>
      <c r="C1336" s="309"/>
      <c r="D1336" s="310"/>
      <c r="E1336" s="310"/>
      <c r="F1336" s="310"/>
      <c r="G1336" s="310"/>
      <c r="H1336" s="310"/>
      <c r="I1336" s="310"/>
      <c r="J1336" s="310"/>
      <c r="K1336" s="310"/>
      <c r="L1336" s="310"/>
      <c r="M1336" s="310"/>
      <c r="N1336" s="310"/>
      <c r="O1336" s="310"/>
    </row>
    <row r="1337" spans="1:21" s="122" customFormat="1" ht="18" customHeight="1" thickBot="1">
      <c r="B1337" s="1143" t="s">
        <v>36</v>
      </c>
      <c r="C1337" s="1017"/>
      <c r="D1337" s="1018"/>
      <c r="E1337" s="311" t="s">
        <v>427</v>
      </c>
      <c r="F1337" s="312"/>
      <c r="G1337" s="312"/>
      <c r="H1337" s="312"/>
      <c r="I1337" s="312"/>
      <c r="J1337" s="312"/>
      <c r="K1337" s="312"/>
      <c r="L1337" s="212"/>
      <c r="M1337" s="212"/>
      <c r="N1337" s="212"/>
      <c r="O1337" s="212"/>
    </row>
    <row r="1338" spans="1:21" s="122" customFormat="1" ht="12">
      <c r="A1338" s="313"/>
      <c r="B1338" s="314" t="s">
        <v>50</v>
      </c>
      <c r="C1338" s="314"/>
      <c r="D1338" s="315"/>
      <c r="E1338" s="316"/>
      <c r="F1338" s="316"/>
      <c r="G1338" s="317" t="s">
        <v>51</v>
      </c>
      <c r="H1338" s="315"/>
      <c r="I1338" s="314" t="s">
        <v>52</v>
      </c>
      <c r="J1338" s="314"/>
      <c r="K1338" s="313"/>
      <c r="L1338" s="318"/>
      <c r="M1338" s="319"/>
      <c r="N1338" s="313"/>
      <c r="O1338" s="317" t="s">
        <v>51</v>
      </c>
    </row>
    <row r="1339" spans="1:21" s="122" customFormat="1" ht="12">
      <c r="A1339" s="320"/>
      <c r="B1339" s="321" t="s">
        <v>53</v>
      </c>
      <c r="C1339" s="322"/>
      <c r="D1339" s="322"/>
      <c r="E1339" s="323"/>
      <c r="F1339" s="323" t="s">
        <v>54</v>
      </c>
      <c r="G1339" s="324" t="s">
        <v>55</v>
      </c>
      <c r="H1339" s="325"/>
      <c r="I1339" s="321" t="s">
        <v>53</v>
      </c>
      <c r="J1339" s="322"/>
      <c r="K1339" s="322"/>
      <c r="L1339" s="322"/>
      <c r="M1339" s="323"/>
      <c r="N1339" s="323" t="s">
        <v>54</v>
      </c>
      <c r="O1339" s="324" t="s">
        <v>55</v>
      </c>
    </row>
    <row r="1340" spans="1:21" s="122" customFormat="1" ht="18" customHeight="1">
      <c r="A1340" s="313"/>
      <c r="B1340" s="78" t="s">
        <v>395</v>
      </c>
      <c r="C1340" s="79"/>
      <c r="D1340" s="79"/>
      <c r="E1340" s="80"/>
      <c r="F1340" s="81"/>
      <c r="G1340" s="82"/>
      <c r="H1340" s="83"/>
      <c r="I1340" s="78" t="s">
        <v>397</v>
      </c>
      <c r="J1340" s="79"/>
      <c r="K1340" s="79"/>
      <c r="L1340" s="79"/>
      <c r="M1340" s="80"/>
      <c r="N1340" s="84"/>
      <c r="O1340" s="85"/>
      <c r="Q1340" s="561" t="s">
        <v>700</v>
      </c>
    </row>
    <row r="1341" spans="1:21" s="122" customFormat="1" ht="14.25" customHeight="1">
      <c r="A1341" s="313"/>
      <c r="B1341" s="86"/>
      <c r="C1341" s="87"/>
      <c r="D1341" s="88"/>
      <c r="E1341" s="89"/>
      <c r="F1341" s="90"/>
      <c r="G1341" s="91"/>
      <c r="H1341" s="83"/>
      <c r="I1341" s="92"/>
      <c r="J1341" s="93"/>
      <c r="K1341" s="88"/>
      <c r="L1341" s="88"/>
      <c r="M1341" s="89"/>
      <c r="N1341" s="90"/>
      <c r="O1341" s="94"/>
    </row>
    <row r="1342" spans="1:21" s="122" customFormat="1" ht="14.25" customHeight="1">
      <c r="A1342" s="313"/>
      <c r="B1342" s="95"/>
      <c r="C1342" s="96"/>
      <c r="D1342" s="97"/>
      <c r="E1342" s="98"/>
      <c r="F1342" s="90"/>
      <c r="G1342" s="99">
        <f>ROUNDDOWN(SUM(F1341:F1347)/1000,0)</f>
        <v>0</v>
      </c>
      <c r="H1342" s="100"/>
      <c r="I1342" s="92"/>
      <c r="J1342" s="510"/>
      <c r="K1342" s="510"/>
      <c r="L1342" s="510"/>
      <c r="M1342" s="98"/>
      <c r="N1342" s="90"/>
      <c r="O1342" s="101">
        <f>ROUNDDOWN(SUM(N1341:N1350)/1000,0)</f>
        <v>0</v>
      </c>
    </row>
    <row r="1343" spans="1:21" s="122" customFormat="1" ht="14.1" customHeight="1">
      <c r="A1343" s="313"/>
      <c r="B1343" s="95"/>
      <c r="C1343" s="96"/>
      <c r="D1343" s="97"/>
      <c r="E1343" s="98"/>
      <c r="F1343" s="90"/>
      <c r="G1343" s="99"/>
      <c r="H1343" s="100"/>
      <c r="I1343" s="92"/>
      <c r="J1343" s="510"/>
      <c r="K1343" s="510"/>
      <c r="L1343" s="510"/>
      <c r="M1343" s="98"/>
      <c r="N1343" s="90"/>
      <c r="O1343" s="94"/>
    </row>
    <row r="1344" spans="1:21" s="122" customFormat="1" ht="14.25" customHeight="1">
      <c r="A1344" s="313"/>
      <c r="B1344" s="95"/>
      <c r="C1344" s="96"/>
      <c r="D1344" s="97"/>
      <c r="E1344" s="98"/>
      <c r="F1344" s="90"/>
      <c r="G1344" s="99"/>
      <c r="H1344" s="100"/>
      <c r="I1344" s="92"/>
      <c r="J1344" s="510"/>
      <c r="K1344" s="510"/>
      <c r="L1344" s="510"/>
      <c r="M1344" s="98"/>
      <c r="N1344" s="90"/>
      <c r="O1344" s="94"/>
    </row>
    <row r="1345" spans="1:15" s="122" customFormat="1" ht="14.25" customHeight="1">
      <c r="A1345" s="313"/>
      <c r="B1345" s="95"/>
      <c r="C1345" s="96"/>
      <c r="D1345" s="97"/>
      <c r="E1345" s="98"/>
      <c r="F1345" s="90"/>
      <c r="G1345" s="102"/>
      <c r="H1345" s="103"/>
      <c r="I1345" s="92"/>
      <c r="J1345" s="510"/>
      <c r="K1345" s="510"/>
      <c r="L1345" s="510"/>
      <c r="M1345" s="98"/>
      <c r="N1345" s="90"/>
      <c r="O1345" s="94"/>
    </row>
    <row r="1346" spans="1:15" s="122" customFormat="1" ht="14.25" customHeight="1">
      <c r="A1346" s="313"/>
      <c r="B1346" s="95"/>
      <c r="C1346" s="96"/>
      <c r="D1346" s="97"/>
      <c r="E1346" s="98"/>
      <c r="F1346" s="90"/>
      <c r="G1346" s="102"/>
      <c r="H1346" s="103"/>
      <c r="I1346" s="92"/>
      <c r="J1346" s="510"/>
      <c r="K1346" s="510"/>
      <c r="L1346" s="510"/>
      <c r="M1346" s="98"/>
      <c r="N1346" s="90"/>
      <c r="O1346" s="94"/>
    </row>
    <row r="1347" spans="1:15" s="122" customFormat="1" ht="14.25" customHeight="1">
      <c r="A1347" s="313"/>
      <c r="B1347" s="78" t="s">
        <v>607</v>
      </c>
      <c r="C1347" s="79"/>
      <c r="D1347" s="79"/>
      <c r="E1347" s="80"/>
      <c r="F1347" s="81"/>
      <c r="G1347" s="82"/>
      <c r="H1347" s="105"/>
      <c r="I1347" s="92"/>
      <c r="J1347" s="510"/>
      <c r="K1347" s="510"/>
      <c r="L1347" s="510"/>
      <c r="M1347" s="98"/>
      <c r="N1347" s="90"/>
      <c r="O1347" s="94"/>
    </row>
    <row r="1348" spans="1:15" s="122" customFormat="1" ht="14.25" customHeight="1">
      <c r="A1348" s="313"/>
      <c r="B1348" s="95"/>
      <c r="C1348" s="96"/>
      <c r="D1348" s="97"/>
      <c r="E1348" s="98"/>
      <c r="F1348" s="90"/>
      <c r="G1348" s="91"/>
      <c r="H1348" s="105"/>
      <c r="I1348" s="92"/>
      <c r="J1348" s="510"/>
      <c r="K1348" s="510"/>
      <c r="L1348" s="510"/>
      <c r="M1348" s="98"/>
      <c r="N1348" s="90"/>
      <c r="O1348" s="94"/>
    </row>
    <row r="1349" spans="1:15" s="122" customFormat="1" ht="14.25" customHeight="1">
      <c r="A1349" s="313"/>
      <c r="B1349" s="95"/>
      <c r="C1349" s="96"/>
      <c r="D1349" s="97"/>
      <c r="E1349" s="98"/>
      <c r="F1349" s="90"/>
      <c r="G1349" s="99">
        <f>ROUNDDOWN(SUM(F1348:F1353)/1000,0)</f>
        <v>0</v>
      </c>
      <c r="H1349" s="100"/>
      <c r="I1349" s="107"/>
      <c r="J1349" s="511"/>
      <c r="K1349" s="511"/>
      <c r="L1349" s="511"/>
      <c r="M1349" s="98"/>
      <c r="N1349" s="90"/>
      <c r="O1349" s="106"/>
    </row>
    <row r="1350" spans="1:15" s="122" customFormat="1" ht="14.25" customHeight="1">
      <c r="A1350" s="313"/>
      <c r="B1350" s="95"/>
      <c r="C1350" s="96"/>
      <c r="D1350" s="97"/>
      <c r="E1350" s="98"/>
      <c r="F1350" s="90"/>
      <c r="G1350" s="99"/>
      <c r="H1350" s="100"/>
      <c r="I1350" s="78" t="s">
        <v>398</v>
      </c>
      <c r="J1350" s="79"/>
      <c r="K1350" s="79"/>
      <c r="L1350" s="79"/>
      <c r="M1350" s="80"/>
      <c r="N1350" s="81"/>
      <c r="O1350" s="111"/>
    </row>
    <row r="1351" spans="1:15" s="122" customFormat="1" ht="14.25" customHeight="1">
      <c r="A1351" s="313"/>
      <c r="B1351" s="95"/>
      <c r="C1351" s="96"/>
      <c r="D1351" s="97"/>
      <c r="E1351" s="98"/>
      <c r="F1351" s="90"/>
      <c r="G1351" s="99"/>
      <c r="H1351" s="105"/>
      <c r="I1351" s="92"/>
      <c r="J1351" s="510"/>
      <c r="K1351" s="510"/>
      <c r="L1351" s="510"/>
      <c r="M1351" s="98"/>
      <c r="N1351" s="90"/>
      <c r="O1351" s="94"/>
    </row>
    <row r="1352" spans="1:15" s="122" customFormat="1" ht="14.25" customHeight="1">
      <c r="A1352" s="313"/>
      <c r="B1352" s="95"/>
      <c r="C1352" s="96"/>
      <c r="D1352" s="97"/>
      <c r="E1352" s="98"/>
      <c r="F1352" s="90"/>
      <c r="G1352" s="99"/>
      <c r="H1352" s="100"/>
      <c r="I1352" s="92"/>
      <c r="J1352" s="510"/>
      <c r="K1352" s="510"/>
      <c r="L1352" s="510"/>
      <c r="M1352" s="98"/>
      <c r="N1352" s="90"/>
      <c r="O1352" s="101">
        <f>ROUNDDOWN(SUM(N1351:N1359)/1000,0)</f>
        <v>0</v>
      </c>
    </row>
    <row r="1353" spans="1:15" s="122" customFormat="1" ht="14.25" customHeight="1">
      <c r="A1353" s="313"/>
      <c r="B1353" s="78" t="s">
        <v>614</v>
      </c>
      <c r="C1353" s="79"/>
      <c r="D1353" s="79"/>
      <c r="E1353" s="80"/>
      <c r="F1353" s="81"/>
      <c r="G1353" s="82"/>
      <c r="H1353" s="100"/>
      <c r="I1353" s="92"/>
      <c r="J1353" s="510"/>
      <c r="K1353" s="510"/>
      <c r="L1353" s="510"/>
      <c r="M1353" s="98"/>
      <c r="N1353" s="90"/>
      <c r="O1353" s="94"/>
    </row>
    <row r="1354" spans="1:15" s="122" customFormat="1" ht="14.25" customHeight="1">
      <c r="A1354" s="313"/>
      <c r="B1354" s="95"/>
      <c r="C1354" s="96"/>
      <c r="D1354" s="97"/>
      <c r="E1354" s="98"/>
      <c r="F1354" s="90"/>
      <c r="G1354" s="91"/>
      <c r="H1354" s="105"/>
      <c r="I1354" s="92"/>
      <c r="J1354" s="510"/>
      <c r="K1354" s="510"/>
      <c r="L1354" s="510"/>
      <c r="M1354" s="98"/>
      <c r="N1354" s="90"/>
      <c r="O1354" s="94"/>
    </row>
    <row r="1355" spans="1:15" s="122" customFormat="1" ht="14.25" customHeight="1">
      <c r="A1355" s="313"/>
      <c r="B1355" s="95"/>
      <c r="C1355" s="96"/>
      <c r="D1355" s="97"/>
      <c r="E1355" s="98"/>
      <c r="F1355" s="90"/>
      <c r="G1355" s="99">
        <f>ROUNDDOWN(SUM(F1354:F1357)/1000,0)</f>
        <v>0</v>
      </c>
      <c r="H1355" s="105"/>
      <c r="I1355" s="92"/>
      <c r="J1355" s="510"/>
      <c r="K1355" s="510"/>
      <c r="L1355" s="510"/>
      <c r="M1355" s="98"/>
      <c r="N1355" s="90"/>
      <c r="O1355" s="94"/>
    </row>
    <row r="1356" spans="1:15" s="122" customFormat="1" ht="14.25" customHeight="1">
      <c r="A1356" s="313"/>
      <c r="B1356" s="95"/>
      <c r="C1356" s="96"/>
      <c r="D1356" s="97"/>
      <c r="E1356" s="98"/>
      <c r="F1356" s="90"/>
      <c r="G1356" s="99"/>
      <c r="H1356" s="100"/>
      <c r="I1356" s="92"/>
      <c r="J1356" s="510"/>
      <c r="K1356" s="510"/>
      <c r="L1356" s="510"/>
      <c r="M1356" s="98"/>
      <c r="N1356" s="90"/>
      <c r="O1356" s="94"/>
    </row>
    <row r="1357" spans="1:15" s="122" customFormat="1" ht="14.25" customHeight="1">
      <c r="A1357" s="313"/>
      <c r="B1357" s="78" t="s">
        <v>615</v>
      </c>
      <c r="C1357" s="79"/>
      <c r="D1357" s="79"/>
      <c r="E1357" s="80"/>
      <c r="F1357" s="81"/>
      <c r="G1357" s="82"/>
      <c r="H1357" s="100"/>
      <c r="I1357" s="92"/>
      <c r="J1357" s="510"/>
      <c r="K1357" s="510"/>
      <c r="L1357" s="510"/>
      <c r="M1357" s="98"/>
      <c r="N1357" s="90"/>
      <c r="O1357" s="94"/>
    </row>
    <row r="1358" spans="1:15" s="122" customFormat="1" ht="14.25" customHeight="1">
      <c r="A1358" s="313"/>
      <c r="B1358" s="95"/>
      <c r="C1358" s="96"/>
      <c r="D1358" s="97"/>
      <c r="E1358" s="98"/>
      <c r="F1358" s="90"/>
      <c r="G1358" s="91"/>
      <c r="H1358" s="105"/>
      <c r="I1358" s="92"/>
      <c r="J1358" s="510"/>
      <c r="K1358" s="510"/>
      <c r="L1358" s="510"/>
      <c r="M1358" s="98"/>
      <c r="N1358" s="90"/>
      <c r="O1358" s="106"/>
    </row>
    <row r="1359" spans="1:15" s="122" customFormat="1" ht="14.25" customHeight="1">
      <c r="A1359" s="313"/>
      <c r="B1359" s="95"/>
      <c r="C1359" s="96"/>
      <c r="D1359" s="97"/>
      <c r="E1359" s="98"/>
      <c r="F1359" s="90"/>
      <c r="G1359" s="99">
        <f>ROUNDDOWN(SUM(F1358:F1363)/1000,0)</f>
        <v>0</v>
      </c>
      <c r="H1359" s="105"/>
      <c r="I1359" s="185" t="s">
        <v>399</v>
      </c>
      <c r="J1359" s="167"/>
      <c r="K1359" s="109"/>
      <c r="L1359" s="109"/>
      <c r="M1359" s="110"/>
      <c r="N1359" s="84"/>
      <c r="O1359" s="111"/>
    </row>
    <row r="1360" spans="1:15" s="122" customFormat="1" ht="14.25" customHeight="1">
      <c r="A1360" s="313"/>
      <c r="B1360" s="95"/>
      <c r="C1360" s="96"/>
      <c r="D1360" s="97"/>
      <c r="E1360" s="98"/>
      <c r="F1360" s="90"/>
      <c r="G1360" s="99"/>
      <c r="H1360" s="105"/>
      <c r="I1360" s="92"/>
      <c r="J1360" s="510"/>
      <c r="K1360" s="510"/>
      <c r="L1360" s="510"/>
      <c r="M1360" s="98"/>
      <c r="N1360" s="90"/>
      <c r="O1360" s="94"/>
    </row>
    <row r="1361" spans="1:15" s="122" customFormat="1" ht="14.25" customHeight="1">
      <c r="A1361" s="313"/>
      <c r="B1361" s="95"/>
      <c r="C1361" s="96"/>
      <c r="D1361" s="97"/>
      <c r="E1361" s="98"/>
      <c r="F1361" s="90"/>
      <c r="G1361" s="99"/>
      <c r="H1361" s="100"/>
      <c r="I1361" s="92"/>
      <c r="J1361" s="510"/>
      <c r="K1361" s="510"/>
      <c r="L1361" s="510"/>
      <c r="M1361" s="98"/>
      <c r="N1361" s="90"/>
      <c r="O1361" s="101">
        <f>ROUNDDOWN(SUM(N1360:N1366)/1000,0)</f>
        <v>0</v>
      </c>
    </row>
    <row r="1362" spans="1:15" s="122" customFormat="1" ht="14.25" customHeight="1">
      <c r="A1362" s="313"/>
      <c r="B1362" s="78" t="s">
        <v>396</v>
      </c>
      <c r="C1362" s="79"/>
      <c r="D1362" s="79"/>
      <c r="E1362" s="80"/>
      <c r="F1362" s="81"/>
      <c r="G1362" s="82"/>
      <c r="H1362" s="100"/>
      <c r="I1362" s="92"/>
      <c r="J1362" s="510"/>
      <c r="K1362" s="510"/>
      <c r="L1362" s="510"/>
      <c r="M1362" s="98"/>
      <c r="N1362" s="90"/>
      <c r="O1362" s="94"/>
    </row>
    <row r="1363" spans="1:15" s="122" customFormat="1" ht="14.25" customHeight="1">
      <c r="A1363" s="313"/>
      <c r="B1363" s="95"/>
      <c r="C1363" s="96"/>
      <c r="D1363" s="97"/>
      <c r="E1363" s="98"/>
      <c r="F1363" s="90"/>
      <c r="G1363" s="91"/>
      <c r="H1363" s="100"/>
      <c r="I1363" s="92"/>
      <c r="J1363" s="510"/>
      <c r="K1363" s="510"/>
      <c r="L1363" s="510"/>
      <c r="M1363" s="98"/>
      <c r="N1363" s="90"/>
      <c r="O1363" s="94"/>
    </row>
    <row r="1364" spans="1:15" s="122" customFormat="1" ht="14.25" customHeight="1">
      <c r="A1364" s="313"/>
      <c r="B1364" s="95"/>
      <c r="C1364" s="96"/>
      <c r="D1364" s="97"/>
      <c r="E1364" s="98"/>
      <c r="F1364" s="90"/>
      <c r="G1364" s="91">
        <f>ROUNDDOWN(SUM(F1363:F1370)/1000,0)</f>
        <v>0</v>
      </c>
      <c r="H1364" s="100"/>
      <c r="I1364" s="92"/>
      <c r="J1364" s="510"/>
      <c r="K1364" s="510"/>
      <c r="L1364" s="510"/>
      <c r="M1364" s="98"/>
      <c r="N1364" s="90"/>
      <c r="O1364" s="94"/>
    </row>
    <row r="1365" spans="1:15" s="122" customFormat="1" ht="14.25" customHeight="1">
      <c r="A1365" s="313"/>
      <c r="B1365" s="95"/>
      <c r="C1365" s="96"/>
      <c r="D1365" s="97"/>
      <c r="E1365" s="98"/>
      <c r="F1365" s="90"/>
      <c r="G1365" s="91"/>
      <c r="H1365" s="100"/>
      <c r="I1365" s="92"/>
      <c r="J1365" s="510"/>
      <c r="K1365" s="510"/>
      <c r="L1365" s="510"/>
      <c r="M1365" s="98"/>
      <c r="N1365" s="90"/>
      <c r="O1365" s="94"/>
    </row>
    <row r="1366" spans="1:15" s="122" customFormat="1" ht="14.25" customHeight="1">
      <c r="A1366" s="313"/>
      <c r="B1366" s="95"/>
      <c r="C1366" s="96"/>
      <c r="D1366" s="97"/>
      <c r="E1366" s="98"/>
      <c r="F1366" s="90"/>
      <c r="G1366" s="91"/>
      <c r="H1366" s="105"/>
      <c r="I1366" s="185" t="s">
        <v>400</v>
      </c>
      <c r="J1366" s="108"/>
      <c r="K1366" s="109"/>
      <c r="L1366" s="109"/>
      <c r="M1366" s="110"/>
      <c r="N1366" s="84"/>
      <c r="O1366" s="168"/>
    </row>
    <row r="1367" spans="1:15" s="122" customFormat="1" ht="14.25" customHeight="1">
      <c r="A1367" s="313"/>
      <c r="B1367" s="95"/>
      <c r="C1367" s="96"/>
      <c r="D1367" s="97"/>
      <c r="E1367" s="98"/>
      <c r="F1367" s="90"/>
      <c r="G1367" s="91"/>
      <c r="H1367" s="105"/>
      <c r="I1367" s="92"/>
      <c r="J1367" s="510"/>
      <c r="K1367" s="510"/>
      <c r="L1367" s="510"/>
      <c r="M1367" s="98"/>
      <c r="N1367" s="90"/>
      <c r="O1367" s="169"/>
    </row>
    <row r="1368" spans="1:15" s="122" customFormat="1" ht="14.25" customHeight="1">
      <c r="A1368" s="313"/>
      <c r="B1368" s="95"/>
      <c r="C1368" s="96"/>
      <c r="D1368" s="97"/>
      <c r="E1368" s="98"/>
      <c r="F1368" s="90"/>
      <c r="G1368" s="91"/>
      <c r="H1368" s="105"/>
      <c r="I1368" s="92"/>
      <c r="J1368" s="510"/>
      <c r="K1368" s="510"/>
      <c r="L1368" s="510"/>
      <c r="M1368" s="98"/>
      <c r="N1368" s="90"/>
      <c r="O1368" s="101">
        <f>ROUNDDOWN(SUM(N1367:N1373)/1000,0)</f>
        <v>0</v>
      </c>
    </row>
    <row r="1369" spans="1:15" s="122" customFormat="1" ht="14.25" customHeight="1">
      <c r="A1369" s="313"/>
      <c r="B1369" s="95"/>
      <c r="C1369" s="96"/>
      <c r="D1369" s="97"/>
      <c r="E1369" s="98"/>
      <c r="F1369" s="90"/>
      <c r="G1369" s="91"/>
      <c r="H1369" s="105"/>
      <c r="I1369" s="92"/>
      <c r="J1369" s="510"/>
      <c r="K1369" s="510"/>
      <c r="L1369" s="510"/>
      <c r="M1369" s="98"/>
      <c r="N1369" s="90"/>
      <c r="O1369" s="94"/>
    </row>
    <row r="1370" spans="1:15" s="122" customFormat="1" ht="14.25" customHeight="1">
      <c r="A1370" s="313"/>
      <c r="B1370" s="78" t="s">
        <v>56</v>
      </c>
      <c r="C1370" s="79"/>
      <c r="D1370" s="79"/>
      <c r="E1370" s="80"/>
      <c r="F1370" s="81"/>
      <c r="G1370" s="82"/>
      <c r="H1370" s="105"/>
      <c r="I1370" s="92"/>
      <c r="J1370" s="510"/>
      <c r="K1370" s="510"/>
      <c r="L1370" s="510"/>
      <c r="M1370" s="98"/>
      <c r="N1370" s="90"/>
      <c r="O1370" s="94"/>
    </row>
    <row r="1371" spans="1:15" s="122" customFormat="1" ht="14.25" customHeight="1">
      <c r="A1371" s="313"/>
      <c r="B1371" s="95"/>
      <c r="C1371" s="96"/>
      <c r="D1371" s="97"/>
      <c r="E1371" s="98"/>
      <c r="F1371" s="90"/>
      <c r="G1371" s="91"/>
      <c r="H1371" s="100"/>
      <c r="I1371" s="92"/>
      <c r="J1371" s="510"/>
      <c r="K1371" s="510"/>
      <c r="L1371" s="510"/>
      <c r="M1371" s="98"/>
      <c r="N1371" s="90"/>
      <c r="O1371" s="94"/>
    </row>
    <row r="1372" spans="1:15" s="122" customFormat="1" ht="14.25" customHeight="1">
      <c r="A1372" s="313"/>
      <c r="B1372" s="95"/>
      <c r="C1372" s="96"/>
      <c r="D1372" s="97"/>
      <c r="E1372" s="98"/>
      <c r="F1372" s="90"/>
      <c r="G1372" s="99">
        <f>ROUNDDOWN(SUM(F1371:F1376)/1000,0)</f>
        <v>0</v>
      </c>
      <c r="H1372" s="105"/>
      <c r="I1372" s="92"/>
      <c r="J1372" s="510"/>
      <c r="K1372" s="510"/>
      <c r="L1372" s="510"/>
      <c r="M1372" s="98"/>
      <c r="N1372" s="90"/>
      <c r="O1372" s="106"/>
    </row>
    <row r="1373" spans="1:15" s="122" customFormat="1" ht="14.25" customHeight="1">
      <c r="A1373" s="313"/>
      <c r="B1373" s="95"/>
      <c r="C1373" s="96"/>
      <c r="D1373" s="97"/>
      <c r="E1373" s="98"/>
      <c r="F1373" s="90"/>
      <c r="G1373" s="91"/>
      <c r="H1373" s="105"/>
      <c r="I1373" s="185" t="s">
        <v>401</v>
      </c>
      <c r="J1373" s="108"/>
      <c r="K1373" s="109"/>
      <c r="L1373" s="109"/>
      <c r="M1373" s="110"/>
      <c r="N1373" s="707"/>
      <c r="O1373" s="112"/>
    </row>
    <row r="1374" spans="1:15" s="122" customFormat="1" ht="14.25" customHeight="1">
      <c r="A1374" s="313"/>
      <c r="B1374" s="95"/>
      <c r="C1374" s="96"/>
      <c r="D1374" s="97"/>
      <c r="E1374" s="98"/>
      <c r="F1374" s="90"/>
      <c r="G1374" s="99"/>
      <c r="H1374" s="105"/>
      <c r="I1374" s="92"/>
      <c r="J1374" s="510"/>
      <c r="K1374" s="510"/>
      <c r="L1374" s="510"/>
      <c r="M1374" s="98"/>
      <c r="N1374" s="90"/>
      <c r="O1374" s="94"/>
    </row>
    <row r="1375" spans="1:15" s="122" customFormat="1" ht="14.25" customHeight="1">
      <c r="A1375" s="313"/>
      <c r="B1375" s="95"/>
      <c r="C1375" s="96"/>
      <c r="D1375" s="97"/>
      <c r="E1375" s="98"/>
      <c r="F1375" s="90"/>
      <c r="G1375" s="99"/>
      <c r="H1375" s="100"/>
      <c r="I1375" s="92"/>
      <c r="J1375" s="510"/>
      <c r="K1375" s="510"/>
      <c r="L1375" s="510"/>
      <c r="M1375" s="98"/>
      <c r="N1375" s="90"/>
      <c r="O1375" s="101">
        <f>ROUNDDOWN(SUM(N1374:N1379)/1000,0)</f>
        <v>0</v>
      </c>
    </row>
    <row r="1376" spans="1:15" s="122" customFormat="1" ht="14.1" customHeight="1" thickBot="1">
      <c r="A1376" s="313"/>
      <c r="B1376" s="113" t="s">
        <v>608</v>
      </c>
      <c r="C1376" s="114"/>
      <c r="D1376" s="114"/>
      <c r="E1376" s="115"/>
      <c r="F1376" s="116"/>
      <c r="G1376" s="117">
        <f>G1377-G1342-G1349-G1355-G1359-G1364-G1372</f>
        <v>0</v>
      </c>
      <c r="H1376" s="105"/>
      <c r="I1376" s="92"/>
      <c r="J1376" s="510"/>
      <c r="K1376" s="510"/>
      <c r="L1376" s="510"/>
      <c r="M1376" s="98"/>
      <c r="N1376" s="90"/>
      <c r="O1376" s="94"/>
    </row>
    <row r="1377" spans="1:17" s="122" customFormat="1" ht="14.25" customHeight="1" thickTop="1">
      <c r="A1377" s="313"/>
      <c r="B1377" s="702" t="s">
        <v>57</v>
      </c>
      <c r="C1377" s="703"/>
      <c r="D1377" s="703"/>
      <c r="E1377" s="703"/>
      <c r="F1377" s="704"/>
      <c r="G1377" s="118">
        <f>O1386</f>
        <v>0</v>
      </c>
      <c r="H1377" s="100"/>
      <c r="I1377" s="92"/>
      <c r="J1377" s="510"/>
      <c r="K1377" s="510"/>
      <c r="L1377" s="510"/>
      <c r="M1377" s="98"/>
      <c r="N1377" s="90"/>
      <c r="O1377" s="94"/>
    </row>
    <row r="1378" spans="1:17" s="122" customFormat="1" ht="20.100000000000001" customHeight="1">
      <c r="A1378" s="313"/>
      <c r="B1378" s="119" t="s">
        <v>58</v>
      </c>
      <c r="C1378" s="120"/>
      <c r="D1378" s="120"/>
      <c r="E1378" s="120"/>
      <c r="F1378" s="120"/>
      <c r="G1378" s="121"/>
      <c r="H1378" s="100"/>
      <c r="I1378" s="107"/>
      <c r="J1378" s="511"/>
      <c r="K1378" s="511"/>
      <c r="L1378" s="511"/>
      <c r="M1378" s="104"/>
      <c r="N1378" s="645"/>
      <c r="O1378" s="106"/>
    </row>
    <row r="1379" spans="1:17" s="122" customFormat="1" ht="14.25" customHeight="1">
      <c r="A1379" s="313"/>
      <c r="B1379" s="122" t="s">
        <v>59</v>
      </c>
      <c r="C1379" s="120"/>
      <c r="D1379" s="120"/>
      <c r="E1379" s="120"/>
      <c r="F1379" s="120"/>
      <c r="G1379" s="123" t="s">
        <v>60</v>
      </c>
      <c r="H1379" s="121"/>
      <c r="I1379" s="185" t="s">
        <v>717</v>
      </c>
      <c r="J1379" s="708"/>
      <c r="K1379" s="510"/>
      <c r="L1379" s="510"/>
      <c r="M1379" s="110"/>
      <c r="N1379" s="84"/>
      <c r="O1379" s="111"/>
    </row>
    <row r="1380" spans="1:17" s="122" customFormat="1" ht="14.25" customHeight="1">
      <c r="A1380" s="313"/>
      <c r="B1380" s="987" t="s">
        <v>61</v>
      </c>
      <c r="C1380" s="1019"/>
      <c r="D1380" s="1019"/>
      <c r="E1380" s="1019"/>
      <c r="F1380" s="1020"/>
      <c r="G1380" s="125" t="s">
        <v>62</v>
      </c>
      <c r="H1380" s="124"/>
      <c r="I1380" s="92"/>
      <c r="J1380" s="510"/>
      <c r="K1380" s="709"/>
      <c r="L1380" s="709"/>
      <c r="M1380" s="98"/>
      <c r="N1380" s="90"/>
      <c r="O1380" s="94"/>
      <c r="Q1380" s="648" t="s">
        <v>735</v>
      </c>
    </row>
    <row r="1381" spans="1:17" s="122" customFormat="1" ht="14.25" customHeight="1">
      <c r="A1381" s="313"/>
      <c r="B1381" s="1144" t="s">
        <v>403</v>
      </c>
      <c r="C1381" s="1019"/>
      <c r="D1381" s="1019"/>
      <c r="E1381" s="1019"/>
      <c r="F1381" s="1020"/>
      <c r="G1381" s="126"/>
      <c r="H1381" s="124"/>
      <c r="I1381" s="92"/>
      <c r="J1381" s="510"/>
      <c r="K1381" s="510"/>
      <c r="L1381" s="510"/>
      <c r="M1381" s="98"/>
      <c r="N1381" s="90"/>
      <c r="O1381" s="101">
        <f>ROUNDDOWN(SUM(N1380:N1384)/1000,0)</f>
        <v>0</v>
      </c>
    </row>
    <row r="1382" spans="1:17" s="122" customFormat="1" ht="20.100000000000001" customHeight="1">
      <c r="A1382" s="313"/>
      <c r="B1382" s="1144" t="s">
        <v>404</v>
      </c>
      <c r="C1382" s="1145"/>
      <c r="D1382" s="1145"/>
      <c r="E1382" s="1145"/>
      <c r="F1382" s="1146"/>
      <c r="G1382" s="126"/>
      <c r="H1382" s="127"/>
      <c r="I1382" s="92"/>
      <c r="J1382" s="510"/>
      <c r="K1382" s="510"/>
      <c r="L1382" s="510"/>
      <c r="M1382" s="98"/>
      <c r="N1382" s="90"/>
      <c r="O1382" s="94"/>
    </row>
    <row r="1383" spans="1:17" s="122" customFormat="1" ht="21.95" customHeight="1" thickBot="1">
      <c r="A1383" s="313"/>
      <c r="B1383" s="1144" t="s">
        <v>104</v>
      </c>
      <c r="C1383" s="1145"/>
      <c r="D1383" s="1145"/>
      <c r="E1383" s="1145"/>
      <c r="F1383" s="1146"/>
      <c r="G1383" s="126"/>
      <c r="H1383" s="105"/>
      <c r="I1383" s="92"/>
      <c r="J1383" s="510"/>
      <c r="K1383" s="510"/>
      <c r="L1383" s="510"/>
      <c r="M1383" s="98"/>
      <c r="N1383" s="90"/>
      <c r="O1383" s="128"/>
    </row>
    <row r="1384" spans="1:17" s="122" customFormat="1" ht="35.450000000000003" customHeight="1" thickTop="1">
      <c r="A1384" s="313"/>
      <c r="B1384" s="1144" t="s">
        <v>108</v>
      </c>
      <c r="C1384" s="1145"/>
      <c r="D1384" s="1145"/>
      <c r="E1384" s="1145"/>
      <c r="F1384" s="1146"/>
      <c r="G1384" s="126"/>
      <c r="H1384" s="105"/>
      <c r="I1384" s="1166" t="s">
        <v>402</v>
      </c>
      <c r="J1384" s="1167"/>
      <c r="K1384" s="1167"/>
      <c r="L1384" s="1167"/>
      <c r="M1384" s="1167"/>
      <c r="N1384" s="1168"/>
      <c r="O1384" s="129">
        <f>SUM(O1342,O1352,O1361,O1368,O1375,O1381)</f>
        <v>0</v>
      </c>
    </row>
    <row r="1385" spans="1:17" s="122" customFormat="1" ht="35.450000000000003" customHeight="1">
      <c r="A1385" s="313"/>
      <c r="B1385" s="1144" t="s">
        <v>774</v>
      </c>
      <c r="C1385" s="1145"/>
      <c r="D1385" s="1145"/>
      <c r="E1385" s="1145"/>
      <c r="F1385" s="1146"/>
      <c r="G1385" s="126"/>
      <c r="H1385" s="121"/>
      <c r="I1385" s="1169" t="s">
        <v>276</v>
      </c>
      <c r="J1385" s="1170"/>
      <c r="K1385" s="1170"/>
      <c r="L1385" s="1170"/>
      <c r="M1385" s="1170"/>
      <c r="N1385" s="1171"/>
      <c r="O1385" s="136">
        <f>IF(共通入力シート!$B$18="課税事業者",ROUNDDOWN((O1384-G1387)*10/110,0),0)</f>
        <v>0</v>
      </c>
    </row>
    <row r="1386" spans="1:17" s="122" customFormat="1" ht="26.1" customHeight="1" thickBot="1">
      <c r="A1386" s="313"/>
      <c r="B1386" s="1153" t="s">
        <v>775</v>
      </c>
      <c r="C1386" s="1154"/>
      <c r="D1386" s="1154"/>
      <c r="E1386" s="1154"/>
      <c r="F1386" s="1155"/>
      <c r="G1386" s="126"/>
      <c r="H1386" s="121"/>
      <c r="I1386" s="1159" t="s">
        <v>609</v>
      </c>
      <c r="J1386" s="1160"/>
      <c r="K1386" s="1160"/>
      <c r="L1386" s="1160"/>
      <c r="M1386" s="1160"/>
      <c r="N1386" s="1161"/>
      <c r="O1386" s="131">
        <f>O1384-O1385</f>
        <v>0</v>
      </c>
    </row>
    <row r="1387" spans="1:17" s="122" customFormat="1" ht="25.35" customHeight="1" thickTop="1">
      <c r="A1387" s="313"/>
      <c r="B1387" s="1156" t="s">
        <v>63</v>
      </c>
      <c r="C1387" s="1157"/>
      <c r="D1387" s="1157"/>
      <c r="E1387" s="1157"/>
      <c r="F1387" s="1158"/>
      <c r="G1387" s="130">
        <f>SUM(G1381:G1386)</f>
        <v>0</v>
      </c>
      <c r="H1387" s="326"/>
      <c r="I1387" s="1159" t="s">
        <v>610</v>
      </c>
      <c r="J1387" s="1160"/>
      <c r="K1387" s="1160"/>
      <c r="L1387" s="1160"/>
      <c r="M1387" s="1160"/>
      <c r="N1387" s="1161"/>
      <c r="O1387" s="134"/>
    </row>
    <row r="1388" spans="1:17" s="122" customFormat="1" ht="26.25" customHeight="1">
      <c r="A1388" s="313"/>
      <c r="B1388" s="122" t="s">
        <v>64</v>
      </c>
      <c r="C1388" s="327"/>
      <c r="D1388" s="327"/>
      <c r="E1388" s="327"/>
      <c r="F1388" s="327"/>
      <c r="G1388" s="133"/>
      <c r="H1388" s="326"/>
      <c r="O1388" s="135"/>
    </row>
    <row r="1389" spans="1:17" s="122" customFormat="1" ht="10.5" customHeight="1" thickBot="1">
      <c r="A1389" s="313"/>
      <c r="C1389" s="327"/>
      <c r="D1389" s="327"/>
      <c r="E1389" s="327"/>
      <c r="F1389" s="327"/>
      <c r="G1389" s="133"/>
      <c r="H1389" s="326"/>
      <c r="I1389" s="328"/>
    </row>
    <row r="1390" spans="1:17" s="122" customFormat="1" ht="25.35" customHeight="1" thickBot="1">
      <c r="A1390" s="313"/>
      <c r="B1390" s="1143" t="s">
        <v>65</v>
      </c>
      <c r="C1390" s="1018"/>
      <c r="D1390" s="1162" t="str">
        <f>IF(共通入力シート!$B$2="","",共通入力シート!$B$2)</f>
        <v/>
      </c>
      <c r="E1390" s="1162"/>
      <c r="F1390" s="1162"/>
      <c r="G1390" s="1163"/>
      <c r="H1390" s="1164" t="s">
        <v>778</v>
      </c>
      <c r="I1390" s="1165"/>
      <c r="J1390" s="1165"/>
      <c r="K1390" s="1165"/>
      <c r="L1390" s="1165"/>
      <c r="M1390" s="1165"/>
      <c r="N1390" s="1165"/>
      <c r="O1390" s="1165"/>
    </row>
    <row r="1391" spans="1:17" s="122" customFormat="1" ht="77.099999999999994" customHeight="1" thickBot="1">
      <c r="A1391" s="313"/>
      <c r="B1391" s="1148" t="s">
        <v>776</v>
      </c>
      <c r="C1391" s="1149"/>
      <c r="D1391" s="1150" t="str">
        <f>IF(O1386=0,"",MAX(0,MIN(INT(O1386/2),G1376)))</f>
        <v/>
      </c>
      <c r="E1391" s="1150"/>
      <c r="F1391" s="1150"/>
      <c r="G1391" s="329" t="s">
        <v>27</v>
      </c>
      <c r="H1391" s="1151" t="s">
        <v>736</v>
      </c>
      <c r="I1391" s="1152"/>
      <c r="J1391" s="1152"/>
      <c r="K1391" s="1152"/>
      <c r="L1391" s="1152"/>
      <c r="M1391" s="1152"/>
      <c r="N1391" s="1152"/>
      <c r="O1391" s="1152"/>
    </row>
    <row r="1392" spans="1:17" ht="4.5" customHeight="1"/>
    <row r="1393" spans="2:21" ht="15.6" customHeight="1">
      <c r="B1393" s="122" t="s">
        <v>332</v>
      </c>
      <c r="C1393" s="198"/>
      <c r="D1393" s="198"/>
      <c r="E1393" s="198"/>
      <c r="F1393" s="198"/>
      <c r="G1393" s="198"/>
      <c r="H1393" s="198"/>
      <c r="I1393" s="198"/>
      <c r="J1393" s="198"/>
      <c r="K1393" s="198"/>
      <c r="L1393" s="198"/>
      <c r="M1393" s="198"/>
      <c r="N1393" s="198"/>
      <c r="O1393" s="198"/>
      <c r="R1393" s="294"/>
      <c r="S1393" s="294"/>
      <c r="T1393" s="294"/>
      <c r="U1393" s="294"/>
    </row>
    <row r="1394" spans="2:21" ht="15.6" customHeight="1">
      <c r="B1394" s="198" t="s">
        <v>383</v>
      </c>
      <c r="C1394" s="198"/>
      <c r="D1394" s="198"/>
      <c r="E1394" s="198"/>
      <c r="F1394" s="198"/>
      <c r="G1394" s="198"/>
      <c r="H1394" s="198"/>
      <c r="I1394" s="198"/>
      <c r="J1394" s="198"/>
      <c r="K1394" s="198"/>
      <c r="L1394" s="198"/>
      <c r="M1394" s="198"/>
      <c r="N1394" s="198"/>
      <c r="O1394" s="198"/>
      <c r="R1394" s="294"/>
      <c r="S1394" s="294"/>
      <c r="T1394" s="294"/>
      <c r="U1394" s="294"/>
    </row>
    <row r="1395" spans="2:21" ht="18" customHeight="1" thickBot="1">
      <c r="B1395" s="1044" t="s">
        <v>382</v>
      </c>
      <c r="C1395" s="1044"/>
      <c r="D1395" s="1044"/>
      <c r="E1395" s="1044"/>
      <c r="F1395" s="1044"/>
      <c r="G1395" s="1044"/>
      <c r="H1395" s="1044"/>
      <c r="I1395" s="1044"/>
      <c r="J1395" s="1044"/>
      <c r="K1395" s="1044"/>
      <c r="L1395" s="1044"/>
      <c r="M1395" s="1044"/>
      <c r="N1395" s="1044"/>
      <c r="O1395" s="1044"/>
      <c r="R1395" s="294"/>
      <c r="S1395" s="294"/>
      <c r="T1395" s="294"/>
      <c r="U1395" s="294"/>
    </row>
    <row r="1396" spans="2:21" ht="15" customHeight="1">
      <c r="B1396" s="1036" t="s">
        <v>36</v>
      </c>
      <c r="C1396" s="1063"/>
      <c r="D1396" s="1051" t="s">
        <v>428</v>
      </c>
      <c r="E1396" s="1052"/>
      <c r="F1396" s="1036" t="s">
        <v>447</v>
      </c>
      <c r="G1396" s="1037"/>
      <c r="H1396" s="1038"/>
      <c r="I1396" s="1038"/>
      <c r="J1396" s="1038"/>
      <c r="K1396" s="1038"/>
      <c r="L1396" s="1038"/>
      <c r="M1396" s="1038"/>
      <c r="N1396" s="1038"/>
      <c r="O1396" s="1039"/>
      <c r="Q1396" s="520"/>
      <c r="R1396" s="294"/>
      <c r="S1396" s="294"/>
      <c r="T1396" s="294"/>
      <c r="U1396" s="294"/>
    </row>
    <row r="1397" spans="2:21" ht="15" customHeight="1" thickBot="1">
      <c r="B1397" s="1040"/>
      <c r="C1397" s="1064"/>
      <c r="D1397" s="1053"/>
      <c r="E1397" s="1054"/>
      <c r="F1397" s="1040"/>
      <c r="G1397" s="1041"/>
      <c r="H1397" s="1042"/>
      <c r="I1397" s="1042"/>
      <c r="J1397" s="1042"/>
      <c r="K1397" s="1042"/>
      <c r="L1397" s="1042"/>
      <c r="M1397" s="1042"/>
      <c r="N1397" s="1042"/>
      <c r="O1397" s="1043"/>
      <c r="Q1397" s="519"/>
      <c r="R1397" s="294"/>
      <c r="S1397" s="294"/>
      <c r="T1397" s="294"/>
      <c r="U1397" s="294"/>
    </row>
    <row r="1398" spans="2:21" ht="16.5" customHeight="1">
      <c r="B1398" s="295" t="s">
        <v>111</v>
      </c>
      <c r="C1398" s="296"/>
      <c r="D1398" s="296"/>
      <c r="E1398" s="297"/>
      <c r="F1398" s="296"/>
      <c r="G1398" s="296"/>
      <c r="H1398" s="298"/>
      <c r="I1398" s="298"/>
      <c r="J1398" s="298"/>
      <c r="K1398" s="298"/>
      <c r="L1398" s="298"/>
      <c r="M1398" s="298"/>
      <c r="N1398" s="298"/>
      <c r="O1398" s="299"/>
      <c r="R1398" s="294"/>
      <c r="S1398" s="294"/>
      <c r="T1398" s="294"/>
      <c r="U1398" s="294"/>
    </row>
    <row r="1399" spans="2:21" ht="18.75" customHeight="1">
      <c r="B1399" s="1055"/>
      <c r="C1399" s="1056"/>
      <c r="D1399" s="1056"/>
      <c r="E1399" s="1056"/>
      <c r="F1399" s="1056"/>
      <c r="G1399" s="1056"/>
      <c r="H1399" s="1056"/>
      <c r="I1399" s="1056"/>
      <c r="J1399" s="1056"/>
      <c r="K1399" s="1056"/>
      <c r="L1399" s="1213" t="s">
        <v>39</v>
      </c>
      <c r="M1399" s="1215"/>
      <c r="N1399" s="1215"/>
      <c r="O1399" s="1216"/>
      <c r="Q1399" s="496" t="str">
        <f>IF(M1399="", "←選択してください。", "")</f>
        <v>←選択してください。</v>
      </c>
      <c r="R1399" s="294"/>
      <c r="S1399" s="294"/>
      <c r="T1399" s="294"/>
      <c r="U1399" s="294"/>
    </row>
    <row r="1400" spans="2:21" ht="17.25" customHeight="1">
      <c r="B1400" s="1057"/>
      <c r="C1400" s="1058"/>
      <c r="D1400" s="1058"/>
      <c r="E1400" s="1058"/>
      <c r="F1400" s="1058"/>
      <c r="G1400" s="1058"/>
      <c r="H1400" s="1058"/>
      <c r="I1400" s="1058"/>
      <c r="J1400" s="1058"/>
      <c r="K1400" s="1058"/>
      <c r="L1400" s="1214"/>
      <c r="M1400" s="1217"/>
      <c r="N1400" s="1217"/>
      <c r="O1400" s="1218"/>
      <c r="Q1400" s="301"/>
      <c r="R1400" s="294"/>
      <c r="S1400" s="294"/>
      <c r="T1400" s="294"/>
      <c r="U1400" s="294"/>
    </row>
    <row r="1401" spans="2:21" ht="4.5" customHeight="1">
      <c r="B1401" s="303"/>
      <c r="C1401" s="303"/>
      <c r="D1401" s="303"/>
      <c r="E1401" s="303"/>
      <c r="F1401" s="303"/>
      <c r="G1401" s="303"/>
      <c r="H1401" s="303"/>
      <c r="I1401" s="303"/>
      <c r="J1401" s="303"/>
      <c r="K1401" s="303"/>
      <c r="L1401" s="303"/>
      <c r="M1401" s="303"/>
      <c r="N1401" s="303"/>
      <c r="O1401" s="517"/>
      <c r="R1401" s="294"/>
      <c r="S1401" s="294"/>
      <c r="T1401" s="294"/>
      <c r="U1401" s="294"/>
    </row>
    <row r="1402" spans="2:21" ht="21.75" customHeight="1">
      <c r="B1402" s="987" t="s">
        <v>112</v>
      </c>
      <c r="C1402" s="1097"/>
      <c r="D1402" s="1098" t="s">
        <v>41</v>
      </c>
      <c r="E1402" s="1099"/>
      <c r="F1402" s="1100"/>
      <c r="G1402" s="1100"/>
      <c r="H1402" s="1101"/>
      <c r="I1402" s="987"/>
      <c r="J1402" s="988"/>
      <c r="K1402" s="988"/>
      <c r="L1402" s="1211"/>
      <c r="M1402" s="1211"/>
      <c r="N1402" s="1211"/>
      <c r="O1402" s="1212"/>
      <c r="Q1402" s="301" t="str">
        <f>IF(OR(F1396="人材養成事業",F1396= "普及啓発事業"), "←斜線部は記入する必要はありません。", "")</f>
        <v/>
      </c>
      <c r="R1402" s="294"/>
      <c r="S1402" s="294"/>
      <c r="T1402" s="294"/>
      <c r="U1402" s="294"/>
    </row>
    <row r="1403" spans="2:21" ht="9" customHeight="1">
      <c r="B1403" s="122"/>
      <c r="C1403" s="122"/>
      <c r="D1403" s="122"/>
      <c r="E1403" s="122"/>
      <c r="F1403" s="303"/>
      <c r="G1403" s="303"/>
      <c r="H1403" s="500"/>
      <c r="I1403" s="303"/>
      <c r="J1403" s="303"/>
      <c r="K1403" s="303"/>
      <c r="L1403" s="501"/>
      <c r="M1403" s="303"/>
      <c r="N1403" s="303"/>
      <c r="O1403" s="502"/>
      <c r="Q1403" s="301"/>
      <c r="R1403" s="294"/>
      <c r="S1403" s="294"/>
      <c r="T1403" s="294"/>
      <c r="U1403" s="294"/>
    </row>
    <row r="1404" spans="2:21" ht="16.5" hidden="1" customHeight="1">
      <c r="B1404" s="122"/>
      <c r="C1404" s="122"/>
      <c r="D1404" s="122"/>
      <c r="E1404" s="122"/>
      <c r="F1404" s="303"/>
      <c r="G1404" s="303"/>
      <c r="H1404" s="500"/>
      <c r="I1404" s="303"/>
      <c r="J1404" s="303"/>
      <c r="K1404" s="303"/>
      <c r="L1404" s="501"/>
      <c r="M1404" s="303"/>
      <c r="N1404" s="303"/>
      <c r="O1404" s="502"/>
      <c r="Q1404" s="301"/>
      <c r="R1404" s="294"/>
      <c r="S1404" s="294"/>
      <c r="T1404" s="294"/>
      <c r="U1404" s="294"/>
    </row>
    <row r="1405" spans="2:21" ht="16.5" hidden="1" customHeight="1">
      <c r="B1405" s="122"/>
      <c r="C1405" s="122"/>
      <c r="D1405" s="303"/>
      <c r="E1405" s="303"/>
      <c r="F1405" s="303"/>
      <c r="G1405" s="303"/>
      <c r="H1405" s="303"/>
      <c r="I1405" s="303"/>
      <c r="J1405" s="303"/>
      <c r="K1405" s="303"/>
      <c r="L1405" s="303"/>
      <c r="M1405" s="303"/>
      <c r="N1405" s="303"/>
      <c r="O1405" s="303"/>
      <c r="Q1405" s="301"/>
      <c r="R1405" s="294"/>
      <c r="S1405" s="294"/>
      <c r="T1405" s="294"/>
      <c r="U1405" s="294"/>
    </row>
    <row r="1406" spans="2:21" s="97" customFormat="1" ht="18" customHeight="1">
      <c r="B1406" s="1067" t="s">
        <v>277</v>
      </c>
      <c r="C1406" s="1075"/>
      <c r="D1406" s="1032" t="s">
        <v>737</v>
      </c>
      <c r="E1406" s="975"/>
      <c r="F1406" s="975"/>
      <c r="G1406" s="975"/>
      <c r="H1406" s="975"/>
      <c r="I1406" s="975"/>
      <c r="J1406" s="975"/>
      <c r="K1406" s="975"/>
      <c r="L1406" s="975"/>
      <c r="M1406" s="975"/>
      <c r="N1406" s="975"/>
      <c r="O1406" s="976"/>
      <c r="Q1406" s="495"/>
    </row>
    <row r="1407" spans="2:21" s="97" customFormat="1" ht="19.350000000000001" customHeight="1">
      <c r="B1407" s="1076"/>
      <c r="C1407" s="1077"/>
      <c r="D1407" s="1033"/>
      <c r="E1407" s="1034"/>
      <c r="F1407" s="1034"/>
      <c r="G1407" s="1034"/>
      <c r="H1407" s="1034"/>
      <c r="I1407" s="1034"/>
      <c r="J1407" s="1034"/>
      <c r="K1407" s="1034"/>
      <c r="L1407" s="1034"/>
      <c r="M1407" s="1034"/>
      <c r="N1407" s="1034"/>
      <c r="O1407" s="1035"/>
    </row>
    <row r="1408" spans="2:21" s="97" customFormat="1" ht="19.350000000000001" customHeight="1">
      <c r="B1408" s="1076"/>
      <c r="C1408" s="1077"/>
      <c r="D1408" s="1026"/>
      <c r="E1408" s="1027"/>
      <c r="F1408" s="1027"/>
      <c r="G1408" s="1027"/>
      <c r="H1408" s="1027"/>
      <c r="I1408" s="1027"/>
      <c r="J1408" s="1027"/>
      <c r="K1408" s="1027"/>
      <c r="L1408" s="1027"/>
      <c r="M1408" s="1027"/>
      <c r="N1408" s="1027"/>
      <c r="O1408" s="1028"/>
    </row>
    <row r="1409" spans="2:15" s="97" customFormat="1" ht="19.350000000000001" customHeight="1">
      <c r="B1409" s="1076"/>
      <c r="C1409" s="1077"/>
      <c r="D1409" s="1026"/>
      <c r="E1409" s="1027"/>
      <c r="F1409" s="1027"/>
      <c r="G1409" s="1027"/>
      <c r="H1409" s="1027"/>
      <c r="I1409" s="1027"/>
      <c r="J1409" s="1027"/>
      <c r="K1409" s="1027"/>
      <c r="L1409" s="1027"/>
      <c r="M1409" s="1027"/>
      <c r="N1409" s="1027"/>
      <c r="O1409" s="1028"/>
    </row>
    <row r="1410" spans="2:15" s="97" customFormat="1" ht="19.350000000000001" customHeight="1">
      <c r="B1410" s="1076"/>
      <c r="C1410" s="1077"/>
      <c r="D1410" s="1026"/>
      <c r="E1410" s="1027"/>
      <c r="F1410" s="1027"/>
      <c r="G1410" s="1027"/>
      <c r="H1410" s="1027"/>
      <c r="I1410" s="1027"/>
      <c r="J1410" s="1027"/>
      <c r="K1410" s="1027"/>
      <c r="L1410" s="1027"/>
      <c r="M1410" s="1027"/>
      <c r="N1410" s="1027"/>
      <c r="O1410" s="1028"/>
    </row>
    <row r="1411" spans="2:15" s="97" customFormat="1" ht="19.350000000000001" customHeight="1">
      <c r="B1411" s="1076"/>
      <c r="C1411" s="1077"/>
      <c r="D1411" s="1026"/>
      <c r="E1411" s="1027"/>
      <c r="F1411" s="1027"/>
      <c r="G1411" s="1027"/>
      <c r="H1411" s="1027"/>
      <c r="I1411" s="1027"/>
      <c r="J1411" s="1027"/>
      <c r="K1411" s="1027"/>
      <c r="L1411" s="1027"/>
      <c r="M1411" s="1027"/>
      <c r="N1411" s="1027"/>
      <c r="O1411" s="1028"/>
    </row>
    <row r="1412" spans="2:15" s="97" customFormat="1" ht="19.350000000000001" customHeight="1">
      <c r="B1412" s="1076"/>
      <c r="C1412" s="1077"/>
      <c r="D1412" s="1026"/>
      <c r="E1412" s="1027"/>
      <c r="F1412" s="1027"/>
      <c r="G1412" s="1027"/>
      <c r="H1412" s="1027"/>
      <c r="I1412" s="1027"/>
      <c r="J1412" s="1027"/>
      <c r="K1412" s="1027"/>
      <c r="L1412" s="1027"/>
      <c r="M1412" s="1027"/>
      <c r="N1412" s="1027"/>
      <c r="O1412" s="1028"/>
    </row>
    <row r="1413" spans="2:15" s="97" customFormat="1" ht="19.350000000000001" customHeight="1">
      <c r="B1413" s="1076"/>
      <c r="C1413" s="1077"/>
      <c r="D1413" s="1026"/>
      <c r="E1413" s="1027"/>
      <c r="F1413" s="1027"/>
      <c r="G1413" s="1027"/>
      <c r="H1413" s="1027"/>
      <c r="I1413" s="1027"/>
      <c r="J1413" s="1027"/>
      <c r="K1413" s="1027"/>
      <c r="L1413" s="1027"/>
      <c r="M1413" s="1027"/>
      <c r="N1413" s="1027"/>
      <c r="O1413" s="1028"/>
    </row>
    <row r="1414" spans="2:15" s="97" customFormat="1" ht="19.350000000000001" customHeight="1">
      <c r="B1414" s="1076"/>
      <c r="C1414" s="1077"/>
      <c r="D1414" s="1026"/>
      <c r="E1414" s="1027"/>
      <c r="F1414" s="1027"/>
      <c r="G1414" s="1027"/>
      <c r="H1414" s="1027"/>
      <c r="I1414" s="1027"/>
      <c r="J1414" s="1027"/>
      <c r="K1414" s="1027"/>
      <c r="L1414" s="1027"/>
      <c r="M1414" s="1027"/>
      <c r="N1414" s="1027"/>
      <c r="O1414" s="1028"/>
    </row>
    <row r="1415" spans="2:15" s="97" customFormat="1" ht="19.350000000000001" customHeight="1">
      <c r="B1415" s="1076"/>
      <c r="C1415" s="1077"/>
      <c r="D1415" s="1026"/>
      <c r="E1415" s="1027"/>
      <c r="F1415" s="1027"/>
      <c r="G1415" s="1027"/>
      <c r="H1415" s="1027"/>
      <c r="I1415" s="1027"/>
      <c r="J1415" s="1027"/>
      <c r="K1415" s="1027"/>
      <c r="L1415" s="1027"/>
      <c r="M1415" s="1027"/>
      <c r="N1415" s="1027"/>
      <c r="O1415" s="1028"/>
    </row>
    <row r="1416" spans="2:15" s="97" customFormat="1" ht="19.350000000000001" customHeight="1">
      <c r="B1416" s="1078"/>
      <c r="C1416" s="1079"/>
      <c r="D1416" s="1029"/>
      <c r="E1416" s="1030"/>
      <c r="F1416" s="1030"/>
      <c r="G1416" s="1030"/>
      <c r="H1416" s="1030"/>
      <c r="I1416" s="1030"/>
      <c r="J1416" s="1030"/>
      <c r="K1416" s="1030"/>
      <c r="L1416" s="1030"/>
      <c r="M1416" s="1030"/>
      <c r="N1416" s="1030"/>
      <c r="O1416" s="1031"/>
    </row>
    <row r="1417" spans="2:15" s="97" customFormat="1" ht="18" customHeight="1">
      <c r="B1417" s="1067" t="s">
        <v>114</v>
      </c>
      <c r="C1417" s="1092"/>
      <c r="D1417" s="1147" t="s">
        <v>523</v>
      </c>
      <c r="E1417" s="1133"/>
      <c r="F1417" s="1133"/>
      <c r="G1417" s="1133"/>
      <c r="H1417" s="1133"/>
      <c r="I1417" s="1133"/>
      <c r="J1417" s="1133"/>
      <c r="K1417" s="1133"/>
      <c r="L1417" s="1133"/>
      <c r="M1417" s="1133"/>
      <c r="N1417" s="1133"/>
      <c r="O1417" s="1134"/>
    </row>
    <row r="1418" spans="2:15" s="97" customFormat="1" ht="18" customHeight="1">
      <c r="B1418" s="1093"/>
      <c r="C1418" s="1094"/>
      <c r="D1418" s="1045"/>
      <c r="E1418" s="1046"/>
      <c r="F1418" s="1046"/>
      <c r="G1418" s="1046"/>
      <c r="H1418" s="1046"/>
      <c r="I1418" s="1046"/>
      <c r="J1418" s="1046"/>
      <c r="K1418" s="1046"/>
      <c r="L1418" s="1046"/>
      <c r="M1418" s="1046"/>
      <c r="N1418" s="1046"/>
      <c r="O1418" s="1047"/>
    </row>
    <row r="1419" spans="2:15" s="97" customFormat="1" ht="18" customHeight="1">
      <c r="B1419" s="1093"/>
      <c r="C1419" s="1094"/>
      <c r="D1419" s="1026"/>
      <c r="E1419" s="1027"/>
      <c r="F1419" s="1027"/>
      <c r="G1419" s="1027"/>
      <c r="H1419" s="1027"/>
      <c r="I1419" s="1027"/>
      <c r="J1419" s="1027"/>
      <c r="K1419" s="1027"/>
      <c r="L1419" s="1027"/>
      <c r="M1419" s="1027"/>
      <c r="N1419" s="1027"/>
      <c r="O1419" s="1028"/>
    </row>
    <row r="1420" spans="2:15" s="97" customFormat="1" ht="18" customHeight="1">
      <c r="B1420" s="1093"/>
      <c r="C1420" s="1094"/>
      <c r="D1420" s="1026"/>
      <c r="E1420" s="1027"/>
      <c r="F1420" s="1027"/>
      <c r="G1420" s="1027"/>
      <c r="H1420" s="1027"/>
      <c r="I1420" s="1027"/>
      <c r="J1420" s="1027"/>
      <c r="K1420" s="1027"/>
      <c r="L1420" s="1027"/>
      <c r="M1420" s="1027"/>
      <c r="N1420" s="1027"/>
      <c r="O1420" s="1028"/>
    </row>
    <row r="1421" spans="2:15" s="97" customFormat="1" ht="18" customHeight="1">
      <c r="B1421" s="1093"/>
      <c r="C1421" s="1094"/>
      <c r="D1421" s="1026"/>
      <c r="E1421" s="1027"/>
      <c r="F1421" s="1027"/>
      <c r="G1421" s="1027"/>
      <c r="H1421" s="1027"/>
      <c r="I1421" s="1027"/>
      <c r="J1421" s="1027"/>
      <c r="K1421" s="1027"/>
      <c r="L1421" s="1027"/>
      <c r="M1421" s="1027"/>
      <c r="N1421" s="1027"/>
      <c r="O1421" s="1028"/>
    </row>
    <row r="1422" spans="2:15" s="97" customFormat="1" ht="18" customHeight="1">
      <c r="B1422" s="1093"/>
      <c r="C1422" s="1094"/>
      <c r="D1422" s="1026"/>
      <c r="E1422" s="1027"/>
      <c r="F1422" s="1027"/>
      <c r="G1422" s="1027"/>
      <c r="H1422" s="1027"/>
      <c r="I1422" s="1027"/>
      <c r="J1422" s="1027"/>
      <c r="K1422" s="1027"/>
      <c r="L1422" s="1027"/>
      <c r="M1422" s="1027"/>
      <c r="N1422" s="1027"/>
      <c r="O1422" s="1028"/>
    </row>
    <row r="1423" spans="2:15" s="97" customFormat="1" ht="18" customHeight="1">
      <c r="B1423" s="1093"/>
      <c r="C1423" s="1094"/>
      <c r="D1423" s="1048"/>
      <c r="E1423" s="1049"/>
      <c r="F1423" s="1049"/>
      <c r="G1423" s="1049"/>
      <c r="H1423" s="1049"/>
      <c r="I1423" s="1049"/>
      <c r="J1423" s="1049"/>
      <c r="K1423" s="1049"/>
      <c r="L1423" s="1049"/>
      <c r="M1423" s="1049"/>
      <c r="N1423" s="1049"/>
      <c r="O1423" s="1050"/>
    </row>
    <row r="1424" spans="2:15" s="97" customFormat="1" ht="18" customHeight="1">
      <c r="B1424" s="1093"/>
      <c r="C1424" s="1094"/>
      <c r="D1424" s="1116" t="s">
        <v>334</v>
      </c>
      <c r="E1424" s="1117"/>
      <c r="F1424" s="1117"/>
      <c r="G1424" s="1117"/>
      <c r="H1424" s="1117"/>
      <c r="I1424" s="1117"/>
      <c r="J1424" s="1117"/>
      <c r="K1424" s="1117"/>
      <c r="L1424" s="1117"/>
      <c r="M1424" s="1117"/>
      <c r="N1424" s="1117"/>
      <c r="O1424" s="1118"/>
    </row>
    <row r="1425" spans="2:15" s="97" customFormat="1" ht="18" customHeight="1">
      <c r="B1425" s="1093"/>
      <c r="C1425" s="1094"/>
      <c r="D1425" s="1045"/>
      <c r="E1425" s="1119"/>
      <c r="F1425" s="1119"/>
      <c r="G1425" s="1119"/>
      <c r="H1425" s="1119"/>
      <c r="I1425" s="1119"/>
      <c r="J1425" s="1119"/>
      <c r="K1425" s="1119"/>
      <c r="L1425" s="1119"/>
      <c r="M1425" s="1119"/>
      <c r="N1425" s="1119"/>
      <c r="O1425" s="1120"/>
    </row>
    <row r="1426" spans="2:15" s="97" customFormat="1" ht="18" customHeight="1">
      <c r="B1426" s="1093"/>
      <c r="C1426" s="1094"/>
      <c r="D1426" s="1121"/>
      <c r="E1426" s="1122"/>
      <c r="F1426" s="1122"/>
      <c r="G1426" s="1122"/>
      <c r="H1426" s="1122"/>
      <c r="I1426" s="1122"/>
      <c r="J1426" s="1122"/>
      <c r="K1426" s="1122"/>
      <c r="L1426" s="1122"/>
      <c r="M1426" s="1122"/>
      <c r="N1426" s="1122"/>
      <c r="O1426" s="1123"/>
    </row>
    <row r="1427" spans="2:15" s="97" customFormat="1" ht="18" customHeight="1">
      <c r="B1427" s="1093"/>
      <c r="C1427" s="1094"/>
      <c r="D1427" s="1121"/>
      <c r="E1427" s="1122"/>
      <c r="F1427" s="1122"/>
      <c r="G1427" s="1122"/>
      <c r="H1427" s="1122"/>
      <c r="I1427" s="1122"/>
      <c r="J1427" s="1122"/>
      <c r="K1427" s="1122"/>
      <c r="L1427" s="1122"/>
      <c r="M1427" s="1122"/>
      <c r="N1427" s="1122"/>
      <c r="O1427" s="1123"/>
    </row>
    <row r="1428" spans="2:15" s="97" customFormat="1" ht="18" customHeight="1">
      <c r="B1428" s="1093"/>
      <c r="C1428" s="1094"/>
      <c r="D1428" s="1121"/>
      <c r="E1428" s="1122"/>
      <c r="F1428" s="1122"/>
      <c r="G1428" s="1122"/>
      <c r="H1428" s="1122"/>
      <c r="I1428" s="1122"/>
      <c r="J1428" s="1122"/>
      <c r="K1428" s="1122"/>
      <c r="L1428" s="1122"/>
      <c r="M1428" s="1122"/>
      <c r="N1428" s="1122"/>
      <c r="O1428" s="1123"/>
    </row>
    <row r="1429" spans="2:15" s="97" customFormat="1" ht="18" customHeight="1">
      <c r="B1429" s="1093"/>
      <c r="C1429" s="1094"/>
      <c r="D1429" s="1121"/>
      <c r="E1429" s="1122"/>
      <c r="F1429" s="1122"/>
      <c r="G1429" s="1122"/>
      <c r="H1429" s="1122"/>
      <c r="I1429" s="1122"/>
      <c r="J1429" s="1122"/>
      <c r="K1429" s="1122"/>
      <c r="L1429" s="1122"/>
      <c r="M1429" s="1122"/>
      <c r="N1429" s="1122"/>
      <c r="O1429" s="1123"/>
    </row>
    <row r="1430" spans="2:15" s="97" customFormat="1" ht="18" customHeight="1">
      <c r="B1430" s="1093"/>
      <c r="C1430" s="1094"/>
      <c r="D1430" s="1121"/>
      <c r="E1430" s="1122"/>
      <c r="F1430" s="1122"/>
      <c r="G1430" s="1122"/>
      <c r="H1430" s="1122"/>
      <c r="I1430" s="1122"/>
      <c r="J1430" s="1122"/>
      <c r="K1430" s="1122"/>
      <c r="L1430" s="1122"/>
      <c r="M1430" s="1122"/>
      <c r="N1430" s="1122"/>
      <c r="O1430" s="1123"/>
    </row>
    <row r="1431" spans="2:15" s="97" customFormat="1" ht="18" customHeight="1">
      <c r="B1431" s="1095"/>
      <c r="C1431" s="1096"/>
      <c r="D1431" s="1124"/>
      <c r="E1431" s="1125"/>
      <c r="F1431" s="1125"/>
      <c r="G1431" s="1125"/>
      <c r="H1431" s="1125"/>
      <c r="I1431" s="1125"/>
      <c r="J1431" s="1125"/>
      <c r="K1431" s="1125"/>
      <c r="L1431" s="1125"/>
      <c r="M1431" s="1125"/>
      <c r="N1431" s="1125"/>
      <c r="O1431" s="1126"/>
    </row>
    <row r="1432" spans="2:15" s="97" customFormat="1" ht="30" customHeight="1">
      <c r="B1432" s="1067" t="s">
        <v>110</v>
      </c>
      <c r="C1432" s="1092"/>
      <c r="D1432" s="1102" t="s">
        <v>733</v>
      </c>
      <c r="E1432" s="1090"/>
      <c r="F1432" s="1090"/>
      <c r="G1432" s="1090"/>
      <c r="H1432" s="1090"/>
      <c r="I1432" s="1090"/>
      <c r="J1432" s="1090"/>
      <c r="K1432" s="1090"/>
      <c r="L1432" s="1090"/>
      <c r="M1432" s="1090"/>
      <c r="N1432" s="1090"/>
      <c r="O1432" s="1091"/>
    </row>
    <row r="1433" spans="2:15" s="97" customFormat="1" ht="18" customHeight="1">
      <c r="B1433" s="1093"/>
      <c r="C1433" s="1094"/>
      <c r="D1433" s="1045"/>
      <c r="E1433" s="1108"/>
      <c r="F1433" s="1108"/>
      <c r="G1433" s="1108"/>
      <c r="H1433" s="1108"/>
      <c r="I1433" s="1108"/>
      <c r="J1433" s="1108"/>
      <c r="K1433" s="1108"/>
      <c r="L1433" s="1108"/>
      <c r="M1433" s="1108"/>
      <c r="N1433" s="1108"/>
      <c r="O1433" s="1109"/>
    </row>
    <row r="1434" spans="2:15" s="97" customFormat="1" ht="18" customHeight="1">
      <c r="B1434" s="1093"/>
      <c r="C1434" s="1094"/>
      <c r="D1434" s="1110"/>
      <c r="E1434" s="1111"/>
      <c r="F1434" s="1111"/>
      <c r="G1434" s="1111"/>
      <c r="H1434" s="1111"/>
      <c r="I1434" s="1111"/>
      <c r="J1434" s="1111"/>
      <c r="K1434" s="1111"/>
      <c r="L1434" s="1111"/>
      <c r="M1434" s="1111"/>
      <c r="N1434" s="1111"/>
      <c r="O1434" s="1112"/>
    </row>
    <row r="1435" spans="2:15" s="97" customFormat="1" ht="18" customHeight="1">
      <c r="B1435" s="1093"/>
      <c r="C1435" s="1094"/>
      <c r="D1435" s="1113"/>
      <c r="E1435" s="1114"/>
      <c r="F1435" s="1114"/>
      <c r="G1435" s="1114"/>
      <c r="H1435" s="1114"/>
      <c r="I1435" s="1114"/>
      <c r="J1435" s="1114"/>
      <c r="K1435" s="1114"/>
      <c r="L1435" s="1114"/>
      <c r="M1435" s="1114"/>
      <c r="N1435" s="1114"/>
      <c r="O1435" s="1115"/>
    </row>
    <row r="1436" spans="2:15" s="97" customFormat="1" ht="17.100000000000001" customHeight="1">
      <c r="B1436" s="1093"/>
      <c r="C1436" s="1094"/>
      <c r="D1436" s="1133" t="s">
        <v>278</v>
      </c>
      <c r="E1436" s="1133"/>
      <c r="F1436" s="1133"/>
      <c r="G1436" s="1133"/>
      <c r="H1436" s="1133"/>
      <c r="I1436" s="1133"/>
      <c r="J1436" s="1133"/>
      <c r="K1436" s="1133"/>
      <c r="L1436" s="1133"/>
      <c r="M1436" s="1133"/>
      <c r="N1436" s="1133"/>
      <c r="O1436" s="1134"/>
    </row>
    <row r="1437" spans="2:15" s="97" customFormat="1" ht="17.100000000000001" customHeight="1">
      <c r="B1437" s="1093"/>
      <c r="C1437" s="1094"/>
      <c r="D1437" s="1135"/>
      <c r="E1437" s="1108"/>
      <c r="F1437" s="1108"/>
      <c r="G1437" s="1108"/>
      <c r="H1437" s="1108"/>
      <c r="I1437" s="1108"/>
      <c r="J1437" s="1108"/>
      <c r="K1437" s="1108"/>
      <c r="L1437" s="1108"/>
      <c r="M1437" s="1108"/>
      <c r="N1437" s="1108"/>
      <c r="O1437" s="1109"/>
    </row>
    <row r="1438" spans="2:15" s="97" customFormat="1" ht="17.100000000000001" customHeight="1">
      <c r="B1438" s="1093"/>
      <c r="C1438" s="1094"/>
      <c r="D1438" s="1110"/>
      <c r="E1438" s="1111"/>
      <c r="F1438" s="1111"/>
      <c r="G1438" s="1111"/>
      <c r="H1438" s="1111"/>
      <c r="I1438" s="1111"/>
      <c r="J1438" s="1111"/>
      <c r="K1438" s="1111"/>
      <c r="L1438" s="1111"/>
      <c r="M1438" s="1111"/>
      <c r="N1438" s="1111"/>
      <c r="O1438" s="1112"/>
    </row>
    <row r="1439" spans="2:15" s="97" customFormat="1" ht="17.100000000000001" customHeight="1">
      <c r="B1439" s="1093"/>
      <c r="C1439" s="1094"/>
      <c r="D1439" s="1113"/>
      <c r="E1439" s="1114"/>
      <c r="F1439" s="1114"/>
      <c r="G1439" s="1114"/>
      <c r="H1439" s="1114"/>
      <c r="I1439" s="1114"/>
      <c r="J1439" s="1114"/>
      <c r="K1439" s="1114"/>
      <c r="L1439" s="1114"/>
      <c r="M1439" s="1114"/>
      <c r="N1439" s="1114"/>
      <c r="O1439" s="1115"/>
    </row>
    <row r="1440" spans="2:15" s="97" customFormat="1" ht="17.100000000000001" customHeight="1">
      <c r="B1440" s="1093"/>
      <c r="C1440" s="1094"/>
      <c r="D1440" s="1133" t="s">
        <v>371</v>
      </c>
      <c r="E1440" s="1133"/>
      <c r="F1440" s="1133"/>
      <c r="G1440" s="1133"/>
      <c r="H1440" s="1133"/>
      <c r="I1440" s="1133"/>
      <c r="J1440" s="1133"/>
      <c r="K1440" s="1133"/>
      <c r="L1440" s="1133"/>
      <c r="M1440" s="1133"/>
      <c r="N1440" s="1133"/>
      <c r="O1440" s="1134"/>
    </row>
    <row r="1441" spans="1:21" s="97" customFormat="1" ht="17.100000000000001" customHeight="1">
      <c r="B1441" s="1093"/>
      <c r="C1441" s="1094"/>
      <c r="D1441" s="1135"/>
      <c r="E1441" s="1136"/>
      <c r="F1441" s="1136"/>
      <c r="G1441" s="1136"/>
      <c r="H1441" s="1136"/>
      <c r="I1441" s="1136"/>
      <c r="J1441" s="1136"/>
      <c r="K1441" s="1136"/>
      <c r="L1441" s="1136"/>
      <c r="M1441" s="1136"/>
      <c r="N1441" s="1136"/>
      <c r="O1441" s="1137"/>
    </row>
    <row r="1442" spans="1:21" s="97" customFormat="1" ht="17.100000000000001" customHeight="1">
      <c r="B1442" s="1093"/>
      <c r="C1442" s="1094"/>
      <c r="D1442" s="1138"/>
      <c r="E1442" s="827"/>
      <c r="F1442" s="827"/>
      <c r="G1442" s="827"/>
      <c r="H1442" s="827"/>
      <c r="I1442" s="827"/>
      <c r="J1442" s="827"/>
      <c r="K1442" s="827"/>
      <c r="L1442" s="827"/>
      <c r="M1442" s="827"/>
      <c r="N1442" s="827"/>
      <c r="O1442" s="1139"/>
    </row>
    <row r="1443" spans="1:21" s="97" customFormat="1" ht="17.100000000000001" customHeight="1">
      <c r="B1443" s="1093"/>
      <c r="C1443" s="1094"/>
      <c r="D1443" s="1140"/>
      <c r="E1443" s="1141"/>
      <c r="F1443" s="1141"/>
      <c r="G1443" s="1141"/>
      <c r="H1443" s="1141"/>
      <c r="I1443" s="1141"/>
      <c r="J1443" s="1141"/>
      <c r="K1443" s="1141"/>
      <c r="L1443" s="1141"/>
      <c r="M1443" s="1141"/>
      <c r="N1443" s="1141"/>
      <c r="O1443" s="1142"/>
    </row>
    <row r="1444" spans="1:21" s="97" customFormat="1" ht="45" customHeight="1">
      <c r="B1444" s="1093"/>
      <c r="C1444" s="1094"/>
      <c r="D1444" s="1021" t="s">
        <v>779</v>
      </c>
      <c r="E1444" s="1022"/>
      <c r="F1444" s="1022"/>
      <c r="G1444" s="1022"/>
      <c r="H1444" s="1022"/>
      <c r="I1444" s="1022"/>
      <c r="J1444" s="1022"/>
      <c r="K1444" s="1022"/>
      <c r="L1444" s="1023"/>
      <c r="M1444" s="1024" t="s">
        <v>713</v>
      </c>
      <c r="N1444" s="1025"/>
      <c r="O1444" s="706" t="s">
        <v>714</v>
      </c>
      <c r="Q1444" s="495" t="s">
        <v>721</v>
      </c>
    </row>
    <row r="1445" spans="1:21" s="97" customFormat="1" ht="17.100000000000001" customHeight="1">
      <c r="B1445" s="1093"/>
      <c r="C1445" s="1094"/>
      <c r="D1445" s="1045"/>
      <c r="E1445" s="1103"/>
      <c r="F1445" s="1103"/>
      <c r="G1445" s="1103"/>
      <c r="H1445" s="1103"/>
      <c r="I1445" s="1103"/>
      <c r="J1445" s="1103"/>
      <c r="K1445" s="1103"/>
      <c r="L1445" s="1103"/>
      <c r="M1445" s="1103"/>
      <c r="N1445" s="1103"/>
      <c r="O1445" s="1104"/>
    </row>
    <row r="1446" spans="1:21" ht="18" customHeight="1">
      <c r="B1446" s="1093"/>
      <c r="C1446" s="1094"/>
      <c r="D1446" s="1105"/>
      <c r="E1446" s="1106"/>
      <c r="F1446" s="1106"/>
      <c r="G1446" s="1106"/>
      <c r="H1446" s="1106"/>
      <c r="I1446" s="1106"/>
      <c r="J1446" s="1106"/>
      <c r="K1446" s="1106"/>
      <c r="L1446" s="1106"/>
      <c r="M1446" s="1106"/>
      <c r="N1446" s="1106"/>
      <c r="O1446" s="1107"/>
      <c r="R1446" s="294"/>
      <c r="S1446" s="294"/>
      <c r="T1446" s="294"/>
      <c r="U1446" s="294"/>
    </row>
    <row r="1447" spans="1:21" ht="18" customHeight="1">
      <c r="B1447" s="1093"/>
      <c r="C1447" s="1094"/>
      <c r="D1447" s="1147" t="s">
        <v>279</v>
      </c>
      <c r="E1447" s="1133"/>
      <c r="F1447" s="1133"/>
      <c r="G1447" s="1133"/>
      <c r="H1447" s="1133"/>
      <c r="I1447" s="1133"/>
      <c r="J1447" s="1133"/>
      <c r="K1447" s="1133"/>
      <c r="L1447" s="1133"/>
      <c r="M1447" s="1133"/>
      <c r="N1447" s="1133"/>
      <c r="O1447" s="1134"/>
      <c r="R1447" s="294"/>
      <c r="S1447" s="294"/>
      <c r="T1447" s="294"/>
      <c r="U1447" s="294"/>
    </row>
    <row r="1448" spans="1:21" ht="18" customHeight="1">
      <c r="B1448" s="1093"/>
      <c r="C1448" s="1094"/>
      <c r="D1448" s="1127"/>
      <c r="E1448" s="1128"/>
      <c r="F1448" s="1128"/>
      <c r="G1448" s="1128"/>
      <c r="H1448" s="1128"/>
      <c r="I1448" s="1128"/>
      <c r="J1448" s="1128"/>
      <c r="K1448" s="1128"/>
      <c r="L1448" s="1128"/>
      <c r="M1448" s="1128"/>
      <c r="N1448" s="1128"/>
      <c r="O1448" s="1129"/>
      <c r="R1448" s="294"/>
      <c r="S1448" s="294"/>
      <c r="T1448" s="294"/>
      <c r="U1448" s="294"/>
    </row>
    <row r="1449" spans="1:21" s="308" customFormat="1" ht="18" customHeight="1">
      <c r="B1449" s="1095"/>
      <c r="C1449" s="1096"/>
      <c r="D1449" s="1130"/>
      <c r="E1449" s="1131"/>
      <c r="F1449" s="1131"/>
      <c r="G1449" s="1131"/>
      <c r="H1449" s="1131"/>
      <c r="I1449" s="1131"/>
      <c r="J1449" s="1131"/>
      <c r="K1449" s="1131"/>
      <c r="L1449" s="1131"/>
      <c r="M1449" s="1131"/>
      <c r="N1449" s="1131"/>
      <c r="O1449" s="1132"/>
    </row>
    <row r="1450" spans="1:21" s="122" customFormat="1" ht="4.5" customHeight="1">
      <c r="B1450" s="309"/>
      <c r="C1450" s="309"/>
      <c r="D1450" s="310"/>
      <c r="E1450" s="310"/>
      <c r="F1450" s="310"/>
      <c r="G1450" s="310"/>
      <c r="H1450" s="310"/>
      <c r="I1450" s="310"/>
      <c r="J1450" s="310"/>
      <c r="K1450" s="310"/>
      <c r="L1450" s="310"/>
      <c r="M1450" s="310"/>
      <c r="N1450" s="310"/>
      <c r="O1450" s="310"/>
    </row>
    <row r="1451" spans="1:21" s="122" customFormat="1" ht="18.75" customHeight="1">
      <c r="B1451" s="463" t="s">
        <v>333</v>
      </c>
      <c r="C1451" s="309"/>
      <c r="D1451" s="310"/>
      <c r="E1451" s="310"/>
      <c r="F1451" s="310"/>
      <c r="G1451" s="310"/>
      <c r="H1451" s="310"/>
      <c r="I1451" s="310"/>
      <c r="J1451" s="310"/>
      <c r="K1451" s="310"/>
      <c r="L1451" s="310"/>
      <c r="M1451" s="310"/>
      <c r="N1451" s="310"/>
      <c r="O1451" s="310"/>
    </row>
    <row r="1452" spans="1:21" s="122" customFormat="1" ht="14.25" customHeight="1" thickBot="1">
      <c r="B1452" s="463" t="s">
        <v>331</v>
      </c>
      <c r="C1452" s="309"/>
      <c r="D1452" s="310"/>
      <c r="E1452" s="310"/>
      <c r="F1452" s="310"/>
      <c r="G1452" s="310"/>
      <c r="H1452" s="310"/>
      <c r="I1452" s="310"/>
      <c r="J1452" s="310"/>
      <c r="K1452" s="310"/>
      <c r="L1452" s="310"/>
      <c r="M1452" s="310"/>
      <c r="N1452" s="310"/>
      <c r="O1452" s="310"/>
    </row>
    <row r="1453" spans="1:21" s="122" customFormat="1" ht="18" customHeight="1" thickBot="1">
      <c r="B1453" s="1143" t="s">
        <v>36</v>
      </c>
      <c r="C1453" s="1017"/>
      <c r="D1453" s="1018"/>
      <c r="E1453" s="311" t="s">
        <v>428</v>
      </c>
      <c r="F1453" s="312"/>
      <c r="G1453" s="312"/>
      <c r="H1453" s="312"/>
      <c r="I1453" s="312"/>
      <c r="J1453" s="312"/>
      <c r="K1453" s="312"/>
      <c r="L1453" s="212"/>
      <c r="M1453" s="212"/>
      <c r="N1453" s="212"/>
      <c r="O1453" s="212"/>
    </row>
    <row r="1454" spans="1:21" s="122" customFormat="1" ht="12">
      <c r="A1454" s="313"/>
      <c r="B1454" s="314" t="s">
        <v>50</v>
      </c>
      <c r="C1454" s="314"/>
      <c r="D1454" s="315"/>
      <c r="E1454" s="316"/>
      <c r="F1454" s="316"/>
      <c r="G1454" s="317" t="s">
        <v>51</v>
      </c>
      <c r="H1454" s="315"/>
      <c r="I1454" s="314" t="s">
        <v>52</v>
      </c>
      <c r="J1454" s="314"/>
      <c r="K1454" s="313"/>
      <c r="L1454" s="318"/>
      <c r="M1454" s="319"/>
      <c r="N1454" s="313"/>
      <c r="O1454" s="317" t="s">
        <v>51</v>
      </c>
    </row>
    <row r="1455" spans="1:21" s="122" customFormat="1" ht="12">
      <c r="A1455" s="320"/>
      <c r="B1455" s="321" t="s">
        <v>53</v>
      </c>
      <c r="C1455" s="322"/>
      <c r="D1455" s="322"/>
      <c r="E1455" s="323"/>
      <c r="F1455" s="323" t="s">
        <v>54</v>
      </c>
      <c r="G1455" s="324" t="s">
        <v>55</v>
      </c>
      <c r="H1455" s="325"/>
      <c r="I1455" s="321" t="s">
        <v>53</v>
      </c>
      <c r="J1455" s="322"/>
      <c r="K1455" s="322"/>
      <c r="L1455" s="322"/>
      <c r="M1455" s="323"/>
      <c r="N1455" s="323" t="s">
        <v>54</v>
      </c>
      <c r="O1455" s="324" t="s">
        <v>55</v>
      </c>
    </row>
    <row r="1456" spans="1:21" s="122" customFormat="1" ht="18" customHeight="1">
      <c r="A1456" s="313"/>
      <c r="B1456" s="78" t="s">
        <v>395</v>
      </c>
      <c r="C1456" s="79"/>
      <c r="D1456" s="79"/>
      <c r="E1456" s="80"/>
      <c r="F1456" s="81"/>
      <c r="G1456" s="82"/>
      <c r="H1456" s="83"/>
      <c r="I1456" s="78" t="s">
        <v>397</v>
      </c>
      <c r="J1456" s="79"/>
      <c r="K1456" s="79"/>
      <c r="L1456" s="79"/>
      <c r="M1456" s="80"/>
      <c r="N1456" s="84"/>
      <c r="O1456" s="85"/>
      <c r="Q1456" s="561" t="s">
        <v>700</v>
      </c>
    </row>
    <row r="1457" spans="1:15" s="122" customFormat="1" ht="14.25" customHeight="1">
      <c r="A1457" s="313"/>
      <c r="B1457" s="86"/>
      <c r="C1457" s="87"/>
      <c r="D1457" s="88"/>
      <c r="E1457" s="89"/>
      <c r="F1457" s="90"/>
      <c r="G1457" s="91"/>
      <c r="H1457" s="83"/>
      <c r="I1457" s="92"/>
      <c r="J1457" s="93"/>
      <c r="K1457" s="88"/>
      <c r="L1457" s="88"/>
      <c r="M1457" s="89"/>
      <c r="N1457" s="90"/>
      <c r="O1457" s="94"/>
    </row>
    <row r="1458" spans="1:15" s="122" customFormat="1" ht="14.25" customHeight="1">
      <c r="A1458" s="313"/>
      <c r="B1458" s="95"/>
      <c r="C1458" s="96"/>
      <c r="D1458" s="97"/>
      <c r="E1458" s="98"/>
      <c r="F1458" s="90"/>
      <c r="G1458" s="99">
        <f>ROUNDDOWN(SUM(F1457:F1463)/1000,0)</f>
        <v>0</v>
      </c>
      <c r="H1458" s="100"/>
      <c r="I1458" s="92"/>
      <c r="J1458" s="510"/>
      <c r="K1458" s="510"/>
      <c r="L1458" s="510"/>
      <c r="M1458" s="98"/>
      <c r="N1458" s="90"/>
      <c r="O1458" s="101">
        <f>ROUNDDOWN(SUM(N1457:N1466)/1000,0)</f>
        <v>0</v>
      </c>
    </row>
    <row r="1459" spans="1:15" s="122" customFormat="1" ht="14.1" customHeight="1">
      <c r="A1459" s="313"/>
      <c r="B1459" s="95"/>
      <c r="C1459" s="96"/>
      <c r="D1459" s="97"/>
      <c r="E1459" s="98"/>
      <c r="F1459" s="90"/>
      <c r="G1459" s="99"/>
      <c r="H1459" s="100"/>
      <c r="I1459" s="92"/>
      <c r="J1459" s="510"/>
      <c r="K1459" s="510"/>
      <c r="L1459" s="510"/>
      <c r="M1459" s="98"/>
      <c r="N1459" s="90"/>
      <c r="O1459" s="94"/>
    </row>
    <row r="1460" spans="1:15" s="122" customFormat="1" ht="14.25" customHeight="1">
      <c r="A1460" s="313"/>
      <c r="B1460" s="95"/>
      <c r="C1460" s="96"/>
      <c r="D1460" s="97"/>
      <c r="E1460" s="98"/>
      <c r="F1460" s="90"/>
      <c r="G1460" s="99"/>
      <c r="H1460" s="100"/>
      <c r="I1460" s="92"/>
      <c r="J1460" s="510"/>
      <c r="K1460" s="510"/>
      <c r="L1460" s="510"/>
      <c r="M1460" s="98"/>
      <c r="N1460" s="90"/>
      <c r="O1460" s="94"/>
    </row>
    <row r="1461" spans="1:15" s="122" customFormat="1" ht="14.25" customHeight="1">
      <c r="A1461" s="313"/>
      <c r="B1461" s="95"/>
      <c r="C1461" s="96"/>
      <c r="D1461" s="97"/>
      <c r="E1461" s="98"/>
      <c r="F1461" s="90"/>
      <c r="G1461" s="102"/>
      <c r="H1461" s="103"/>
      <c r="I1461" s="92"/>
      <c r="J1461" s="510"/>
      <c r="K1461" s="510"/>
      <c r="L1461" s="510"/>
      <c r="M1461" s="98"/>
      <c r="N1461" s="90"/>
      <c r="O1461" s="94"/>
    </row>
    <row r="1462" spans="1:15" s="122" customFormat="1" ht="14.25" customHeight="1">
      <c r="A1462" s="313"/>
      <c r="B1462" s="95"/>
      <c r="C1462" s="96"/>
      <c r="D1462" s="97"/>
      <c r="E1462" s="98"/>
      <c r="F1462" s="90"/>
      <c r="G1462" s="102"/>
      <c r="H1462" s="103"/>
      <c r="I1462" s="92"/>
      <c r="J1462" s="510"/>
      <c r="K1462" s="510"/>
      <c r="L1462" s="510"/>
      <c r="M1462" s="98"/>
      <c r="N1462" s="90"/>
      <c r="O1462" s="94"/>
    </row>
    <row r="1463" spans="1:15" s="122" customFormat="1" ht="14.25" customHeight="1">
      <c r="A1463" s="313"/>
      <c r="B1463" s="78" t="s">
        <v>607</v>
      </c>
      <c r="C1463" s="79"/>
      <c r="D1463" s="79"/>
      <c r="E1463" s="80"/>
      <c r="F1463" s="81"/>
      <c r="G1463" s="82"/>
      <c r="H1463" s="105"/>
      <c r="I1463" s="92"/>
      <c r="J1463" s="510"/>
      <c r="K1463" s="510"/>
      <c r="L1463" s="510"/>
      <c r="M1463" s="98"/>
      <c r="N1463" s="90"/>
      <c r="O1463" s="94"/>
    </row>
    <row r="1464" spans="1:15" s="122" customFormat="1" ht="14.25" customHeight="1">
      <c r="A1464" s="313"/>
      <c r="B1464" s="95"/>
      <c r="C1464" s="96"/>
      <c r="D1464" s="97"/>
      <c r="E1464" s="98"/>
      <c r="F1464" s="90"/>
      <c r="G1464" s="91"/>
      <c r="H1464" s="105"/>
      <c r="I1464" s="92"/>
      <c r="J1464" s="510"/>
      <c r="K1464" s="510"/>
      <c r="L1464" s="510"/>
      <c r="M1464" s="98"/>
      <c r="N1464" s="90"/>
      <c r="O1464" s="94"/>
    </row>
    <row r="1465" spans="1:15" s="122" customFormat="1" ht="14.25" customHeight="1">
      <c r="A1465" s="313"/>
      <c r="B1465" s="95"/>
      <c r="C1465" s="96"/>
      <c r="D1465" s="97"/>
      <c r="E1465" s="98"/>
      <c r="F1465" s="90"/>
      <c r="G1465" s="99">
        <f>ROUNDDOWN(SUM(F1464:F1469)/1000,0)</f>
        <v>0</v>
      </c>
      <c r="H1465" s="100"/>
      <c r="I1465" s="107"/>
      <c r="J1465" s="511"/>
      <c r="K1465" s="511"/>
      <c r="L1465" s="511"/>
      <c r="M1465" s="98"/>
      <c r="N1465" s="90"/>
      <c r="O1465" s="106"/>
    </row>
    <row r="1466" spans="1:15" s="122" customFormat="1" ht="14.25" customHeight="1">
      <c r="A1466" s="313"/>
      <c r="B1466" s="95"/>
      <c r="C1466" s="96"/>
      <c r="D1466" s="97"/>
      <c r="E1466" s="98"/>
      <c r="F1466" s="90"/>
      <c r="G1466" s="99"/>
      <c r="H1466" s="100"/>
      <c r="I1466" s="78" t="s">
        <v>398</v>
      </c>
      <c r="J1466" s="79"/>
      <c r="K1466" s="79"/>
      <c r="L1466" s="79"/>
      <c r="M1466" s="80"/>
      <c r="N1466" s="81"/>
      <c r="O1466" s="111"/>
    </row>
    <row r="1467" spans="1:15" s="122" customFormat="1" ht="14.25" customHeight="1">
      <c r="A1467" s="313"/>
      <c r="B1467" s="95"/>
      <c r="C1467" s="96"/>
      <c r="D1467" s="97"/>
      <c r="E1467" s="98"/>
      <c r="F1467" s="90"/>
      <c r="G1467" s="99"/>
      <c r="H1467" s="105"/>
      <c r="I1467" s="92"/>
      <c r="J1467" s="510"/>
      <c r="K1467" s="510"/>
      <c r="L1467" s="510"/>
      <c r="M1467" s="98"/>
      <c r="N1467" s="90"/>
      <c r="O1467" s="94"/>
    </row>
    <row r="1468" spans="1:15" s="122" customFormat="1" ht="14.25" customHeight="1">
      <c r="A1468" s="313"/>
      <c r="B1468" s="95"/>
      <c r="C1468" s="96"/>
      <c r="D1468" s="97"/>
      <c r="E1468" s="98"/>
      <c r="F1468" s="90"/>
      <c r="G1468" s="99"/>
      <c r="H1468" s="100"/>
      <c r="I1468" s="92"/>
      <c r="J1468" s="510"/>
      <c r="K1468" s="510"/>
      <c r="L1468" s="510"/>
      <c r="M1468" s="98"/>
      <c r="N1468" s="90"/>
      <c r="O1468" s="101">
        <f>ROUNDDOWN(SUM(N1467:N1475)/1000,0)</f>
        <v>0</v>
      </c>
    </row>
    <row r="1469" spans="1:15" s="122" customFormat="1" ht="14.25" customHeight="1">
      <c r="A1469" s="313"/>
      <c r="B1469" s="78" t="s">
        <v>614</v>
      </c>
      <c r="C1469" s="79"/>
      <c r="D1469" s="79"/>
      <c r="E1469" s="80"/>
      <c r="F1469" s="81"/>
      <c r="G1469" s="82"/>
      <c r="H1469" s="100"/>
      <c r="I1469" s="92"/>
      <c r="J1469" s="510"/>
      <c r="K1469" s="510"/>
      <c r="L1469" s="510"/>
      <c r="M1469" s="98"/>
      <c r="N1469" s="90"/>
      <c r="O1469" s="94"/>
    </row>
    <row r="1470" spans="1:15" s="122" customFormat="1" ht="14.25" customHeight="1">
      <c r="A1470" s="313"/>
      <c r="B1470" s="95"/>
      <c r="C1470" s="96"/>
      <c r="D1470" s="97"/>
      <c r="E1470" s="98"/>
      <c r="F1470" s="90"/>
      <c r="G1470" s="91"/>
      <c r="H1470" s="105"/>
      <c r="I1470" s="92"/>
      <c r="J1470" s="510"/>
      <c r="K1470" s="510"/>
      <c r="L1470" s="510"/>
      <c r="M1470" s="98"/>
      <c r="N1470" s="90"/>
      <c r="O1470" s="94"/>
    </row>
    <row r="1471" spans="1:15" s="122" customFormat="1" ht="14.25" customHeight="1">
      <c r="A1471" s="313"/>
      <c r="B1471" s="95"/>
      <c r="C1471" s="96"/>
      <c r="D1471" s="97"/>
      <c r="E1471" s="98"/>
      <c r="F1471" s="90"/>
      <c r="G1471" s="99">
        <f>ROUNDDOWN(SUM(F1470:F1473)/1000,0)</f>
        <v>0</v>
      </c>
      <c r="H1471" s="105"/>
      <c r="I1471" s="92"/>
      <c r="J1471" s="510"/>
      <c r="K1471" s="510"/>
      <c r="L1471" s="510"/>
      <c r="M1471" s="98"/>
      <c r="N1471" s="90"/>
      <c r="O1471" s="94"/>
    </row>
    <row r="1472" spans="1:15" s="122" customFormat="1" ht="14.25" customHeight="1">
      <c r="A1472" s="313"/>
      <c r="B1472" s="95"/>
      <c r="C1472" s="96"/>
      <c r="D1472" s="97"/>
      <c r="E1472" s="98"/>
      <c r="F1472" s="90"/>
      <c r="G1472" s="99"/>
      <c r="H1472" s="100"/>
      <c r="I1472" s="92"/>
      <c r="J1472" s="510"/>
      <c r="K1472" s="510"/>
      <c r="L1472" s="510"/>
      <c r="M1472" s="98"/>
      <c r="N1472" s="90"/>
      <c r="O1472" s="94"/>
    </row>
    <row r="1473" spans="1:15" s="122" customFormat="1" ht="14.25" customHeight="1">
      <c r="A1473" s="313"/>
      <c r="B1473" s="78" t="s">
        <v>615</v>
      </c>
      <c r="C1473" s="79"/>
      <c r="D1473" s="79"/>
      <c r="E1473" s="80"/>
      <c r="F1473" s="81"/>
      <c r="G1473" s="82"/>
      <c r="H1473" s="100"/>
      <c r="I1473" s="92"/>
      <c r="J1473" s="510"/>
      <c r="K1473" s="510"/>
      <c r="L1473" s="510"/>
      <c r="M1473" s="98"/>
      <c r="N1473" s="90"/>
      <c r="O1473" s="94"/>
    </row>
    <row r="1474" spans="1:15" s="122" customFormat="1" ht="14.25" customHeight="1">
      <c r="A1474" s="313"/>
      <c r="B1474" s="95"/>
      <c r="C1474" s="96"/>
      <c r="D1474" s="97"/>
      <c r="E1474" s="98"/>
      <c r="F1474" s="90"/>
      <c r="G1474" s="91"/>
      <c r="H1474" s="105"/>
      <c r="I1474" s="92"/>
      <c r="J1474" s="510"/>
      <c r="K1474" s="510"/>
      <c r="L1474" s="510"/>
      <c r="M1474" s="98"/>
      <c r="N1474" s="90"/>
      <c r="O1474" s="106"/>
    </row>
    <row r="1475" spans="1:15" s="122" customFormat="1" ht="14.25" customHeight="1">
      <c r="A1475" s="313"/>
      <c r="B1475" s="95"/>
      <c r="C1475" s="96"/>
      <c r="D1475" s="97"/>
      <c r="E1475" s="98"/>
      <c r="F1475" s="90"/>
      <c r="G1475" s="99">
        <f>ROUNDDOWN(SUM(F1474:F1479)/1000,0)</f>
        <v>0</v>
      </c>
      <c r="H1475" s="105"/>
      <c r="I1475" s="185" t="s">
        <v>399</v>
      </c>
      <c r="J1475" s="167"/>
      <c r="K1475" s="109"/>
      <c r="L1475" s="109"/>
      <c r="M1475" s="110"/>
      <c r="N1475" s="84"/>
      <c r="O1475" s="111"/>
    </row>
    <row r="1476" spans="1:15" s="122" customFormat="1" ht="14.25" customHeight="1">
      <c r="A1476" s="313"/>
      <c r="B1476" s="95"/>
      <c r="C1476" s="96"/>
      <c r="D1476" s="97"/>
      <c r="E1476" s="98"/>
      <c r="F1476" s="90"/>
      <c r="G1476" s="99"/>
      <c r="H1476" s="105"/>
      <c r="I1476" s="92"/>
      <c r="J1476" s="510"/>
      <c r="K1476" s="510"/>
      <c r="L1476" s="510"/>
      <c r="M1476" s="98"/>
      <c r="N1476" s="90"/>
      <c r="O1476" s="94"/>
    </row>
    <row r="1477" spans="1:15" s="122" customFormat="1" ht="14.25" customHeight="1">
      <c r="A1477" s="313"/>
      <c r="B1477" s="95"/>
      <c r="C1477" s="96"/>
      <c r="D1477" s="97"/>
      <c r="E1477" s="98"/>
      <c r="F1477" s="90"/>
      <c r="G1477" s="99"/>
      <c r="H1477" s="100"/>
      <c r="I1477" s="92"/>
      <c r="J1477" s="510"/>
      <c r="K1477" s="510"/>
      <c r="L1477" s="510"/>
      <c r="M1477" s="98"/>
      <c r="N1477" s="90"/>
      <c r="O1477" s="101">
        <f>ROUNDDOWN(SUM(N1476:N1482)/1000,0)</f>
        <v>0</v>
      </c>
    </row>
    <row r="1478" spans="1:15" s="122" customFormat="1" ht="14.25" customHeight="1">
      <c r="A1478" s="313"/>
      <c r="B1478" s="78" t="s">
        <v>396</v>
      </c>
      <c r="C1478" s="79"/>
      <c r="D1478" s="79"/>
      <c r="E1478" s="80"/>
      <c r="F1478" s="81"/>
      <c r="G1478" s="82"/>
      <c r="H1478" s="100"/>
      <c r="I1478" s="92"/>
      <c r="J1478" s="510"/>
      <c r="K1478" s="510"/>
      <c r="L1478" s="510"/>
      <c r="M1478" s="98"/>
      <c r="N1478" s="90"/>
      <c r="O1478" s="94"/>
    </row>
    <row r="1479" spans="1:15" s="122" customFormat="1" ht="14.25" customHeight="1">
      <c r="A1479" s="313"/>
      <c r="B1479" s="95"/>
      <c r="C1479" s="96"/>
      <c r="D1479" s="97"/>
      <c r="E1479" s="98"/>
      <c r="F1479" s="90"/>
      <c r="G1479" s="91"/>
      <c r="H1479" s="100"/>
      <c r="I1479" s="92"/>
      <c r="J1479" s="510"/>
      <c r="K1479" s="510"/>
      <c r="L1479" s="510"/>
      <c r="M1479" s="98"/>
      <c r="N1479" s="90"/>
      <c r="O1479" s="94"/>
    </row>
    <row r="1480" spans="1:15" s="122" customFormat="1" ht="14.25" customHeight="1">
      <c r="A1480" s="313"/>
      <c r="B1480" s="95"/>
      <c r="C1480" s="96"/>
      <c r="D1480" s="97"/>
      <c r="E1480" s="98"/>
      <c r="F1480" s="90"/>
      <c r="G1480" s="91">
        <f>ROUNDDOWN(SUM(F1479:F1486)/1000,0)</f>
        <v>0</v>
      </c>
      <c r="H1480" s="100"/>
      <c r="I1480" s="92"/>
      <c r="J1480" s="510"/>
      <c r="K1480" s="510"/>
      <c r="L1480" s="510"/>
      <c r="M1480" s="98"/>
      <c r="N1480" s="90"/>
      <c r="O1480" s="94"/>
    </row>
    <row r="1481" spans="1:15" s="122" customFormat="1" ht="14.25" customHeight="1">
      <c r="A1481" s="313"/>
      <c r="B1481" s="95"/>
      <c r="C1481" s="96"/>
      <c r="D1481" s="97"/>
      <c r="E1481" s="98"/>
      <c r="F1481" s="90"/>
      <c r="G1481" s="91"/>
      <c r="H1481" s="100"/>
      <c r="I1481" s="92"/>
      <c r="J1481" s="510"/>
      <c r="K1481" s="510"/>
      <c r="L1481" s="510"/>
      <c r="M1481" s="98"/>
      <c r="N1481" s="90"/>
      <c r="O1481" s="94"/>
    </row>
    <row r="1482" spans="1:15" s="122" customFormat="1" ht="14.25" customHeight="1">
      <c r="A1482" s="313"/>
      <c r="B1482" s="95"/>
      <c r="C1482" s="96"/>
      <c r="D1482" s="97"/>
      <c r="E1482" s="98"/>
      <c r="F1482" s="90"/>
      <c r="G1482" s="91"/>
      <c r="H1482" s="105"/>
      <c r="I1482" s="185" t="s">
        <v>400</v>
      </c>
      <c r="J1482" s="108"/>
      <c r="K1482" s="109"/>
      <c r="L1482" s="109"/>
      <c r="M1482" s="110"/>
      <c r="N1482" s="84"/>
      <c r="O1482" s="168"/>
    </row>
    <row r="1483" spans="1:15" s="122" customFormat="1" ht="14.25" customHeight="1">
      <c r="A1483" s="313"/>
      <c r="B1483" s="95"/>
      <c r="C1483" s="96"/>
      <c r="D1483" s="97"/>
      <c r="E1483" s="98"/>
      <c r="F1483" s="90"/>
      <c r="G1483" s="91"/>
      <c r="H1483" s="105"/>
      <c r="I1483" s="92"/>
      <c r="J1483" s="510"/>
      <c r="K1483" s="510"/>
      <c r="L1483" s="510"/>
      <c r="M1483" s="98"/>
      <c r="N1483" s="90"/>
      <c r="O1483" s="169"/>
    </row>
    <row r="1484" spans="1:15" s="122" customFormat="1" ht="14.25" customHeight="1">
      <c r="A1484" s="313"/>
      <c r="B1484" s="95"/>
      <c r="C1484" s="96"/>
      <c r="D1484" s="97"/>
      <c r="E1484" s="98"/>
      <c r="F1484" s="90"/>
      <c r="G1484" s="91"/>
      <c r="H1484" s="105"/>
      <c r="I1484" s="92"/>
      <c r="J1484" s="510"/>
      <c r="K1484" s="510"/>
      <c r="L1484" s="510"/>
      <c r="M1484" s="98"/>
      <c r="N1484" s="90"/>
      <c r="O1484" s="101">
        <f>ROUNDDOWN(SUM(N1483:N1489)/1000,0)</f>
        <v>0</v>
      </c>
    </row>
    <row r="1485" spans="1:15" s="122" customFormat="1" ht="14.25" customHeight="1">
      <c r="A1485" s="313"/>
      <c r="B1485" s="95"/>
      <c r="C1485" s="96"/>
      <c r="D1485" s="97"/>
      <c r="E1485" s="98"/>
      <c r="F1485" s="90"/>
      <c r="G1485" s="91"/>
      <c r="H1485" s="105"/>
      <c r="I1485" s="92"/>
      <c r="J1485" s="510"/>
      <c r="K1485" s="510"/>
      <c r="L1485" s="510"/>
      <c r="M1485" s="98"/>
      <c r="N1485" s="90"/>
      <c r="O1485" s="94"/>
    </row>
    <row r="1486" spans="1:15" s="122" customFormat="1" ht="14.25" customHeight="1">
      <c r="A1486" s="313"/>
      <c r="B1486" s="78" t="s">
        <v>56</v>
      </c>
      <c r="C1486" s="79"/>
      <c r="D1486" s="79"/>
      <c r="E1486" s="80"/>
      <c r="F1486" s="81"/>
      <c r="G1486" s="82"/>
      <c r="H1486" s="105"/>
      <c r="I1486" s="92"/>
      <c r="J1486" s="510"/>
      <c r="K1486" s="510"/>
      <c r="L1486" s="510"/>
      <c r="M1486" s="98"/>
      <c r="N1486" s="90"/>
      <c r="O1486" s="94"/>
    </row>
    <row r="1487" spans="1:15" s="122" customFormat="1" ht="14.25" customHeight="1">
      <c r="A1487" s="313"/>
      <c r="B1487" s="95"/>
      <c r="C1487" s="96"/>
      <c r="D1487" s="97"/>
      <c r="E1487" s="98"/>
      <c r="F1487" s="90"/>
      <c r="G1487" s="91"/>
      <c r="H1487" s="100"/>
      <c r="I1487" s="92"/>
      <c r="J1487" s="510"/>
      <c r="K1487" s="510"/>
      <c r="L1487" s="510"/>
      <c r="M1487" s="98"/>
      <c r="N1487" s="90"/>
      <c r="O1487" s="94"/>
    </row>
    <row r="1488" spans="1:15" s="122" customFormat="1" ht="14.25" customHeight="1">
      <c r="A1488" s="313"/>
      <c r="B1488" s="95"/>
      <c r="C1488" s="96"/>
      <c r="D1488" s="97"/>
      <c r="E1488" s="98"/>
      <c r="F1488" s="90"/>
      <c r="G1488" s="99">
        <f>ROUNDDOWN(SUM(F1487:F1492)/1000,0)</f>
        <v>0</v>
      </c>
      <c r="H1488" s="105"/>
      <c r="I1488" s="92"/>
      <c r="J1488" s="510"/>
      <c r="K1488" s="510"/>
      <c r="L1488" s="510"/>
      <c r="M1488" s="98"/>
      <c r="N1488" s="90"/>
      <c r="O1488" s="106"/>
    </row>
    <row r="1489" spans="1:17" s="122" customFormat="1" ht="14.25" customHeight="1">
      <c r="A1489" s="313"/>
      <c r="B1489" s="95"/>
      <c r="C1489" s="96"/>
      <c r="D1489" s="97"/>
      <c r="E1489" s="98"/>
      <c r="F1489" s="90"/>
      <c r="G1489" s="91"/>
      <c r="H1489" s="105"/>
      <c r="I1489" s="185" t="s">
        <v>401</v>
      </c>
      <c r="J1489" s="108"/>
      <c r="K1489" s="109"/>
      <c r="L1489" s="109"/>
      <c r="M1489" s="110"/>
      <c r="N1489" s="707"/>
      <c r="O1489" s="112"/>
    </row>
    <row r="1490" spans="1:17" s="122" customFormat="1" ht="14.25" customHeight="1">
      <c r="A1490" s="313"/>
      <c r="B1490" s="95"/>
      <c r="C1490" s="96"/>
      <c r="D1490" s="97"/>
      <c r="E1490" s="98"/>
      <c r="F1490" s="90"/>
      <c r="G1490" s="99"/>
      <c r="H1490" s="105"/>
      <c r="I1490" s="92"/>
      <c r="J1490" s="510"/>
      <c r="K1490" s="510"/>
      <c r="L1490" s="510"/>
      <c r="M1490" s="98"/>
      <c r="N1490" s="90"/>
      <c r="O1490" s="94"/>
    </row>
    <row r="1491" spans="1:17" s="122" customFormat="1" ht="14.25" customHeight="1">
      <c r="A1491" s="313"/>
      <c r="B1491" s="95"/>
      <c r="C1491" s="96"/>
      <c r="D1491" s="97"/>
      <c r="E1491" s="98"/>
      <c r="F1491" s="90"/>
      <c r="G1491" s="99"/>
      <c r="H1491" s="100"/>
      <c r="I1491" s="92"/>
      <c r="J1491" s="510"/>
      <c r="K1491" s="510"/>
      <c r="L1491" s="510"/>
      <c r="M1491" s="98"/>
      <c r="N1491" s="90"/>
      <c r="O1491" s="101">
        <f>ROUNDDOWN(SUM(N1490:N1495)/1000,0)</f>
        <v>0</v>
      </c>
    </row>
    <row r="1492" spans="1:17" s="122" customFormat="1" ht="14.1" customHeight="1" thickBot="1">
      <c r="A1492" s="313"/>
      <c r="B1492" s="113" t="s">
        <v>608</v>
      </c>
      <c r="C1492" s="114"/>
      <c r="D1492" s="114"/>
      <c r="E1492" s="115"/>
      <c r="F1492" s="116"/>
      <c r="G1492" s="117">
        <f>G1493-G1458-G1465-G1471-G1475-G1480-G1488</f>
        <v>0</v>
      </c>
      <c r="H1492" s="105"/>
      <c r="I1492" s="92"/>
      <c r="J1492" s="510"/>
      <c r="K1492" s="510"/>
      <c r="L1492" s="510"/>
      <c r="M1492" s="98"/>
      <c r="N1492" s="90"/>
      <c r="O1492" s="94"/>
    </row>
    <row r="1493" spans="1:17" s="122" customFormat="1" ht="14.25" customHeight="1" thickTop="1">
      <c r="A1493" s="313"/>
      <c r="B1493" s="702" t="s">
        <v>57</v>
      </c>
      <c r="C1493" s="703"/>
      <c r="D1493" s="703"/>
      <c r="E1493" s="703"/>
      <c r="F1493" s="704"/>
      <c r="G1493" s="118">
        <f>O1502</f>
        <v>0</v>
      </c>
      <c r="H1493" s="100"/>
      <c r="I1493" s="92"/>
      <c r="J1493" s="510"/>
      <c r="K1493" s="510"/>
      <c r="L1493" s="510"/>
      <c r="M1493" s="98"/>
      <c r="N1493" s="90"/>
      <c r="O1493" s="94"/>
    </row>
    <row r="1494" spans="1:17" s="122" customFormat="1" ht="20.100000000000001" customHeight="1">
      <c r="A1494" s="313"/>
      <c r="B1494" s="119" t="s">
        <v>58</v>
      </c>
      <c r="C1494" s="120"/>
      <c r="D1494" s="120"/>
      <c r="E1494" s="120"/>
      <c r="F1494" s="120"/>
      <c r="G1494" s="121"/>
      <c r="H1494" s="100"/>
      <c r="I1494" s="107"/>
      <c r="J1494" s="511"/>
      <c r="K1494" s="511"/>
      <c r="L1494" s="511"/>
      <c r="M1494" s="104"/>
      <c r="N1494" s="645"/>
      <c r="O1494" s="106"/>
    </row>
    <row r="1495" spans="1:17" s="122" customFormat="1" ht="14.25" customHeight="1">
      <c r="A1495" s="313"/>
      <c r="B1495" s="122" t="s">
        <v>59</v>
      </c>
      <c r="C1495" s="120"/>
      <c r="D1495" s="120"/>
      <c r="E1495" s="120"/>
      <c r="F1495" s="120"/>
      <c r="G1495" s="123" t="s">
        <v>60</v>
      </c>
      <c r="H1495" s="121"/>
      <c r="I1495" s="185" t="s">
        <v>717</v>
      </c>
      <c r="J1495" s="708"/>
      <c r="K1495" s="510"/>
      <c r="L1495" s="510"/>
      <c r="M1495" s="110"/>
      <c r="N1495" s="84"/>
      <c r="O1495" s="111"/>
    </row>
    <row r="1496" spans="1:17" s="122" customFormat="1" ht="14.25" customHeight="1">
      <c r="A1496" s="313"/>
      <c r="B1496" s="987" t="s">
        <v>61</v>
      </c>
      <c r="C1496" s="1019"/>
      <c r="D1496" s="1019"/>
      <c r="E1496" s="1019"/>
      <c r="F1496" s="1020"/>
      <c r="G1496" s="125" t="s">
        <v>62</v>
      </c>
      <c r="H1496" s="124"/>
      <c r="I1496" s="92"/>
      <c r="J1496" s="510"/>
      <c r="K1496" s="709"/>
      <c r="L1496" s="709"/>
      <c r="M1496" s="98"/>
      <c r="N1496" s="90"/>
      <c r="O1496" s="94"/>
      <c r="Q1496" s="648" t="s">
        <v>735</v>
      </c>
    </row>
    <row r="1497" spans="1:17" s="122" customFormat="1" ht="14.25" customHeight="1">
      <c r="A1497" s="313"/>
      <c r="B1497" s="1144" t="s">
        <v>403</v>
      </c>
      <c r="C1497" s="1019"/>
      <c r="D1497" s="1019"/>
      <c r="E1497" s="1019"/>
      <c r="F1497" s="1020"/>
      <c r="G1497" s="126"/>
      <c r="H1497" s="124"/>
      <c r="I1497" s="92"/>
      <c r="J1497" s="510"/>
      <c r="K1497" s="510"/>
      <c r="L1497" s="510"/>
      <c r="M1497" s="98"/>
      <c r="N1497" s="90"/>
      <c r="O1497" s="101">
        <f>ROUNDDOWN(SUM(N1496:N1500)/1000,0)</f>
        <v>0</v>
      </c>
    </row>
    <row r="1498" spans="1:17" s="122" customFormat="1" ht="20.100000000000001" customHeight="1">
      <c r="A1498" s="313"/>
      <c r="B1498" s="1144" t="s">
        <v>404</v>
      </c>
      <c r="C1498" s="1145"/>
      <c r="D1498" s="1145"/>
      <c r="E1498" s="1145"/>
      <c r="F1498" s="1146"/>
      <c r="G1498" s="126"/>
      <c r="H1498" s="127"/>
      <c r="I1498" s="92"/>
      <c r="J1498" s="510"/>
      <c r="K1498" s="510"/>
      <c r="L1498" s="510"/>
      <c r="M1498" s="98"/>
      <c r="N1498" s="90"/>
      <c r="O1498" s="94"/>
    </row>
    <row r="1499" spans="1:17" s="122" customFormat="1" ht="21.95" customHeight="1" thickBot="1">
      <c r="A1499" s="313"/>
      <c r="B1499" s="1144" t="s">
        <v>104</v>
      </c>
      <c r="C1499" s="1145"/>
      <c r="D1499" s="1145"/>
      <c r="E1499" s="1145"/>
      <c r="F1499" s="1146"/>
      <c r="G1499" s="126"/>
      <c r="H1499" s="105"/>
      <c r="I1499" s="92"/>
      <c r="J1499" s="510"/>
      <c r="K1499" s="510"/>
      <c r="L1499" s="510"/>
      <c r="M1499" s="98"/>
      <c r="N1499" s="90"/>
      <c r="O1499" s="128"/>
    </row>
    <row r="1500" spans="1:17" s="122" customFormat="1" ht="35.450000000000003" customHeight="1" thickTop="1">
      <c r="A1500" s="313"/>
      <c r="B1500" s="1144" t="s">
        <v>108</v>
      </c>
      <c r="C1500" s="1145"/>
      <c r="D1500" s="1145"/>
      <c r="E1500" s="1145"/>
      <c r="F1500" s="1146"/>
      <c r="G1500" s="126"/>
      <c r="H1500" s="105"/>
      <c r="I1500" s="1166" t="s">
        <v>402</v>
      </c>
      <c r="J1500" s="1167"/>
      <c r="K1500" s="1167"/>
      <c r="L1500" s="1167"/>
      <c r="M1500" s="1167"/>
      <c r="N1500" s="1168"/>
      <c r="O1500" s="129">
        <f>SUM(O1458,O1468,O1477,O1484,O1491,O1497)</f>
        <v>0</v>
      </c>
    </row>
    <row r="1501" spans="1:17" s="122" customFormat="1" ht="35.450000000000003" customHeight="1">
      <c r="A1501" s="313"/>
      <c r="B1501" s="1144" t="s">
        <v>774</v>
      </c>
      <c r="C1501" s="1145"/>
      <c r="D1501" s="1145"/>
      <c r="E1501" s="1145"/>
      <c r="F1501" s="1146"/>
      <c r="G1501" s="126"/>
      <c r="H1501" s="121"/>
      <c r="I1501" s="1169" t="s">
        <v>276</v>
      </c>
      <c r="J1501" s="1170"/>
      <c r="K1501" s="1170"/>
      <c r="L1501" s="1170"/>
      <c r="M1501" s="1170"/>
      <c r="N1501" s="1171"/>
      <c r="O1501" s="136">
        <f>IF(共通入力シート!$B$18="課税事業者",ROUNDDOWN((O1500-G1503)*10/110,0),0)</f>
        <v>0</v>
      </c>
    </row>
    <row r="1502" spans="1:17" s="122" customFormat="1" ht="26.1" customHeight="1" thickBot="1">
      <c r="A1502" s="313"/>
      <c r="B1502" s="1153" t="s">
        <v>775</v>
      </c>
      <c r="C1502" s="1154"/>
      <c r="D1502" s="1154"/>
      <c r="E1502" s="1154"/>
      <c r="F1502" s="1155"/>
      <c r="G1502" s="126"/>
      <c r="H1502" s="121"/>
      <c r="I1502" s="1159" t="s">
        <v>609</v>
      </c>
      <c r="J1502" s="1160"/>
      <c r="K1502" s="1160"/>
      <c r="L1502" s="1160"/>
      <c r="M1502" s="1160"/>
      <c r="N1502" s="1161"/>
      <c r="O1502" s="131">
        <f>O1500-O1501</f>
        <v>0</v>
      </c>
    </row>
    <row r="1503" spans="1:17" s="122" customFormat="1" ht="25.35" customHeight="1" thickTop="1">
      <c r="A1503" s="313"/>
      <c r="B1503" s="1156" t="s">
        <v>63</v>
      </c>
      <c r="C1503" s="1157"/>
      <c r="D1503" s="1157"/>
      <c r="E1503" s="1157"/>
      <c r="F1503" s="1158"/>
      <c r="G1503" s="130">
        <f>SUM(G1497:G1502)</f>
        <v>0</v>
      </c>
      <c r="H1503" s="326"/>
      <c r="I1503" s="1159" t="s">
        <v>610</v>
      </c>
      <c r="J1503" s="1160"/>
      <c r="K1503" s="1160"/>
      <c r="L1503" s="1160"/>
      <c r="M1503" s="1160"/>
      <c r="N1503" s="1161"/>
      <c r="O1503" s="134"/>
    </row>
    <row r="1504" spans="1:17" s="122" customFormat="1" ht="26.25" customHeight="1">
      <c r="A1504" s="313"/>
      <c r="B1504" s="122" t="s">
        <v>64</v>
      </c>
      <c r="C1504" s="327"/>
      <c r="D1504" s="327"/>
      <c r="E1504" s="327"/>
      <c r="F1504" s="327"/>
      <c r="G1504" s="133"/>
      <c r="H1504" s="326"/>
      <c r="O1504" s="135"/>
    </row>
    <row r="1505" spans="1:21" s="122" customFormat="1" ht="10.5" customHeight="1" thickBot="1">
      <c r="A1505" s="313"/>
      <c r="C1505" s="327"/>
      <c r="D1505" s="327"/>
      <c r="E1505" s="327"/>
      <c r="F1505" s="327"/>
      <c r="G1505" s="133"/>
      <c r="H1505" s="326"/>
      <c r="I1505" s="328"/>
    </row>
    <row r="1506" spans="1:21" s="122" customFormat="1" ht="25.35" customHeight="1" thickBot="1">
      <c r="A1506" s="313"/>
      <c r="B1506" s="1143" t="s">
        <v>65</v>
      </c>
      <c r="C1506" s="1018"/>
      <c r="D1506" s="1162" t="str">
        <f>IF(共通入力シート!$B$2="","",共通入力シート!$B$2)</f>
        <v/>
      </c>
      <c r="E1506" s="1162"/>
      <c r="F1506" s="1162"/>
      <c r="G1506" s="1163"/>
      <c r="H1506" s="1164" t="s">
        <v>778</v>
      </c>
      <c r="I1506" s="1165"/>
      <c r="J1506" s="1165"/>
      <c r="K1506" s="1165"/>
      <c r="L1506" s="1165"/>
      <c r="M1506" s="1165"/>
      <c r="N1506" s="1165"/>
      <c r="O1506" s="1165"/>
    </row>
    <row r="1507" spans="1:21" s="122" customFormat="1" ht="77.099999999999994" customHeight="1" thickBot="1">
      <c r="A1507" s="313"/>
      <c r="B1507" s="1148" t="s">
        <v>776</v>
      </c>
      <c r="C1507" s="1149"/>
      <c r="D1507" s="1150" t="str">
        <f>IF(O1502=0,"",MAX(0,MIN(INT(O1502/2),G1492)))</f>
        <v/>
      </c>
      <c r="E1507" s="1150"/>
      <c r="F1507" s="1150"/>
      <c r="G1507" s="329" t="s">
        <v>27</v>
      </c>
      <c r="H1507" s="1151" t="s">
        <v>736</v>
      </c>
      <c r="I1507" s="1152"/>
      <c r="J1507" s="1152"/>
      <c r="K1507" s="1152"/>
      <c r="L1507" s="1152"/>
      <c r="M1507" s="1152"/>
      <c r="N1507" s="1152"/>
      <c r="O1507" s="1152"/>
    </row>
    <row r="1508" spans="1:21" ht="4.5" customHeight="1"/>
    <row r="1509" spans="1:21" ht="15.6" customHeight="1">
      <c r="B1509" s="122" t="s">
        <v>332</v>
      </c>
      <c r="C1509" s="198"/>
      <c r="D1509" s="198"/>
      <c r="E1509" s="198"/>
      <c r="F1509" s="198"/>
      <c r="G1509" s="198"/>
      <c r="H1509" s="198"/>
      <c r="I1509" s="198"/>
      <c r="J1509" s="198"/>
      <c r="K1509" s="198"/>
      <c r="L1509" s="198"/>
      <c r="M1509" s="198"/>
      <c r="N1509" s="198"/>
      <c r="O1509" s="198"/>
      <c r="R1509" s="294"/>
      <c r="S1509" s="294"/>
      <c r="T1509" s="294"/>
      <c r="U1509" s="294"/>
    </row>
    <row r="1510" spans="1:21" ht="15.6" customHeight="1">
      <c r="B1510" s="198" t="s">
        <v>383</v>
      </c>
      <c r="C1510" s="198"/>
      <c r="D1510" s="198"/>
      <c r="E1510" s="198"/>
      <c r="F1510" s="198"/>
      <c r="G1510" s="198"/>
      <c r="H1510" s="198"/>
      <c r="I1510" s="198"/>
      <c r="J1510" s="198"/>
      <c r="K1510" s="198"/>
      <c r="L1510" s="198"/>
      <c r="M1510" s="198"/>
      <c r="N1510" s="198"/>
      <c r="O1510" s="198"/>
      <c r="R1510" s="294"/>
      <c r="S1510" s="294"/>
      <c r="T1510" s="294"/>
      <c r="U1510" s="294"/>
    </row>
    <row r="1511" spans="1:21" ht="18" customHeight="1" thickBot="1">
      <c r="B1511" s="1044" t="s">
        <v>382</v>
      </c>
      <c r="C1511" s="1044"/>
      <c r="D1511" s="1044"/>
      <c r="E1511" s="1044"/>
      <c r="F1511" s="1044"/>
      <c r="G1511" s="1044"/>
      <c r="H1511" s="1044"/>
      <c r="I1511" s="1044"/>
      <c r="J1511" s="1044"/>
      <c r="K1511" s="1044"/>
      <c r="L1511" s="1044"/>
      <c r="M1511" s="1044"/>
      <c r="N1511" s="1044"/>
      <c r="O1511" s="1044"/>
      <c r="R1511" s="294"/>
      <c r="S1511" s="294"/>
      <c r="T1511" s="294"/>
      <c r="U1511" s="294"/>
    </row>
    <row r="1512" spans="1:21" ht="15" customHeight="1">
      <c r="B1512" s="1036" t="s">
        <v>36</v>
      </c>
      <c r="C1512" s="1063"/>
      <c r="D1512" s="1051" t="s">
        <v>429</v>
      </c>
      <c r="E1512" s="1052"/>
      <c r="F1512" s="1036" t="s">
        <v>447</v>
      </c>
      <c r="G1512" s="1037"/>
      <c r="H1512" s="1038"/>
      <c r="I1512" s="1038"/>
      <c r="J1512" s="1038"/>
      <c r="K1512" s="1038"/>
      <c r="L1512" s="1038"/>
      <c r="M1512" s="1038"/>
      <c r="N1512" s="1038"/>
      <c r="O1512" s="1039"/>
      <c r="Q1512" s="520"/>
      <c r="R1512" s="294"/>
      <c r="S1512" s="294"/>
      <c r="T1512" s="294"/>
      <c r="U1512" s="294"/>
    </row>
    <row r="1513" spans="1:21" ht="15" customHeight="1" thickBot="1">
      <c r="B1513" s="1040"/>
      <c r="C1513" s="1064"/>
      <c r="D1513" s="1053"/>
      <c r="E1513" s="1054"/>
      <c r="F1513" s="1040"/>
      <c r="G1513" s="1041"/>
      <c r="H1513" s="1042"/>
      <c r="I1513" s="1042"/>
      <c r="J1513" s="1042"/>
      <c r="K1513" s="1042"/>
      <c r="L1513" s="1042"/>
      <c r="M1513" s="1042"/>
      <c r="N1513" s="1042"/>
      <c r="O1513" s="1043"/>
      <c r="Q1513" s="519"/>
      <c r="R1513" s="294"/>
      <c r="S1513" s="294"/>
      <c r="T1513" s="294"/>
      <c r="U1513" s="294"/>
    </row>
    <row r="1514" spans="1:21" ht="16.5" customHeight="1">
      <c r="B1514" s="295" t="s">
        <v>111</v>
      </c>
      <c r="C1514" s="296"/>
      <c r="D1514" s="296"/>
      <c r="E1514" s="297"/>
      <c r="F1514" s="296"/>
      <c r="G1514" s="296"/>
      <c r="H1514" s="298"/>
      <c r="I1514" s="298"/>
      <c r="J1514" s="298"/>
      <c r="K1514" s="298"/>
      <c r="L1514" s="298"/>
      <c r="M1514" s="298"/>
      <c r="N1514" s="298"/>
      <c r="O1514" s="299"/>
      <c r="R1514" s="294"/>
      <c r="S1514" s="294"/>
      <c r="T1514" s="294"/>
      <c r="U1514" s="294"/>
    </row>
    <row r="1515" spans="1:21" ht="18.75" customHeight="1">
      <c r="B1515" s="1055"/>
      <c r="C1515" s="1056"/>
      <c r="D1515" s="1056"/>
      <c r="E1515" s="1056"/>
      <c r="F1515" s="1056"/>
      <c r="G1515" s="1056"/>
      <c r="H1515" s="1056"/>
      <c r="I1515" s="1056"/>
      <c r="J1515" s="1056"/>
      <c r="K1515" s="1056"/>
      <c r="L1515" s="1213" t="s">
        <v>39</v>
      </c>
      <c r="M1515" s="1215"/>
      <c r="N1515" s="1215"/>
      <c r="O1515" s="1216"/>
      <c r="Q1515" s="496" t="str">
        <f>IF(M1515="", "←選択してください。", "")</f>
        <v>←選択してください。</v>
      </c>
      <c r="R1515" s="294"/>
      <c r="S1515" s="294"/>
      <c r="T1515" s="294"/>
      <c r="U1515" s="294"/>
    </row>
    <row r="1516" spans="1:21" ht="17.25" customHeight="1">
      <c r="B1516" s="1057"/>
      <c r="C1516" s="1058"/>
      <c r="D1516" s="1058"/>
      <c r="E1516" s="1058"/>
      <c r="F1516" s="1058"/>
      <c r="G1516" s="1058"/>
      <c r="H1516" s="1058"/>
      <c r="I1516" s="1058"/>
      <c r="J1516" s="1058"/>
      <c r="K1516" s="1058"/>
      <c r="L1516" s="1214"/>
      <c r="M1516" s="1217"/>
      <c r="N1516" s="1217"/>
      <c r="O1516" s="1218"/>
      <c r="Q1516" s="301"/>
      <c r="R1516" s="294"/>
      <c r="S1516" s="294"/>
      <c r="T1516" s="294"/>
      <c r="U1516" s="294"/>
    </row>
    <row r="1517" spans="1:21" ht="4.5" customHeight="1">
      <c r="B1517" s="303"/>
      <c r="C1517" s="303"/>
      <c r="D1517" s="303"/>
      <c r="E1517" s="303"/>
      <c r="F1517" s="303"/>
      <c r="G1517" s="303"/>
      <c r="H1517" s="303"/>
      <c r="I1517" s="303"/>
      <c r="J1517" s="303"/>
      <c r="K1517" s="303"/>
      <c r="L1517" s="303"/>
      <c r="M1517" s="303"/>
      <c r="N1517" s="303"/>
      <c r="O1517" s="517"/>
      <c r="R1517" s="294"/>
      <c r="S1517" s="294"/>
      <c r="T1517" s="294"/>
      <c r="U1517" s="294"/>
    </row>
    <row r="1518" spans="1:21" ht="21.75" customHeight="1">
      <c r="B1518" s="987" t="s">
        <v>112</v>
      </c>
      <c r="C1518" s="1097"/>
      <c r="D1518" s="1098" t="s">
        <v>41</v>
      </c>
      <c r="E1518" s="1099"/>
      <c r="F1518" s="1100"/>
      <c r="G1518" s="1100"/>
      <c r="H1518" s="1101"/>
      <c r="I1518" s="987"/>
      <c r="J1518" s="988"/>
      <c r="K1518" s="988"/>
      <c r="L1518" s="1211"/>
      <c r="M1518" s="1211"/>
      <c r="N1518" s="1211"/>
      <c r="O1518" s="1212"/>
      <c r="Q1518" s="301" t="str">
        <f>IF(OR(F1512="人材養成事業",F1512= "普及啓発事業"), "←斜線部は記入する必要はありません。", "")</f>
        <v/>
      </c>
      <c r="R1518" s="294"/>
      <c r="S1518" s="294"/>
      <c r="T1518" s="294"/>
      <c r="U1518" s="294"/>
    </row>
    <row r="1519" spans="1:21" ht="9" customHeight="1">
      <c r="B1519" s="122"/>
      <c r="C1519" s="122"/>
      <c r="D1519" s="122"/>
      <c r="E1519" s="122"/>
      <c r="F1519" s="303"/>
      <c r="G1519" s="303"/>
      <c r="H1519" s="500"/>
      <c r="I1519" s="303"/>
      <c r="J1519" s="303"/>
      <c r="K1519" s="303"/>
      <c r="L1519" s="501"/>
      <c r="M1519" s="303"/>
      <c r="N1519" s="303"/>
      <c r="O1519" s="502"/>
      <c r="Q1519" s="301"/>
      <c r="R1519" s="294"/>
      <c r="S1519" s="294"/>
      <c r="T1519" s="294"/>
      <c r="U1519" s="294"/>
    </row>
    <row r="1520" spans="1:21" ht="16.5" hidden="1" customHeight="1">
      <c r="B1520" s="122"/>
      <c r="C1520" s="122"/>
      <c r="D1520" s="122"/>
      <c r="E1520" s="122"/>
      <c r="F1520" s="303"/>
      <c r="G1520" s="303"/>
      <c r="H1520" s="500"/>
      <c r="I1520" s="303"/>
      <c r="J1520" s="303"/>
      <c r="K1520" s="303"/>
      <c r="L1520" s="501"/>
      <c r="M1520" s="303"/>
      <c r="N1520" s="303"/>
      <c r="O1520" s="502"/>
      <c r="Q1520" s="301"/>
      <c r="R1520" s="294"/>
      <c r="S1520" s="294"/>
      <c r="T1520" s="294"/>
      <c r="U1520" s="294"/>
    </row>
    <row r="1521" spans="2:21" ht="16.5" hidden="1" customHeight="1">
      <c r="B1521" s="122"/>
      <c r="C1521" s="122"/>
      <c r="D1521" s="303"/>
      <c r="E1521" s="303"/>
      <c r="F1521" s="303"/>
      <c r="G1521" s="303"/>
      <c r="H1521" s="303"/>
      <c r="I1521" s="303"/>
      <c r="J1521" s="303"/>
      <c r="K1521" s="303"/>
      <c r="L1521" s="303"/>
      <c r="M1521" s="303"/>
      <c r="N1521" s="303"/>
      <c r="O1521" s="303"/>
      <c r="Q1521" s="301"/>
      <c r="R1521" s="294"/>
      <c r="S1521" s="294"/>
      <c r="T1521" s="294"/>
      <c r="U1521" s="294"/>
    </row>
    <row r="1522" spans="2:21" s="97" customFormat="1" ht="18" customHeight="1">
      <c r="B1522" s="1067" t="s">
        <v>277</v>
      </c>
      <c r="C1522" s="1075"/>
      <c r="D1522" s="1032" t="s">
        <v>737</v>
      </c>
      <c r="E1522" s="975"/>
      <c r="F1522" s="975"/>
      <c r="G1522" s="975"/>
      <c r="H1522" s="975"/>
      <c r="I1522" s="975"/>
      <c r="J1522" s="975"/>
      <c r="K1522" s="975"/>
      <c r="L1522" s="975"/>
      <c r="M1522" s="975"/>
      <c r="N1522" s="975"/>
      <c r="O1522" s="976"/>
      <c r="Q1522" s="495"/>
    </row>
    <row r="1523" spans="2:21" s="97" customFormat="1" ht="19.350000000000001" customHeight="1">
      <c r="B1523" s="1076"/>
      <c r="C1523" s="1077"/>
      <c r="D1523" s="1033"/>
      <c r="E1523" s="1034"/>
      <c r="F1523" s="1034"/>
      <c r="G1523" s="1034"/>
      <c r="H1523" s="1034"/>
      <c r="I1523" s="1034"/>
      <c r="J1523" s="1034"/>
      <c r="K1523" s="1034"/>
      <c r="L1523" s="1034"/>
      <c r="M1523" s="1034"/>
      <c r="N1523" s="1034"/>
      <c r="O1523" s="1035"/>
    </row>
    <row r="1524" spans="2:21" s="97" customFormat="1" ht="19.350000000000001" customHeight="1">
      <c r="B1524" s="1076"/>
      <c r="C1524" s="1077"/>
      <c r="D1524" s="1026"/>
      <c r="E1524" s="1027"/>
      <c r="F1524" s="1027"/>
      <c r="G1524" s="1027"/>
      <c r="H1524" s="1027"/>
      <c r="I1524" s="1027"/>
      <c r="J1524" s="1027"/>
      <c r="K1524" s="1027"/>
      <c r="L1524" s="1027"/>
      <c r="M1524" s="1027"/>
      <c r="N1524" s="1027"/>
      <c r="O1524" s="1028"/>
    </row>
    <row r="1525" spans="2:21" s="97" customFormat="1" ht="19.350000000000001" customHeight="1">
      <c r="B1525" s="1076"/>
      <c r="C1525" s="1077"/>
      <c r="D1525" s="1026"/>
      <c r="E1525" s="1027"/>
      <c r="F1525" s="1027"/>
      <c r="G1525" s="1027"/>
      <c r="H1525" s="1027"/>
      <c r="I1525" s="1027"/>
      <c r="J1525" s="1027"/>
      <c r="K1525" s="1027"/>
      <c r="L1525" s="1027"/>
      <c r="M1525" s="1027"/>
      <c r="N1525" s="1027"/>
      <c r="O1525" s="1028"/>
    </row>
    <row r="1526" spans="2:21" s="97" customFormat="1" ht="19.350000000000001" customHeight="1">
      <c r="B1526" s="1076"/>
      <c r="C1526" s="1077"/>
      <c r="D1526" s="1026"/>
      <c r="E1526" s="1027"/>
      <c r="F1526" s="1027"/>
      <c r="G1526" s="1027"/>
      <c r="H1526" s="1027"/>
      <c r="I1526" s="1027"/>
      <c r="J1526" s="1027"/>
      <c r="K1526" s="1027"/>
      <c r="L1526" s="1027"/>
      <c r="M1526" s="1027"/>
      <c r="N1526" s="1027"/>
      <c r="O1526" s="1028"/>
    </row>
    <row r="1527" spans="2:21" s="97" customFormat="1" ht="19.350000000000001" customHeight="1">
      <c r="B1527" s="1076"/>
      <c r="C1527" s="1077"/>
      <c r="D1527" s="1026"/>
      <c r="E1527" s="1027"/>
      <c r="F1527" s="1027"/>
      <c r="G1527" s="1027"/>
      <c r="H1527" s="1027"/>
      <c r="I1527" s="1027"/>
      <c r="J1527" s="1027"/>
      <c r="K1527" s="1027"/>
      <c r="L1527" s="1027"/>
      <c r="M1527" s="1027"/>
      <c r="N1527" s="1027"/>
      <c r="O1527" s="1028"/>
    </row>
    <row r="1528" spans="2:21" s="97" customFormat="1" ht="19.350000000000001" customHeight="1">
      <c r="B1528" s="1076"/>
      <c r="C1528" s="1077"/>
      <c r="D1528" s="1026"/>
      <c r="E1528" s="1027"/>
      <c r="F1528" s="1027"/>
      <c r="G1528" s="1027"/>
      <c r="H1528" s="1027"/>
      <c r="I1528" s="1027"/>
      <c r="J1528" s="1027"/>
      <c r="K1528" s="1027"/>
      <c r="L1528" s="1027"/>
      <c r="M1528" s="1027"/>
      <c r="N1528" s="1027"/>
      <c r="O1528" s="1028"/>
    </row>
    <row r="1529" spans="2:21" s="97" customFormat="1" ht="19.350000000000001" customHeight="1">
      <c r="B1529" s="1076"/>
      <c r="C1529" s="1077"/>
      <c r="D1529" s="1026"/>
      <c r="E1529" s="1027"/>
      <c r="F1529" s="1027"/>
      <c r="G1529" s="1027"/>
      <c r="H1529" s="1027"/>
      <c r="I1529" s="1027"/>
      <c r="J1529" s="1027"/>
      <c r="K1529" s="1027"/>
      <c r="L1529" s="1027"/>
      <c r="M1529" s="1027"/>
      <c r="N1529" s="1027"/>
      <c r="O1529" s="1028"/>
    </row>
    <row r="1530" spans="2:21" s="97" customFormat="1" ht="19.350000000000001" customHeight="1">
      <c r="B1530" s="1076"/>
      <c r="C1530" s="1077"/>
      <c r="D1530" s="1026"/>
      <c r="E1530" s="1027"/>
      <c r="F1530" s="1027"/>
      <c r="G1530" s="1027"/>
      <c r="H1530" s="1027"/>
      <c r="I1530" s="1027"/>
      <c r="J1530" s="1027"/>
      <c r="K1530" s="1027"/>
      <c r="L1530" s="1027"/>
      <c r="M1530" s="1027"/>
      <c r="N1530" s="1027"/>
      <c r="O1530" s="1028"/>
    </row>
    <row r="1531" spans="2:21" s="97" customFormat="1" ht="19.350000000000001" customHeight="1">
      <c r="B1531" s="1076"/>
      <c r="C1531" s="1077"/>
      <c r="D1531" s="1026"/>
      <c r="E1531" s="1027"/>
      <c r="F1531" s="1027"/>
      <c r="G1531" s="1027"/>
      <c r="H1531" s="1027"/>
      <c r="I1531" s="1027"/>
      <c r="J1531" s="1027"/>
      <c r="K1531" s="1027"/>
      <c r="L1531" s="1027"/>
      <c r="M1531" s="1027"/>
      <c r="N1531" s="1027"/>
      <c r="O1531" s="1028"/>
    </row>
    <row r="1532" spans="2:21" s="97" customFormat="1" ht="19.350000000000001" customHeight="1">
      <c r="B1532" s="1078"/>
      <c r="C1532" s="1079"/>
      <c r="D1532" s="1029"/>
      <c r="E1532" s="1030"/>
      <c r="F1532" s="1030"/>
      <c r="G1532" s="1030"/>
      <c r="H1532" s="1030"/>
      <c r="I1532" s="1030"/>
      <c r="J1532" s="1030"/>
      <c r="K1532" s="1030"/>
      <c r="L1532" s="1030"/>
      <c r="M1532" s="1030"/>
      <c r="N1532" s="1030"/>
      <c r="O1532" s="1031"/>
    </row>
    <row r="1533" spans="2:21" s="97" customFormat="1" ht="18" customHeight="1">
      <c r="B1533" s="1067" t="s">
        <v>114</v>
      </c>
      <c r="C1533" s="1092"/>
      <c r="D1533" s="1147" t="s">
        <v>523</v>
      </c>
      <c r="E1533" s="1133"/>
      <c r="F1533" s="1133"/>
      <c r="G1533" s="1133"/>
      <c r="H1533" s="1133"/>
      <c r="I1533" s="1133"/>
      <c r="J1533" s="1133"/>
      <c r="K1533" s="1133"/>
      <c r="L1533" s="1133"/>
      <c r="M1533" s="1133"/>
      <c r="N1533" s="1133"/>
      <c r="O1533" s="1134"/>
    </row>
    <row r="1534" spans="2:21" s="97" customFormat="1" ht="18" customHeight="1">
      <c r="B1534" s="1093"/>
      <c r="C1534" s="1094"/>
      <c r="D1534" s="1045"/>
      <c r="E1534" s="1046"/>
      <c r="F1534" s="1046"/>
      <c r="G1534" s="1046"/>
      <c r="H1534" s="1046"/>
      <c r="I1534" s="1046"/>
      <c r="J1534" s="1046"/>
      <c r="K1534" s="1046"/>
      <c r="L1534" s="1046"/>
      <c r="M1534" s="1046"/>
      <c r="N1534" s="1046"/>
      <c r="O1534" s="1047"/>
    </row>
    <row r="1535" spans="2:21" s="97" customFormat="1" ht="18" customHeight="1">
      <c r="B1535" s="1093"/>
      <c r="C1535" s="1094"/>
      <c r="D1535" s="1026"/>
      <c r="E1535" s="1027"/>
      <c r="F1535" s="1027"/>
      <c r="G1535" s="1027"/>
      <c r="H1535" s="1027"/>
      <c r="I1535" s="1027"/>
      <c r="J1535" s="1027"/>
      <c r="K1535" s="1027"/>
      <c r="L1535" s="1027"/>
      <c r="M1535" s="1027"/>
      <c r="N1535" s="1027"/>
      <c r="O1535" s="1028"/>
    </row>
    <row r="1536" spans="2:21" s="97" customFormat="1" ht="18" customHeight="1">
      <c r="B1536" s="1093"/>
      <c r="C1536" s="1094"/>
      <c r="D1536" s="1026"/>
      <c r="E1536" s="1027"/>
      <c r="F1536" s="1027"/>
      <c r="G1536" s="1027"/>
      <c r="H1536" s="1027"/>
      <c r="I1536" s="1027"/>
      <c r="J1536" s="1027"/>
      <c r="K1536" s="1027"/>
      <c r="L1536" s="1027"/>
      <c r="M1536" s="1027"/>
      <c r="N1536" s="1027"/>
      <c r="O1536" s="1028"/>
    </row>
    <row r="1537" spans="2:15" s="97" customFormat="1" ht="18" customHeight="1">
      <c r="B1537" s="1093"/>
      <c r="C1537" s="1094"/>
      <c r="D1537" s="1026"/>
      <c r="E1537" s="1027"/>
      <c r="F1537" s="1027"/>
      <c r="G1537" s="1027"/>
      <c r="H1537" s="1027"/>
      <c r="I1537" s="1027"/>
      <c r="J1537" s="1027"/>
      <c r="K1537" s="1027"/>
      <c r="L1537" s="1027"/>
      <c r="M1537" s="1027"/>
      <c r="N1537" s="1027"/>
      <c r="O1537" s="1028"/>
    </row>
    <row r="1538" spans="2:15" s="97" customFormat="1" ht="18" customHeight="1">
      <c r="B1538" s="1093"/>
      <c r="C1538" s="1094"/>
      <c r="D1538" s="1026"/>
      <c r="E1538" s="1027"/>
      <c r="F1538" s="1027"/>
      <c r="G1538" s="1027"/>
      <c r="H1538" s="1027"/>
      <c r="I1538" s="1027"/>
      <c r="J1538" s="1027"/>
      <c r="K1538" s="1027"/>
      <c r="L1538" s="1027"/>
      <c r="M1538" s="1027"/>
      <c r="N1538" s="1027"/>
      <c r="O1538" s="1028"/>
    </row>
    <row r="1539" spans="2:15" s="97" customFormat="1" ht="18" customHeight="1">
      <c r="B1539" s="1093"/>
      <c r="C1539" s="1094"/>
      <c r="D1539" s="1048"/>
      <c r="E1539" s="1049"/>
      <c r="F1539" s="1049"/>
      <c r="G1539" s="1049"/>
      <c r="H1539" s="1049"/>
      <c r="I1539" s="1049"/>
      <c r="J1539" s="1049"/>
      <c r="K1539" s="1049"/>
      <c r="L1539" s="1049"/>
      <c r="M1539" s="1049"/>
      <c r="N1539" s="1049"/>
      <c r="O1539" s="1050"/>
    </row>
    <row r="1540" spans="2:15" s="97" customFormat="1" ht="18" customHeight="1">
      <c r="B1540" s="1093"/>
      <c r="C1540" s="1094"/>
      <c r="D1540" s="1116" t="s">
        <v>334</v>
      </c>
      <c r="E1540" s="1117"/>
      <c r="F1540" s="1117"/>
      <c r="G1540" s="1117"/>
      <c r="H1540" s="1117"/>
      <c r="I1540" s="1117"/>
      <c r="J1540" s="1117"/>
      <c r="K1540" s="1117"/>
      <c r="L1540" s="1117"/>
      <c r="M1540" s="1117"/>
      <c r="N1540" s="1117"/>
      <c r="O1540" s="1118"/>
    </row>
    <row r="1541" spans="2:15" s="97" customFormat="1" ht="18" customHeight="1">
      <c r="B1541" s="1093"/>
      <c r="C1541" s="1094"/>
      <c r="D1541" s="1045"/>
      <c r="E1541" s="1119"/>
      <c r="F1541" s="1119"/>
      <c r="G1541" s="1119"/>
      <c r="H1541" s="1119"/>
      <c r="I1541" s="1119"/>
      <c r="J1541" s="1119"/>
      <c r="K1541" s="1119"/>
      <c r="L1541" s="1119"/>
      <c r="M1541" s="1119"/>
      <c r="N1541" s="1119"/>
      <c r="O1541" s="1120"/>
    </row>
    <row r="1542" spans="2:15" s="97" customFormat="1" ht="18" customHeight="1">
      <c r="B1542" s="1093"/>
      <c r="C1542" s="1094"/>
      <c r="D1542" s="1121"/>
      <c r="E1542" s="1122"/>
      <c r="F1542" s="1122"/>
      <c r="G1542" s="1122"/>
      <c r="H1542" s="1122"/>
      <c r="I1542" s="1122"/>
      <c r="J1542" s="1122"/>
      <c r="K1542" s="1122"/>
      <c r="L1542" s="1122"/>
      <c r="M1542" s="1122"/>
      <c r="N1542" s="1122"/>
      <c r="O1542" s="1123"/>
    </row>
    <row r="1543" spans="2:15" s="97" customFormat="1" ht="18" customHeight="1">
      <c r="B1543" s="1093"/>
      <c r="C1543" s="1094"/>
      <c r="D1543" s="1121"/>
      <c r="E1543" s="1122"/>
      <c r="F1543" s="1122"/>
      <c r="G1543" s="1122"/>
      <c r="H1543" s="1122"/>
      <c r="I1543" s="1122"/>
      <c r="J1543" s="1122"/>
      <c r="K1543" s="1122"/>
      <c r="L1543" s="1122"/>
      <c r="M1543" s="1122"/>
      <c r="N1543" s="1122"/>
      <c r="O1543" s="1123"/>
    </row>
    <row r="1544" spans="2:15" s="97" customFormat="1" ht="18" customHeight="1">
      <c r="B1544" s="1093"/>
      <c r="C1544" s="1094"/>
      <c r="D1544" s="1121"/>
      <c r="E1544" s="1122"/>
      <c r="F1544" s="1122"/>
      <c r="G1544" s="1122"/>
      <c r="H1544" s="1122"/>
      <c r="I1544" s="1122"/>
      <c r="J1544" s="1122"/>
      <c r="K1544" s="1122"/>
      <c r="L1544" s="1122"/>
      <c r="M1544" s="1122"/>
      <c r="N1544" s="1122"/>
      <c r="O1544" s="1123"/>
    </row>
    <row r="1545" spans="2:15" s="97" customFormat="1" ht="18" customHeight="1">
      <c r="B1545" s="1093"/>
      <c r="C1545" s="1094"/>
      <c r="D1545" s="1121"/>
      <c r="E1545" s="1122"/>
      <c r="F1545" s="1122"/>
      <c r="G1545" s="1122"/>
      <c r="H1545" s="1122"/>
      <c r="I1545" s="1122"/>
      <c r="J1545" s="1122"/>
      <c r="K1545" s="1122"/>
      <c r="L1545" s="1122"/>
      <c r="M1545" s="1122"/>
      <c r="N1545" s="1122"/>
      <c r="O1545" s="1123"/>
    </row>
    <row r="1546" spans="2:15" s="97" customFormat="1" ht="18" customHeight="1">
      <c r="B1546" s="1093"/>
      <c r="C1546" s="1094"/>
      <c r="D1546" s="1121"/>
      <c r="E1546" s="1122"/>
      <c r="F1546" s="1122"/>
      <c r="G1546" s="1122"/>
      <c r="H1546" s="1122"/>
      <c r="I1546" s="1122"/>
      <c r="J1546" s="1122"/>
      <c r="K1546" s="1122"/>
      <c r="L1546" s="1122"/>
      <c r="M1546" s="1122"/>
      <c r="N1546" s="1122"/>
      <c r="O1546" s="1123"/>
    </row>
    <row r="1547" spans="2:15" s="97" customFormat="1" ht="18" customHeight="1">
      <c r="B1547" s="1095"/>
      <c r="C1547" s="1096"/>
      <c r="D1547" s="1124"/>
      <c r="E1547" s="1125"/>
      <c r="F1547" s="1125"/>
      <c r="G1547" s="1125"/>
      <c r="H1547" s="1125"/>
      <c r="I1547" s="1125"/>
      <c r="J1547" s="1125"/>
      <c r="K1547" s="1125"/>
      <c r="L1547" s="1125"/>
      <c r="M1547" s="1125"/>
      <c r="N1547" s="1125"/>
      <c r="O1547" s="1126"/>
    </row>
    <row r="1548" spans="2:15" s="97" customFormat="1" ht="32.25" customHeight="1">
      <c r="B1548" s="1067" t="s">
        <v>110</v>
      </c>
      <c r="C1548" s="1092"/>
      <c r="D1548" s="1102" t="s">
        <v>733</v>
      </c>
      <c r="E1548" s="1090"/>
      <c r="F1548" s="1090"/>
      <c r="G1548" s="1090"/>
      <c r="H1548" s="1090"/>
      <c r="I1548" s="1090"/>
      <c r="J1548" s="1090"/>
      <c r="K1548" s="1090"/>
      <c r="L1548" s="1090"/>
      <c r="M1548" s="1090"/>
      <c r="N1548" s="1090"/>
      <c r="O1548" s="1091"/>
    </row>
    <row r="1549" spans="2:15" s="97" customFormat="1" ht="18" customHeight="1">
      <c r="B1549" s="1093"/>
      <c r="C1549" s="1094"/>
      <c r="D1549" s="1045"/>
      <c r="E1549" s="1108"/>
      <c r="F1549" s="1108"/>
      <c r="G1549" s="1108"/>
      <c r="H1549" s="1108"/>
      <c r="I1549" s="1108"/>
      <c r="J1549" s="1108"/>
      <c r="K1549" s="1108"/>
      <c r="L1549" s="1108"/>
      <c r="M1549" s="1108"/>
      <c r="N1549" s="1108"/>
      <c r="O1549" s="1109"/>
    </row>
    <row r="1550" spans="2:15" s="97" customFormat="1" ht="18" customHeight="1">
      <c r="B1550" s="1093"/>
      <c r="C1550" s="1094"/>
      <c r="D1550" s="1110"/>
      <c r="E1550" s="1111"/>
      <c r="F1550" s="1111"/>
      <c r="G1550" s="1111"/>
      <c r="H1550" s="1111"/>
      <c r="I1550" s="1111"/>
      <c r="J1550" s="1111"/>
      <c r="K1550" s="1111"/>
      <c r="L1550" s="1111"/>
      <c r="M1550" s="1111"/>
      <c r="N1550" s="1111"/>
      <c r="O1550" s="1112"/>
    </row>
    <row r="1551" spans="2:15" s="97" customFormat="1" ht="18" customHeight="1">
      <c r="B1551" s="1093"/>
      <c r="C1551" s="1094"/>
      <c r="D1551" s="1113"/>
      <c r="E1551" s="1114"/>
      <c r="F1551" s="1114"/>
      <c r="G1551" s="1114"/>
      <c r="H1551" s="1114"/>
      <c r="I1551" s="1114"/>
      <c r="J1551" s="1114"/>
      <c r="K1551" s="1114"/>
      <c r="L1551" s="1114"/>
      <c r="M1551" s="1114"/>
      <c r="N1551" s="1114"/>
      <c r="O1551" s="1115"/>
    </row>
    <row r="1552" spans="2:15" s="97" customFormat="1" ht="17.100000000000001" customHeight="1">
      <c r="B1552" s="1093"/>
      <c r="C1552" s="1094"/>
      <c r="D1552" s="1133" t="s">
        <v>278</v>
      </c>
      <c r="E1552" s="1133"/>
      <c r="F1552" s="1133"/>
      <c r="G1552" s="1133"/>
      <c r="H1552" s="1133"/>
      <c r="I1552" s="1133"/>
      <c r="J1552" s="1133"/>
      <c r="K1552" s="1133"/>
      <c r="L1552" s="1133"/>
      <c r="M1552" s="1133"/>
      <c r="N1552" s="1133"/>
      <c r="O1552" s="1134"/>
    </row>
    <row r="1553" spans="2:21" s="97" customFormat="1" ht="17.100000000000001" customHeight="1">
      <c r="B1553" s="1093"/>
      <c r="C1553" s="1094"/>
      <c r="D1553" s="1135"/>
      <c r="E1553" s="1108"/>
      <c r="F1553" s="1108"/>
      <c r="G1553" s="1108"/>
      <c r="H1553" s="1108"/>
      <c r="I1553" s="1108"/>
      <c r="J1553" s="1108"/>
      <c r="K1553" s="1108"/>
      <c r="L1553" s="1108"/>
      <c r="M1553" s="1108"/>
      <c r="N1553" s="1108"/>
      <c r="O1553" s="1109"/>
    </row>
    <row r="1554" spans="2:21" s="97" customFormat="1" ht="17.100000000000001" customHeight="1">
      <c r="B1554" s="1093"/>
      <c r="C1554" s="1094"/>
      <c r="D1554" s="1110"/>
      <c r="E1554" s="1111"/>
      <c r="F1554" s="1111"/>
      <c r="G1554" s="1111"/>
      <c r="H1554" s="1111"/>
      <c r="I1554" s="1111"/>
      <c r="J1554" s="1111"/>
      <c r="K1554" s="1111"/>
      <c r="L1554" s="1111"/>
      <c r="M1554" s="1111"/>
      <c r="N1554" s="1111"/>
      <c r="O1554" s="1112"/>
    </row>
    <row r="1555" spans="2:21" s="97" customFormat="1" ht="17.100000000000001" customHeight="1">
      <c r="B1555" s="1093"/>
      <c r="C1555" s="1094"/>
      <c r="D1555" s="1113"/>
      <c r="E1555" s="1114"/>
      <c r="F1555" s="1114"/>
      <c r="G1555" s="1114"/>
      <c r="H1555" s="1114"/>
      <c r="I1555" s="1114"/>
      <c r="J1555" s="1114"/>
      <c r="K1555" s="1114"/>
      <c r="L1555" s="1114"/>
      <c r="M1555" s="1114"/>
      <c r="N1555" s="1114"/>
      <c r="O1555" s="1115"/>
    </row>
    <row r="1556" spans="2:21" s="97" customFormat="1" ht="17.100000000000001" customHeight="1">
      <c r="B1556" s="1093"/>
      <c r="C1556" s="1094"/>
      <c r="D1556" s="1133" t="s">
        <v>371</v>
      </c>
      <c r="E1556" s="1133"/>
      <c r="F1556" s="1133"/>
      <c r="G1556" s="1133"/>
      <c r="H1556" s="1133"/>
      <c r="I1556" s="1133"/>
      <c r="J1556" s="1133"/>
      <c r="K1556" s="1133"/>
      <c r="L1556" s="1133"/>
      <c r="M1556" s="1133"/>
      <c r="N1556" s="1133"/>
      <c r="O1556" s="1134"/>
    </row>
    <row r="1557" spans="2:21" s="97" customFormat="1" ht="17.100000000000001" customHeight="1">
      <c r="B1557" s="1093"/>
      <c r="C1557" s="1094"/>
      <c r="D1557" s="1135"/>
      <c r="E1557" s="1136"/>
      <c r="F1557" s="1136"/>
      <c r="G1557" s="1136"/>
      <c r="H1557" s="1136"/>
      <c r="I1557" s="1136"/>
      <c r="J1557" s="1136"/>
      <c r="K1557" s="1136"/>
      <c r="L1557" s="1136"/>
      <c r="M1557" s="1136"/>
      <c r="N1557" s="1136"/>
      <c r="O1557" s="1137"/>
    </row>
    <row r="1558" spans="2:21" s="97" customFormat="1" ht="17.100000000000001" customHeight="1">
      <c r="B1558" s="1093"/>
      <c r="C1558" s="1094"/>
      <c r="D1558" s="1138"/>
      <c r="E1558" s="827"/>
      <c r="F1558" s="827"/>
      <c r="G1558" s="827"/>
      <c r="H1558" s="827"/>
      <c r="I1558" s="827"/>
      <c r="J1558" s="827"/>
      <c r="K1558" s="827"/>
      <c r="L1558" s="827"/>
      <c r="M1558" s="827"/>
      <c r="N1558" s="827"/>
      <c r="O1558" s="1139"/>
    </row>
    <row r="1559" spans="2:21" s="97" customFormat="1" ht="17.100000000000001" customHeight="1">
      <c r="B1559" s="1093"/>
      <c r="C1559" s="1094"/>
      <c r="D1559" s="1140"/>
      <c r="E1559" s="1141"/>
      <c r="F1559" s="1141"/>
      <c r="G1559" s="1141"/>
      <c r="H1559" s="1141"/>
      <c r="I1559" s="1141"/>
      <c r="J1559" s="1141"/>
      <c r="K1559" s="1141"/>
      <c r="L1559" s="1141"/>
      <c r="M1559" s="1141"/>
      <c r="N1559" s="1141"/>
      <c r="O1559" s="1142"/>
    </row>
    <row r="1560" spans="2:21" s="97" customFormat="1" ht="45" customHeight="1">
      <c r="B1560" s="1093"/>
      <c r="C1560" s="1094"/>
      <c r="D1560" s="1021" t="s">
        <v>779</v>
      </c>
      <c r="E1560" s="1022"/>
      <c r="F1560" s="1022"/>
      <c r="G1560" s="1022"/>
      <c r="H1560" s="1022"/>
      <c r="I1560" s="1022"/>
      <c r="J1560" s="1022"/>
      <c r="K1560" s="1022"/>
      <c r="L1560" s="1023"/>
      <c r="M1560" s="1024" t="s">
        <v>713</v>
      </c>
      <c r="N1560" s="1025"/>
      <c r="O1560" s="706" t="s">
        <v>714</v>
      </c>
      <c r="Q1560" s="495" t="s">
        <v>721</v>
      </c>
    </row>
    <row r="1561" spans="2:21" s="97" customFormat="1" ht="17.100000000000001" customHeight="1">
      <c r="B1561" s="1093"/>
      <c r="C1561" s="1094"/>
      <c r="D1561" s="1045"/>
      <c r="E1561" s="1103"/>
      <c r="F1561" s="1103"/>
      <c r="G1561" s="1103"/>
      <c r="H1561" s="1103"/>
      <c r="I1561" s="1103"/>
      <c r="J1561" s="1103"/>
      <c r="K1561" s="1103"/>
      <c r="L1561" s="1103"/>
      <c r="M1561" s="1103"/>
      <c r="N1561" s="1103"/>
      <c r="O1561" s="1104"/>
    </row>
    <row r="1562" spans="2:21" ht="18" customHeight="1">
      <c r="B1562" s="1093"/>
      <c r="C1562" s="1094"/>
      <c r="D1562" s="1105"/>
      <c r="E1562" s="1106"/>
      <c r="F1562" s="1106"/>
      <c r="G1562" s="1106"/>
      <c r="H1562" s="1106"/>
      <c r="I1562" s="1106"/>
      <c r="J1562" s="1106"/>
      <c r="K1562" s="1106"/>
      <c r="L1562" s="1106"/>
      <c r="M1562" s="1106"/>
      <c r="N1562" s="1106"/>
      <c r="O1562" s="1107"/>
      <c r="R1562" s="294"/>
      <c r="S1562" s="294"/>
      <c r="T1562" s="294"/>
      <c r="U1562" s="294"/>
    </row>
    <row r="1563" spans="2:21" ht="18" customHeight="1">
      <c r="B1563" s="1093"/>
      <c r="C1563" s="1094"/>
      <c r="D1563" s="1147" t="s">
        <v>279</v>
      </c>
      <c r="E1563" s="1133"/>
      <c r="F1563" s="1133"/>
      <c r="G1563" s="1133"/>
      <c r="H1563" s="1133"/>
      <c r="I1563" s="1133"/>
      <c r="J1563" s="1133"/>
      <c r="K1563" s="1133"/>
      <c r="L1563" s="1133"/>
      <c r="M1563" s="1133"/>
      <c r="N1563" s="1133"/>
      <c r="O1563" s="1134"/>
      <c r="R1563" s="294"/>
      <c r="S1563" s="294"/>
      <c r="T1563" s="294"/>
      <c r="U1563" s="294"/>
    </row>
    <row r="1564" spans="2:21" ht="18" customHeight="1">
      <c r="B1564" s="1093"/>
      <c r="C1564" s="1094"/>
      <c r="D1564" s="1127"/>
      <c r="E1564" s="1128"/>
      <c r="F1564" s="1128"/>
      <c r="G1564" s="1128"/>
      <c r="H1564" s="1128"/>
      <c r="I1564" s="1128"/>
      <c r="J1564" s="1128"/>
      <c r="K1564" s="1128"/>
      <c r="L1564" s="1128"/>
      <c r="M1564" s="1128"/>
      <c r="N1564" s="1128"/>
      <c r="O1564" s="1129"/>
      <c r="R1564" s="294"/>
      <c r="S1564" s="294"/>
      <c r="T1564" s="294"/>
      <c r="U1564" s="294"/>
    </row>
    <row r="1565" spans="2:21" s="308" customFormat="1" ht="18" customHeight="1">
      <c r="B1565" s="1095"/>
      <c r="C1565" s="1096"/>
      <c r="D1565" s="1130"/>
      <c r="E1565" s="1131"/>
      <c r="F1565" s="1131"/>
      <c r="G1565" s="1131"/>
      <c r="H1565" s="1131"/>
      <c r="I1565" s="1131"/>
      <c r="J1565" s="1131"/>
      <c r="K1565" s="1131"/>
      <c r="L1565" s="1131"/>
      <c r="M1565" s="1131"/>
      <c r="N1565" s="1131"/>
      <c r="O1565" s="1132"/>
    </row>
    <row r="1566" spans="2:21" s="122" customFormat="1" ht="4.5" customHeight="1">
      <c r="B1566" s="309"/>
      <c r="C1566" s="309"/>
      <c r="D1566" s="310"/>
      <c r="E1566" s="310"/>
      <c r="F1566" s="310"/>
      <c r="G1566" s="310"/>
      <c r="H1566" s="310"/>
      <c r="I1566" s="310"/>
      <c r="J1566" s="310"/>
      <c r="K1566" s="310"/>
      <c r="L1566" s="310"/>
      <c r="M1566" s="310"/>
      <c r="N1566" s="310"/>
      <c r="O1566" s="310"/>
    </row>
    <row r="1567" spans="2:21" s="122" customFormat="1" ht="18.75" customHeight="1">
      <c r="B1567" s="463" t="s">
        <v>333</v>
      </c>
      <c r="C1567" s="309"/>
      <c r="D1567" s="310"/>
      <c r="E1567" s="310"/>
      <c r="F1567" s="310"/>
      <c r="G1567" s="310"/>
      <c r="H1567" s="310"/>
      <c r="I1567" s="310"/>
      <c r="J1567" s="310"/>
      <c r="K1567" s="310"/>
      <c r="L1567" s="310"/>
      <c r="M1567" s="310"/>
      <c r="N1567" s="310"/>
      <c r="O1567" s="310"/>
    </row>
    <row r="1568" spans="2:21" s="122" customFormat="1" ht="14.25" customHeight="1" thickBot="1">
      <c r="B1568" s="463" t="s">
        <v>331</v>
      </c>
      <c r="C1568" s="309"/>
      <c r="D1568" s="310"/>
      <c r="E1568" s="310"/>
      <c r="F1568" s="310"/>
      <c r="G1568" s="310"/>
      <c r="H1568" s="310"/>
      <c r="I1568" s="310"/>
      <c r="J1568" s="310"/>
      <c r="K1568" s="310"/>
      <c r="L1568" s="310"/>
      <c r="M1568" s="310"/>
      <c r="N1568" s="310"/>
      <c r="O1568" s="310"/>
    </row>
    <row r="1569" spans="1:17" s="122" customFormat="1" ht="18" customHeight="1" thickBot="1">
      <c r="B1569" s="1143" t="s">
        <v>36</v>
      </c>
      <c r="C1569" s="1017"/>
      <c r="D1569" s="1018"/>
      <c r="E1569" s="311" t="s">
        <v>429</v>
      </c>
      <c r="F1569" s="312"/>
      <c r="G1569" s="312"/>
      <c r="H1569" s="312"/>
      <c r="I1569" s="312"/>
      <c r="J1569" s="312"/>
      <c r="K1569" s="312"/>
      <c r="L1569" s="212"/>
      <c r="M1569" s="212"/>
      <c r="N1569" s="212"/>
      <c r="O1569" s="212"/>
    </row>
    <row r="1570" spans="1:17" s="122" customFormat="1" ht="12">
      <c r="A1570" s="313"/>
      <c r="B1570" s="314" t="s">
        <v>50</v>
      </c>
      <c r="C1570" s="314"/>
      <c r="D1570" s="315"/>
      <c r="E1570" s="316"/>
      <c r="F1570" s="316"/>
      <c r="G1570" s="317" t="s">
        <v>51</v>
      </c>
      <c r="H1570" s="315"/>
      <c r="I1570" s="314" t="s">
        <v>52</v>
      </c>
      <c r="J1570" s="314"/>
      <c r="K1570" s="313"/>
      <c r="L1570" s="318"/>
      <c r="M1570" s="319"/>
      <c r="N1570" s="313"/>
      <c r="O1570" s="317" t="s">
        <v>51</v>
      </c>
    </row>
    <row r="1571" spans="1:17" s="122" customFormat="1" ht="12">
      <c r="A1571" s="320"/>
      <c r="B1571" s="321" t="s">
        <v>53</v>
      </c>
      <c r="C1571" s="322"/>
      <c r="D1571" s="322"/>
      <c r="E1571" s="323"/>
      <c r="F1571" s="323" t="s">
        <v>54</v>
      </c>
      <c r="G1571" s="324" t="s">
        <v>55</v>
      </c>
      <c r="H1571" s="325"/>
      <c r="I1571" s="321" t="s">
        <v>53</v>
      </c>
      <c r="J1571" s="322"/>
      <c r="K1571" s="322"/>
      <c r="L1571" s="322"/>
      <c r="M1571" s="323"/>
      <c r="N1571" s="323" t="s">
        <v>54</v>
      </c>
      <c r="O1571" s="324" t="s">
        <v>55</v>
      </c>
    </row>
    <row r="1572" spans="1:17" s="122" customFormat="1" ht="18" customHeight="1">
      <c r="A1572" s="313"/>
      <c r="B1572" s="78" t="s">
        <v>395</v>
      </c>
      <c r="C1572" s="79"/>
      <c r="D1572" s="79"/>
      <c r="E1572" s="80"/>
      <c r="F1572" s="81"/>
      <c r="G1572" s="82"/>
      <c r="H1572" s="83"/>
      <c r="I1572" s="78" t="s">
        <v>397</v>
      </c>
      <c r="J1572" s="79"/>
      <c r="K1572" s="79"/>
      <c r="L1572" s="79"/>
      <c r="M1572" s="80"/>
      <c r="N1572" s="84"/>
      <c r="O1572" s="85"/>
      <c r="Q1572" s="561" t="s">
        <v>700</v>
      </c>
    </row>
    <row r="1573" spans="1:17" s="122" customFormat="1" ht="14.25" customHeight="1">
      <c r="A1573" s="313"/>
      <c r="B1573" s="86"/>
      <c r="C1573" s="87"/>
      <c r="D1573" s="88"/>
      <c r="E1573" s="89"/>
      <c r="F1573" s="90"/>
      <c r="G1573" s="91"/>
      <c r="H1573" s="83"/>
      <c r="I1573" s="92"/>
      <c r="J1573" s="93"/>
      <c r="K1573" s="88"/>
      <c r="L1573" s="88"/>
      <c r="M1573" s="89"/>
      <c r="N1573" s="90"/>
      <c r="O1573" s="94"/>
    </row>
    <row r="1574" spans="1:17" s="122" customFormat="1" ht="14.25" customHeight="1">
      <c r="A1574" s="313"/>
      <c r="B1574" s="95"/>
      <c r="C1574" s="96"/>
      <c r="D1574" s="97"/>
      <c r="E1574" s="98"/>
      <c r="F1574" s="90"/>
      <c r="G1574" s="99">
        <f>ROUNDDOWN(SUM(F1573:F1579)/1000,0)</f>
        <v>0</v>
      </c>
      <c r="H1574" s="100"/>
      <c r="I1574" s="92"/>
      <c r="J1574" s="510"/>
      <c r="K1574" s="510"/>
      <c r="L1574" s="510"/>
      <c r="M1574" s="98"/>
      <c r="N1574" s="90"/>
      <c r="O1574" s="101">
        <f>ROUNDDOWN(SUM(N1573:N1582)/1000,0)</f>
        <v>0</v>
      </c>
    </row>
    <row r="1575" spans="1:17" s="122" customFormat="1" ht="14.1" customHeight="1">
      <c r="A1575" s="313"/>
      <c r="B1575" s="95"/>
      <c r="C1575" s="96"/>
      <c r="D1575" s="97"/>
      <c r="E1575" s="98"/>
      <c r="F1575" s="90"/>
      <c r="G1575" s="99"/>
      <c r="H1575" s="100"/>
      <c r="I1575" s="92"/>
      <c r="J1575" s="510"/>
      <c r="K1575" s="510"/>
      <c r="L1575" s="510"/>
      <c r="M1575" s="98"/>
      <c r="N1575" s="90"/>
      <c r="O1575" s="94"/>
    </row>
    <row r="1576" spans="1:17" s="122" customFormat="1" ht="14.25" customHeight="1">
      <c r="A1576" s="313"/>
      <c r="B1576" s="95"/>
      <c r="C1576" s="96"/>
      <c r="D1576" s="97"/>
      <c r="E1576" s="98"/>
      <c r="F1576" s="90"/>
      <c r="G1576" s="99"/>
      <c r="H1576" s="100"/>
      <c r="I1576" s="92"/>
      <c r="J1576" s="510"/>
      <c r="K1576" s="510"/>
      <c r="L1576" s="510"/>
      <c r="M1576" s="98"/>
      <c r="N1576" s="90"/>
      <c r="O1576" s="94"/>
    </row>
    <row r="1577" spans="1:17" s="122" customFormat="1" ht="14.25" customHeight="1">
      <c r="A1577" s="313"/>
      <c r="B1577" s="95"/>
      <c r="C1577" s="96"/>
      <c r="D1577" s="97"/>
      <c r="E1577" s="98"/>
      <c r="F1577" s="90"/>
      <c r="G1577" s="102"/>
      <c r="H1577" s="103"/>
      <c r="I1577" s="92"/>
      <c r="J1577" s="510"/>
      <c r="K1577" s="510"/>
      <c r="L1577" s="510"/>
      <c r="M1577" s="98"/>
      <c r="N1577" s="90"/>
      <c r="O1577" s="94"/>
    </row>
    <row r="1578" spans="1:17" s="122" customFormat="1" ht="14.25" customHeight="1">
      <c r="A1578" s="313"/>
      <c r="B1578" s="95"/>
      <c r="C1578" s="96"/>
      <c r="D1578" s="97"/>
      <c r="E1578" s="98"/>
      <c r="F1578" s="90"/>
      <c r="G1578" s="102"/>
      <c r="H1578" s="103"/>
      <c r="I1578" s="92"/>
      <c r="J1578" s="510"/>
      <c r="K1578" s="510"/>
      <c r="L1578" s="510"/>
      <c r="M1578" s="98"/>
      <c r="N1578" s="90"/>
      <c r="O1578" s="94"/>
    </row>
    <row r="1579" spans="1:17" s="122" customFormat="1" ht="14.25" customHeight="1">
      <c r="A1579" s="313"/>
      <c r="B1579" s="78" t="s">
        <v>607</v>
      </c>
      <c r="C1579" s="79"/>
      <c r="D1579" s="79"/>
      <c r="E1579" s="80"/>
      <c r="F1579" s="81"/>
      <c r="G1579" s="82"/>
      <c r="H1579" s="105"/>
      <c r="I1579" s="92"/>
      <c r="J1579" s="510"/>
      <c r="K1579" s="510"/>
      <c r="L1579" s="510"/>
      <c r="M1579" s="98"/>
      <c r="N1579" s="90"/>
      <c r="O1579" s="94"/>
    </row>
    <row r="1580" spans="1:17" s="122" customFormat="1" ht="14.25" customHeight="1">
      <c r="A1580" s="313"/>
      <c r="B1580" s="95"/>
      <c r="C1580" s="96"/>
      <c r="D1580" s="97"/>
      <c r="E1580" s="98"/>
      <c r="F1580" s="90"/>
      <c r="G1580" s="91"/>
      <c r="H1580" s="105"/>
      <c r="I1580" s="92"/>
      <c r="J1580" s="510"/>
      <c r="K1580" s="510"/>
      <c r="L1580" s="510"/>
      <c r="M1580" s="98"/>
      <c r="N1580" s="90"/>
      <c r="O1580" s="94"/>
    </row>
    <row r="1581" spans="1:17" s="122" customFormat="1" ht="14.25" customHeight="1">
      <c r="A1581" s="313"/>
      <c r="B1581" s="95"/>
      <c r="C1581" s="96"/>
      <c r="D1581" s="97"/>
      <c r="E1581" s="98"/>
      <c r="F1581" s="90"/>
      <c r="G1581" s="99">
        <f>ROUNDDOWN(SUM(F1580:F1585)/1000,0)</f>
        <v>0</v>
      </c>
      <c r="H1581" s="100"/>
      <c r="I1581" s="107"/>
      <c r="J1581" s="511"/>
      <c r="K1581" s="511"/>
      <c r="L1581" s="511"/>
      <c r="M1581" s="98"/>
      <c r="N1581" s="90"/>
      <c r="O1581" s="106"/>
    </row>
    <row r="1582" spans="1:17" s="122" customFormat="1" ht="14.25" customHeight="1">
      <c r="A1582" s="313"/>
      <c r="B1582" s="95"/>
      <c r="C1582" s="96"/>
      <c r="D1582" s="97"/>
      <c r="E1582" s="98"/>
      <c r="F1582" s="90"/>
      <c r="G1582" s="99"/>
      <c r="H1582" s="100"/>
      <c r="I1582" s="78" t="s">
        <v>398</v>
      </c>
      <c r="J1582" s="79"/>
      <c r="K1582" s="79"/>
      <c r="L1582" s="79"/>
      <c r="M1582" s="80"/>
      <c r="N1582" s="81"/>
      <c r="O1582" s="111"/>
    </row>
    <row r="1583" spans="1:17" s="122" customFormat="1" ht="14.25" customHeight="1">
      <c r="A1583" s="313"/>
      <c r="B1583" s="95"/>
      <c r="C1583" s="96"/>
      <c r="D1583" s="97"/>
      <c r="E1583" s="98"/>
      <c r="F1583" s="90"/>
      <c r="G1583" s="99"/>
      <c r="H1583" s="105"/>
      <c r="I1583" s="92"/>
      <c r="J1583" s="510"/>
      <c r="K1583" s="510"/>
      <c r="L1583" s="510"/>
      <c r="M1583" s="98"/>
      <c r="N1583" s="90"/>
      <c r="O1583" s="94"/>
    </row>
    <row r="1584" spans="1:17" s="122" customFormat="1" ht="14.25" customHeight="1">
      <c r="A1584" s="313"/>
      <c r="B1584" s="95"/>
      <c r="C1584" s="96"/>
      <c r="D1584" s="97"/>
      <c r="E1584" s="98"/>
      <c r="F1584" s="90"/>
      <c r="G1584" s="99"/>
      <c r="H1584" s="100"/>
      <c r="I1584" s="92"/>
      <c r="J1584" s="510"/>
      <c r="K1584" s="510"/>
      <c r="L1584" s="510"/>
      <c r="M1584" s="98"/>
      <c r="N1584" s="90"/>
      <c r="O1584" s="101">
        <f>ROUNDDOWN(SUM(N1583:N1591)/1000,0)</f>
        <v>0</v>
      </c>
    </row>
    <row r="1585" spans="1:15" s="122" customFormat="1" ht="14.25" customHeight="1">
      <c r="A1585" s="313"/>
      <c r="B1585" s="78" t="s">
        <v>614</v>
      </c>
      <c r="C1585" s="79"/>
      <c r="D1585" s="79"/>
      <c r="E1585" s="80"/>
      <c r="F1585" s="81"/>
      <c r="G1585" s="82"/>
      <c r="H1585" s="100"/>
      <c r="I1585" s="92"/>
      <c r="J1585" s="510"/>
      <c r="K1585" s="510"/>
      <c r="L1585" s="510"/>
      <c r="M1585" s="98"/>
      <c r="N1585" s="90"/>
      <c r="O1585" s="94"/>
    </row>
    <row r="1586" spans="1:15" s="122" customFormat="1" ht="14.25" customHeight="1">
      <c r="A1586" s="313"/>
      <c r="B1586" s="95"/>
      <c r="C1586" s="96"/>
      <c r="D1586" s="97"/>
      <c r="E1586" s="98"/>
      <c r="F1586" s="90"/>
      <c r="G1586" s="91"/>
      <c r="H1586" s="105"/>
      <c r="I1586" s="92"/>
      <c r="J1586" s="510"/>
      <c r="K1586" s="510"/>
      <c r="L1586" s="510"/>
      <c r="M1586" s="98"/>
      <c r="N1586" s="90"/>
      <c r="O1586" s="94"/>
    </row>
    <row r="1587" spans="1:15" s="122" customFormat="1" ht="14.25" customHeight="1">
      <c r="A1587" s="313"/>
      <c r="B1587" s="95"/>
      <c r="C1587" s="96"/>
      <c r="D1587" s="97"/>
      <c r="E1587" s="98"/>
      <c r="F1587" s="90"/>
      <c r="G1587" s="99">
        <f>ROUNDDOWN(SUM(F1586:F1589)/1000,0)</f>
        <v>0</v>
      </c>
      <c r="H1587" s="105"/>
      <c r="I1587" s="92"/>
      <c r="J1587" s="510"/>
      <c r="K1587" s="510"/>
      <c r="L1587" s="510"/>
      <c r="M1587" s="98"/>
      <c r="N1587" s="90"/>
      <c r="O1587" s="94"/>
    </row>
    <row r="1588" spans="1:15" s="122" customFormat="1" ht="14.25" customHeight="1">
      <c r="A1588" s="313"/>
      <c r="B1588" s="95"/>
      <c r="C1588" s="96"/>
      <c r="D1588" s="97"/>
      <c r="E1588" s="98"/>
      <c r="F1588" s="90"/>
      <c r="G1588" s="99"/>
      <c r="H1588" s="100"/>
      <c r="I1588" s="92"/>
      <c r="J1588" s="510"/>
      <c r="K1588" s="510"/>
      <c r="L1588" s="510"/>
      <c r="M1588" s="98"/>
      <c r="N1588" s="90"/>
      <c r="O1588" s="94"/>
    </row>
    <row r="1589" spans="1:15" s="122" customFormat="1" ht="14.25" customHeight="1">
      <c r="A1589" s="313"/>
      <c r="B1589" s="78" t="s">
        <v>615</v>
      </c>
      <c r="C1589" s="79"/>
      <c r="D1589" s="79"/>
      <c r="E1589" s="80"/>
      <c r="F1589" s="81"/>
      <c r="G1589" s="82"/>
      <c r="H1589" s="100"/>
      <c r="I1589" s="92"/>
      <c r="J1589" s="510"/>
      <c r="K1589" s="510"/>
      <c r="L1589" s="510"/>
      <c r="M1589" s="98"/>
      <c r="N1589" s="90"/>
      <c r="O1589" s="94"/>
    </row>
    <row r="1590" spans="1:15" s="122" customFormat="1" ht="14.25" customHeight="1">
      <c r="A1590" s="313"/>
      <c r="B1590" s="95"/>
      <c r="C1590" s="96"/>
      <c r="D1590" s="97"/>
      <c r="E1590" s="98"/>
      <c r="F1590" s="90"/>
      <c r="G1590" s="91"/>
      <c r="H1590" s="105"/>
      <c r="I1590" s="92"/>
      <c r="J1590" s="510"/>
      <c r="K1590" s="510"/>
      <c r="L1590" s="510"/>
      <c r="M1590" s="98"/>
      <c r="N1590" s="90"/>
      <c r="O1590" s="106"/>
    </row>
    <row r="1591" spans="1:15" s="122" customFormat="1" ht="14.25" customHeight="1">
      <c r="A1591" s="313"/>
      <c r="B1591" s="95"/>
      <c r="C1591" s="96"/>
      <c r="D1591" s="97"/>
      <c r="E1591" s="98"/>
      <c r="F1591" s="90"/>
      <c r="G1591" s="99">
        <f>ROUNDDOWN(SUM(F1590:F1595)/1000,0)</f>
        <v>0</v>
      </c>
      <c r="H1591" s="105"/>
      <c r="I1591" s="185" t="s">
        <v>399</v>
      </c>
      <c r="J1591" s="167"/>
      <c r="K1591" s="109"/>
      <c r="L1591" s="109"/>
      <c r="M1591" s="110"/>
      <c r="N1591" s="84"/>
      <c r="O1591" s="111"/>
    </row>
    <row r="1592" spans="1:15" s="122" customFormat="1" ht="14.25" customHeight="1">
      <c r="A1592" s="313"/>
      <c r="B1592" s="95"/>
      <c r="C1592" s="96"/>
      <c r="D1592" s="97"/>
      <c r="E1592" s="98"/>
      <c r="F1592" s="90"/>
      <c r="G1592" s="99"/>
      <c r="H1592" s="105"/>
      <c r="I1592" s="92"/>
      <c r="J1592" s="510"/>
      <c r="K1592" s="510"/>
      <c r="L1592" s="510"/>
      <c r="M1592" s="98"/>
      <c r="N1592" s="90"/>
      <c r="O1592" s="94"/>
    </row>
    <row r="1593" spans="1:15" s="122" customFormat="1" ht="14.25" customHeight="1">
      <c r="A1593" s="313"/>
      <c r="B1593" s="95"/>
      <c r="C1593" s="96"/>
      <c r="D1593" s="97"/>
      <c r="E1593" s="98"/>
      <c r="F1593" s="90"/>
      <c r="G1593" s="99"/>
      <c r="H1593" s="100"/>
      <c r="I1593" s="92"/>
      <c r="J1593" s="510"/>
      <c r="K1593" s="510"/>
      <c r="L1593" s="510"/>
      <c r="M1593" s="98"/>
      <c r="N1593" s="90"/>
      <c r="O1593" s="101">
        <f>ROUNDDOWN(SUM(N1592:N1598)/1000,0)</f>
        <v>0</v>
      </c>
    </row>
    <row r="1594" spans="1:15" s="122" customFormat="1" ht="14.25" customHeight="1">
      <c r="A1594" s="313"/>
      <c r="B1594" s="78" t="s">
        <v>396</v>
      </c>
      <c r="C1594" s="79"/>
      <c r="D1594" s="79"/>
      <c r="E1594" s="80"/>
      <c r="F1594" s="81"/>
      <c r="G1594" s="82"/>
      <c r="H1594" s="100"/>
      <c r="I1594" s="92"/>
      <c r="J1594" s="510"/>
      <c r="K1594" s="510"/>
      <c r="L1594" s="510"/>
      <c r="M1594" s="98"/>
      <c r="N1594" s="90"/>
      <c r="O1594" s="94"/>
    </row>
    <row r="1595" spans="1:15" s="122" customFormat="1" ht="14.25" customHeight="1">
      <c r="A1595" s="313"/>
      <c r="B1595" s="95"/>
      <c r="C1595" s="96"/>
      <c r="D1595" s="97"/>
      <c r="E1595" s="98"/>
      <c r="F1595" s="90"/>
      <c r="G1595" s="91"/>
      <c r="H1595" s="100"/>
      <c r="I1595" s="92"/>
      <c r="J1595" s="510"/>
      <c r="K1595" s="510"/>
      <c r="L1595" s="510"/>
      <c r="M1595" s="98"/>
      <c r="N1595" s="90"/>
      <c r="O1595" s="94"/>
    </row>
    <row r="1596" spans="1:15" s="122" customFormat="1" ht="14.25" customHeight="1">
      <c r="A1596" s="313"/>
      <c r="B1596" s="95"/>
      <c r="C1596" s="96"/>
      <c r="D1596" s="97"/>
      <c r="E1596" s="98"/>
      <c r="F1596" s="90"/>
      <c r="G1596" s="91">
        <f>ROUNDDOWN(SUM(F1595:F1602)/1000,0)</f>
        <v>0</v>
      </c>
      <c r="H1596" s="100"/>
      <c r="I1596" s="92"/>
      <c r="J1596" s="510"/>
      <c r="K1596" s="510"/>
      <c r="L1596" s="510"/>
      <c r="M1596" s="98"/>
      <c r="N1596" s="90"/>
      <c r="O1596" s="94"/>
    </row>
    <row r="1597" spans="1:15" s="122" customFormat="1" ht="14.25" customHeight="1">
      <c r="A1597" s="313"/>
      <c r="B1597" s="95"/>
      <c r="C1597" s="96"/>
      <c r="D1597" s="97"/>
      <c r="E1597" s="98"/>
      <c r="F1597" s="90"/>
      <c r="G1597" s="91"/>
      <c r="H1597" s="100"/>
      <c r="I1597" s="92"/>
      <c r="J1597" s="510"/>
      <c r="K1597" s="510"/>
      <c r="L1597" s="510"/>
      <c r="M1597" s="98"/>
      <c r="N1597" s="90"/>
      <c r="O1597" s="94"/>
    </row>
    <row r="1598" spans="1:15" s="122" customFormat="1" ht="14.25" customHeight="1">
      <c r="A1598" s="313"/>
      <c r="B1598" s="95"/>
      <c r="C1598" s="96"/>
      <c r="D1598" s="97"/>
      <c r="E1598" s="98"/>
      <c r="F1598" s="90"/>
      <c r="G1598" s="91"/>
      <c r="H1598" s="105"/>
      <c r="I1598" s="185" t="s">
        <v>400</v>
      </c>
      <c r="J1598" s="108"/>
      <c r="K1598" s="109"/>
      <c r="L1598" s="109"/>
      <c r="M1598" s="110"/>
      <c r="N1598" s="84"/>
      <c r="O1598" s="168"/>
    </row>
    <row r="1599" spans="1:15" s="122" customFormat="1" ht="14.25" customHeight="1">
      <c r="A1599" s="313"/>
      <c r="B1599" s="95"/>
      <c r="C1599" s="96"/>
      <c r="D1599" s="97"/>
      <c r="E1599" s="98"/>
      <c r="F1599" s="90"/>
      <c r="G1599" s="91"/>
      <c r="H1599" s="105"/>
      <c r="I1599" s="92"/>
      <c r="J1599" s="510"/>
      <c r="K1599" s="510"/>
      <c r="L1599" s="510"/>
      <c r="M1599" s="98"/>
      <c r="N1599" s="90"/>
      <c r="O1599" s="169"/>
    </row>
    <row r="1600" spans="1:15" s="122" customFormat="1" ht="14.25" customHeight="1">
      <c r="A1600" s="313"/>
      <c r="B1600" s="95"/>
      <c r="C1600" s="96"/>
      <c r="D1600" s="97"/>
      <c r="E1600" s="98"/>
      <c r="F1600" s="90"/>
      <c r="G1600" s="91"/>
      <c r="H1600" s="105"/>
      <c r="I1600" s="92"/>
      <c r="J1600" s="510"/>
      <c r="K1600" s="510"/>
      <c r="L1600" s="510"/>
      <c r="M1600" s="98"/>
      <c r="N1600" s="90"/>
      <c r="O1600" s="101">
        <f>ROUNDDOWN(SUM(N1599:N1605)/1000,0)</f>
        <v>0</v>
      </c>
    </row>
    <row r="1601" spans="1:17" s="122" customFormat="1" ht="14.25" customHeight="1">
      <c r="A1601" s="313"/>
      <c r="B1601" s="95"/>
      <c r="C1601" s="96"/>
      <c r="D1601" s="97"/>
      <c r="E1601" s="98"/>
      <c r="F1601" s="90"/>
      <c r="G1601" s="91"/>
      <c r="H1601" s="105"/>
      <c r="I1601" s="92"/>
      <c r="J1601" s="510"/>
      <c r="K1601" s="510"/>
      <c r="L1601" s="510"/>
      <c r="M1601" s="98"/>
      <c r="N1601" s="90"/>
      <c r="O1601" s="94"/>
    </row>
    <row r="1602" spans="1:17" s="122" customFormat="1" ht="14.25" customHeight="1">
      <c r="A1602" s="313"/>
      <c r="B1602" s="78" t="s">
        <v>56</v>
      </c>
      <c r="C1602" s="79"/>
      <c r="D1602" s="79"/>
      <c r="E1602" s="80"/>
      <c r="F1602" s="81"/>
      <c r="G1602" s="82"/>
      <c r="H1602" s="105"/>
      <c r="I1602" s="92"/>
      <c r="J1602" s="510"/>
      <c r="K1602" s="510"/>
      <c r="L1602" s="510"/>
      <c r="M1602" s="98"/>
      <c r="N1602" s="90"/>
      <c r="O1602" s="94"/>
    </row>
    <row r="1603" spans="1:17" s="122" customFormat="1" ht="14.25" customHeight="1">
      <c r="A1603" s="313"/>
      <c r="B1603" s="95"/>
      <c r="C1603" s="96"/>
      <c r="D1603" s="97"/>
      <c r="E1603" s="98"/>
      <c r="F1603" s="90"/>
      <c r="G1603" s="91"/>
      <c r="H1603" s="100"/>
      <c r="I1603" s="92"/>
      <c r="J1603" s="510"/>
      <c r="K1603" s="510"/>
      <c r="L1603" s="510"/>
      <c r="M1603" s="98"/>
      <c r="N1603" s="90"/>
      <c r="O1603" s="94"/>
    </row>
    <row r="1604" spans="1:17" s="122" customFormat="1" ht="14.25" customHeight="1">
      <c r="A1604" s="313"/>
      <c r="B1604" s="95"/>
      <c r="C1604" s="96"/>
      <c r="D1604" s="97"/>
      <c r="E1604" s="98"/>
      <c r="F1604" s="90"/>
      <c r="G1604" s="99">
        <f>ROUNDDOWN(SUM(F1603:F1608)/1000,0)</f>
        <v>0</v>
      </c>
      <c r="H1604" s="105"/>
      <c r="I1604" s="92"/>
      <c r="J1604" s="510"/>
      <c r="K1604" s="510"/>
      <c r="L1604" s="510"/>
      <c r="M1604" s="98"/>
      <c r="N1604" s="90"/>
      <c r="O1604" s="106"/>
    </row>
    <row r="1605" spans="1:17" s="122" customFormat="1" ht="14.25" customHeight="1">
      <c r="A1605" s="313"/>
      <c r="B1605" s="95"/>
      <c r="C1605" s="96"/>
      <c r="D1605" s="97"/>
      <c r="E1605" s="98"/>
      <c r="F1605" s="90"/>
      <c r="G1605" s="91"/>
      <c r="H1605" s="105"/>
      <c r="I1605" s="185" t="s">
        <v>401</v>
      </c>
      <c r="J1605" s="108"/>
      <c r="K1605" s="109"/>
      <c r="L1605" s="109"/>
      <c r="M1605" s="110"/>
      <c r="N1605" s="707"/>
      <c r="O1605" s="112"/>
    </row>
    <row r="1606" spans="1:17" s="122" customFormat="1" ht="14.25" customHeight="1">
      <c r="A1606" s="313"/>
      <c r="B1606" s="95"/>
      <c r="C1606" s="96"/>
      <c r="D1606" s="97"/>
      <c r="E1606" s="98"/>
      <c r="F1606" s="90"/>
      <c r="G1606" s="99"/>
      <c r="H1606" s="105"/>
      <c r="I1606" s="92"/>
      <c r="J1606" s="510"/>
      <c r="K1606" s="510"/>
      <c r="L1606" s="510"/>
      <c r="M1606" s="98"/>
      <c r="N1606" s="90"/>
      <c r="O1606" s="94"/>
    </row>
    <row r="1607" spans="1:17" s="122" customFormat="1" ht="14.25" customHeight="1">
      <c r="A1607" s="313"/>
      <c r="B1607" s="95"/>
      <c r="C1607" s="96"/>
      <c r="D1607" s="97"/>
      <c r="E1607" s="98"/>
      <c r="F1607" s="90"/>
      <c r="G1607" s="99"/>
      <c r="H1607" s="100"/>
      <c r="I1607" s="92"/>
      <c r="J1607" s="510"/>
      <c r="K1607" s="510"/>
      <c r="L1607" s="510"/>
      <c r="M1607" s="98"/>
      <c r="N1607" s="90"/>
      <c r="O1607" s="101">
        <f>ROUNDDOWN(SUM(N1606:N1611)/1000,0)</f>
        <v>0</v>
      </c>
    </row>
    <row r="1608" spans="1:17" s="122" customFormat="1" ht="14.1" customHeight="1" thickBot="1">
      <c r="A1608" s="313"/>
      <c r="B1608" s="113" t="s">
        <v>608</v>
      </c>
      <c r="C1608" s="114"/>
      <c r="D1608" s="114"/>
      <c r="E1608" s="115"/>
      <c r="F1608" s="116"/>
      <c r="G1608" s="117">
        <f>G1609-G1574-G1581-G1587-G1591-G1596-G1604</f>
        <v>0</v>
      </c>
      <c r="H1608" s="105"/>
      <c r="I1608" s="92"/>
      <c r="J1608" s="510"/>
      <c r="K1608" s="510"/>
      <c r="L1608" s="510"/>
      <c r="M1608" s="98"/>
      <c r="N1608" s="90"/>
      <c r="O1608" s="94"/>
    </row>
    <row r="1609" spans="1:17" s="122" customFormat="1" ht="14.25" customHeight="1" thickTop="1">
      <c r="A1609" s="313"/>
      <c r="B1609" s="702" t="s">
        <v>57</v>
      </c>
      <c r="C1609" s="703"/>
      <c r="D1609" s="703"/>
      <c r="E1609" s="703"/>
      <c r="F1609" s="704"/>
      <c r="G1609" s="118">
        <f>O1618</f>
        <v>0</v>
      </c>
      <c r="H1609" s="100"/>
      <c r="I1609" s="92"/>
      <c r="J1609" s="510"/>
      <c r="K1609" s="510"/>
      <c r="L1609" s="510"/>
      <c r="M1609" s="98"/>
      <c r="N1609" s="90"/>
      <c r="O1609" s="94"/>
    </row>
    <row r="1610" spans="1:17" s="122" customFormat="1" ht="20.100000000000001" customHeight="1">
      <c r="A1610" s="313"/>
      <c r="B1610" s="119" t="s">
        <v>58</v>
      </c>
      <c r="C1610" s="120"/>
      <c r="D1610" s="120"/>
      <c r="E1610" s="120"/>
      <c r="F1610" s="120"/>
      <c r="G1610" s="121"/>
      <c r="H1610" s="100"/>
      <c r="I1610" s="107"/>
      <c r="J1610" s="511"/>
      <c r="K1610" s="511"/>
      <c r="L1610" s="511"/>
      <c r="M1610" s="104"/>
      <c r="N1610" s="645"/>
      <c r="O1610" s="106"/>
    </row>
    <row r="1611" spans="1:17" s="122" customFormat="1" ht="14.25" customHeight="1">
      <c r="A1611" s="313"/>
      <c r="B1611" s="122" t="s">
        <v>59</v>
      </c>
      <c r="C1611" s="120"/>
      <c r="D1611" s="120"/>
      <c r="E1611" s="120"/>
      <c r="F1611" s="120"/>
      <c r="G1611" s="123" t="s">
        <v>60</v>
      </c>
      <c r="H1611" s="121"/>
      <c r="I1611" s="185" t="s">
        <v>717</v>
      </c>
      <c r="J1611" s="708"/>
      <c r="K1611" s="510"/>
      <c r="L1611" s="510"/>
      <c r="M1611" s="110"/>
      <c r="N1611" s="84"/>
      <c r="O1611" s="111"/>
    </row>
    <row r="1612" spans="1:17" s="122" customFormat="1" ht="14.25" customHeight="1">
      <c r="A1612" s="313"/>
      <c r="B1612" s="987" t="s">
        <v>61</v>
      </c>
      <c r="C1612" s="1019"/>
      <c r="D1612" s="1019"/>
      <c r="E1612" s="1019"/>
      <c r="F1612" s="1020"/>
      <c r="G1612" s="125" t="s">
        <v>62</v>
      </c>
      <c r="H1612" s="124"/>
      <c r="I1612" s="92"/>
      <c r="J1612" s="510"/>
      <c r="K1612" s="709"/>
      <c r="L1612" s="709"/>
      <c r="M1612" s="98"/>
      <c r="N1612" s="90"/>
      <c r="O1612" s="94"/>
      <c r="Q1612" s="648" t="s">
        <v>735</v>
      </c>
    </row>
    <row r="1613" spans="1:17" s="122" customFormat="1" ht="14.25" customHeight="1">
      <c r="A1613" s="313"/>
      <c r="B1613" s="1144" t="s">
        <v>403</v>
      </c>
      <c r="C1613" s="1019"/>
      <c r="D1613" s="1019"/>
      <c r="E1613" s="1019"/>
      <c r="F1613" s="1020"/>
      <c r="G1613" s="126"/>
      <c r="H1613" s="124"/>
      <c r="I1613" s="92"/>
      <c r="J1613" s="510"/>
      <c r="K1613" s="510"/>
      <c r="L1613" s="510"/>
      <c r="M1613" s="98"/>
      <c r="N1613" s="90"/>
      <c r="O1613" s="101">
        <f>ROUNDDOWN(SUM(N1612:N1616)/1000,0)</f>
        <v>0</v>
      </c>
    </row>
    <row r="1614" spans="1:17" s="122" customFormat="1" ht="20.100000000000001" customHeight="1">
      <c r="A1614" s="313"/>
      <c r="B1614" s="1144" t="s">
        <v>404</v>
      </c>
      <c r="C1614" s="1145"/>
      <c r="D1614" s="1145"/>
      <c r="E1614" s="1145"/>
      <c r="F1614" s="1146"/>
      <c r="G1614" s="126"/>
      <c r="H1614" s="127"/>
      <c r="I1614" s="92"/>
      <c r="J1614" s="510"/>
      <c r="K1614" s="510"/>
      <c r="L1614" s="510"/>
      <c r="M1614" s="98"/>
      <c r="N1614" s="90"/>
      <c r="O1614" s="94"/>
    </row>
    <row r="1615" spans="1:17" s="122" customFormat="1" ht="21.95" customHeight="1" thickBot="1">
      <c r="A1615" s="313"/>
      <c r="B1615" s="1144" t="s">
        <v>104</v>
      </c>
      <c r="C1615" s="1145"/>
      <c r="D1615" s="1145"/>
      <c r="E1615" s="1145"/>
      <c r="F1615" s="1146"/>
      <c r="G1615" s="126"/>
      <c r="H1615" s="105"/>
      <c r="I1615" s="92"/>
      <c r="J1615" s="510"/>
      <c r="K1615" s="510"/>
      <c r="L1615" s="510"/>
      <c r="M1615" s="98"/>
      <c r="N1615" s="90"/>
      <c r="O1615" s="128"/>
    </row>
    <row r="1616" spans="1:17" s="122" customFormat="1" ht="35.450000000000003" customHeight="1" thickTop="1">
      <c r="A1616" s="313"/>
      <c r="B1616" s="1144" t="s">
        <v>108</v>
      </c>
      <c r="C1616" s="1145"/>
      <c r="D1616" s="1145"/>
      <c r="E1616" s="1145"/>
      <c r="F1616" s="1146"/>
      <c r="G1616" s="126"/>
      <c r="H1616" s="105"/>
      <c r="I1616" s="1166" t="s">
        <v>402</v>
      </c>
      <c r="J1616" s="1167"/>
      <c r="K1616" s="1167"/>
      <c r="L1616" s="1167"/>
      <c r="M1616" s="1167"/>
      <c r="N1616" s="1168"/>
      <c r="O1616" s="129">
        <f>SUM(O1574,O1584,O1593,O1600,O1607,O1613)</f>
        <v>0</v>
      </c>
    </row>
    <row r="1617" spans="1:21" s="122" customFormat="1" ht="35.450000000000003" customHeight="1">
      <c r="A1617" s="313"/>
      <c r="B1617" s="1144" t="s">
        <v>774</v>
      </c>
      <c r="C1617" s="1145"/>
      <c r="D1617" s="1145"/>
      <c r="E1617" s="1145"/>
      <c r="F1617" s="1146"/>
      <c r="G1617" s="126"/>
      <c r="H1617" s="121"/>
      <c r="I1617" s="1169" t="s">
        <v>276</v>
      </c>
      <c r="J1617" s="1170"/>
      <c r="K1617" s="1170"/>
      <c r="L1617" s="1170"/>
      <c r="M1617" s="1170"/>
      <c r="N1617" s="1171"/>
      <c r="O1617" s="136">
        <f>IF(共通入力シート!$B$18="課税事業者",ROUNDDOWN((O1616-G1619)*10/110,0),0)</f>
        <v>0</v>
      </c>
    </row>
    <row r="1618" spans="1:21" s="122" customFormat="1" ht="26.1" customHeight="1" thickBot="1">
      <c r="A1618" s="313"/>
      <c r="B1618" s="1153" t="s">
        <v>775</v>
      </c>
      <c r="C1618" s="1154"/>
      <c r="D1618" s="1154"/>
      <c r="E1618" s="1154"/>
      <c r="F1618" s="1155"/>
      <c r="G1618" s="126"/>
      <c r="H1618" s="121"/>
      <c r="I1618" s="1159" t="s">
        <v>609</v>
      </c>
      <c r="J1618" s="1160"/>
      <c r="K1618" s="1160"/>
      <c r="L1618" s="1160"/>
      <c r="M1618" s="1160"/>
      <c r="N1618" s="1161"/>
      <c r="O1618" s="131">
        <f>O1616-O1617</f>
        <v>0</v>
      </c>
    </row>
    <row r="1619" spans="1:21" s="122" customFormat="1" ht="25.35" customHeight="1" thickTop="1">
      <c r="A1619" s="313"/>
      <c r="B1619" s="1156" t="s">
        <v>63</v>
      </c>
      <c r="C1619" s="1157"/>
      <c r="D1619" s="1157"/>
      <c r="E1619" s="1157"/>
      <c r="F1619" s="1158"/>
      <c r="G1619" s="130">
        <f>SUM(G1613:G1618)</f>
        <v>0</v>
      </c>
      <c r="H1619" s="326"/>
      <c r="I1619" s="1159" t="s">
        <v>610</v>
      </c>
      <c r="J1619" s="1160"/>
      <c r="K1619" s="1160"/>
      <c r="L1619" s="1160"/>
      <c r="M1619" s="1160"/>
      <c r="N1619" s="1161"/>
      <c r="O1619" s="134"/>
    </row>
    <row r="1620" spans="1:21" s="122" customFormat="1" ht="26.25" customHeight="1">
      <c r="A1620" s="313"/>
      <c r="B1620" s="122" t="s">
        <v>64</v>
      </c>
      <c r="C1620" s="327"/>
      <c r="D1620" s="327"/>
      <c r="E1620" s="327"/>
      <c r="F1620" s="327"/>
      <c r="G1620" s="133"/>
      <c r="H1620" s="326"/>
      <c r="O1620" s="135"/>
    </row>
    <row r="1621" spans="1:21" s="122" customFormat="1" ht="10.5" customHeight="1" thickBot="1">
      <c r="A1621" s="313"/>
      <c r="C1621" s="327"/>
      <c r="D1621" s="327"/>
      <c r="E1621" s="327"/>
      <c r="F1621" s="327"/>
      <c r="G1621" s="133"/>
      <c r="H1621" s="326"/>
      <c r="I1621" s="328"/>
    </row>
    <row r="1622" spans="1:21" s="122" customFormat="1" ht="25.35" customHeight="1" thickBot="1">
      <c r="A1622" s="313"/>
      <c r="B1622" s="1143" t="s">
        <v>65</v>
      </c>
      <c r="C1622" s="1018"/>
      <c r="D1622" s="1162" t="str">
        <f>IF(共通入力シート!$B$2="","",共通入力シート!$B$2)</f>
        <v/>
      </c>
      <c r="E1622" s="1162"/>
      <c r="F1622" s="1162"/>
      <c r="G1622" s="1163"/>
      <c r="H1622" s="1164" t="s">
        <v>778</v>
      </c>
      <c r="I1622" s="1165"/>
      <c r="J1622" s="1165"/>
      <c r="K1622" s="1165"/>
      <c r="L1622" s="1165"/>
      <c r="M1622" s="1165"/>
      <c r="N1622" s="1165"/>
      <c r="O1622" s="1165"/>
    </row>
    <row r="1623" spans="1:21" s="122" customFormat="1" ht="77.099999999999994" customHeight="1" thickBot="1">
      <c r="A1623" s="313"/>
      <c r="B1623" s="1148" t="s">
        <v>776</v>
      </c>
      <c r="C1623" s="1149"/>
      <c r="D1623" s="1150" t="str">
        <f>IF(O1618=0,"",MAX(0,MIN(INT(O1618/2),G1608)))</f>
        <v/>
      </c>
      <c r="E1623" s="1150"/>
      <c r="F1623" s="1150"/>
      <c r="G1623" s="329" t="s">
        <v>27</v>
      </c>
      <c r="H1623" s="1151" t="s">
        <v>736</v>
      </c>
      <c r="I1623" s="1152"/>
      <c r="J1623" s="1152"/>
      <c r="K1623" s="1152"/>
      <c r="L1623" s="1152"/>
      <c r="M1623" s="1152"/>
      <c r="N1623" s="1152"/>
      <c r="O1623" s="1152"/>
    </row>
    <row r="1624" spans="1:21" ht="4.5" customHeight="1"/>
    <row r="1625" spans="1:21" ht="15.6" customHeight="1">
      <c r="B1625" s="122" t="s">
        <v>332</v>
      </c>
      <c r="C1625" s="198"/>
      <c r="D1625" s="198"/>
      <c r="E1625" s="198"/>
      <c r="F1625" s="198"/>
      <c r="G1625" s="198"/>
      <c r="H1625" s="198"/>
      <c r="I1625" s="198"/>
      <c r="J1625" s="198"/>
      <c r="K1625" s="198"/>
      <c r="L1625" s="198"/>
      <c r="M1625" s="198"/>
      <c r="N1625" s="198"/>
      <c r="O1625" s="198"/>
      <c r="R1625" s="294"/>
      <c r="S1625" s="294"/>
      <c r="T1625" s="294"/>
      <c r="U1625" s="294"/>
    </row>
    <row r="1626" spans="1:21" ht="15.6" customHeight="1">
      <c r="B1626" s="198" t="s">
        <v>383</v>
      </c>
      <c r="C1626" s="198"/>
      <c r="D1626" s="198"/>
      <c r="E1626" s="198"/>
      <c r="F1626" s="198"/>
      <c r="G1626" s="198"/>
      <c r="H1626" s="198"/>
      <c r="I1626" s="198"/>
      <c r="J1626" s="198"/>
      <c r="K1626" s="198"/>
      <c r="L1626" s="198"/>
      <c r="M1626" s="198"/>
      <c r="N1626" s="198"/>
      <c r="O1626" s="198"/>
      <c r="R1626" s="294"/>
      <c r="S1626" s="294"/>
      <c r="T1626" s="294"/>
      <c r="U1626" s="294"/>
    </row>
    <row r="1627" spans="1:21" ht="18" customHeight="1" thickBot="1">
      <c r="B1627" s="1044" t="s">
        <v>382</v>
      </c>
      <c r="C1627" s="1044"/>
      <c r="D1627" s="1044"/>
      <c r="E1627" s="1044"/>
      <c r="F1627" s="1044"/>
      <c r="G1627" s="1044"/>
      <c r="H1627" s="1044"/>
      <c r="I1627" s="1044"/>
      <c r="J1627" s="1044"/>
      <c r="K1627" s="1044"/>
      <c r="L1627" s="1044"/>
      <c r="M1627" s="1044"/>
      <c r="N1627" s="1044"/>
      <c r="O1627" s="1044"/>
      <c r="R1627" s="294"/>
      <c r="S1627" s="294"/>
      <c r="T1627" s="294"/>
      <c r="U1627" s="294"/>
    </row>
    <row r="1628" spans="1:21" ht="15" customHeight="1">
      <c r="B1628" s="1036" t="s">
        <v>36</v>
      </c>
      <c r="C1628" s="1063"/>
      <c r="D1628" s="1051" t="s">
        <v>430</v>
      </c>
      <c r="E1628" s="1052"/>
      <c r="F1628" s="1036" t="s">
        <v>447</v>
      </c>
      <c r="G1628" s="1037"/>
      <c r="H1628" s="1038"/>
      <c r="I1628" s="1038"/>
      <c r="J1628" s="1038"/>
      <c r="K1628" s="1038"/>
      <c r="L1628" s="1038"/>
      <c r="M1628" s="1038"/>
      <c r="N1628" s="1038"/>
      <c r="O1628" s="1039"/>
      <c r="Q1628" s="520"/>
      <c r="R1628" s="294"/>
      <c r="S1628" s="294"/>
      <c r="T1628" s="294"/>
      <c r="U1628" s="294"/>
    </row>
    <row r="1629" spans="1:21" ht="15" customHeight="1" thickBot="1">
      <c r="B1629" s="1040"/>
      <c r="C1629" s="1064"/>
      <c r="D1629" s="1053"/>
      <c r="E1629" s="1054"/>
      <c r="F1629" s="1040"/>
      <c r="G1629" s="1041"/>
      <c r="H1629" s="1042"/>
      <c r="I1629" s="1042"/>
      <c r="J1629" s="1042"/>
      <c r="K1629" s="1042"/>
      <c r="L1629" s="1042"/>
      <c r="M1629" s="1042"/>
      <c r="N1629" s="1042"/>
      <c r="O1629" s="1043"/>
      <c r="Q1629" s="519"/>
      <c r="R1629" s="294"/>
      <c r="S1629" s="294"/>
      <c r="T1629" s="294"/>
      <c r="U1629" s="294"/>
    </row>
    <row r="1630" spans="1:21" ht="16.5" customHeight="1">
      <c r="B1630" s="295" t="s">
        <v>111</v>
      </c>
      <c r="C1630" s="296"/>
      <c r="D1630" s="296"/>
      <c r="E1630" s="297"/>
      <c r="F1630" s="296"/>
      <c r="G1630" s="296"/>
      <c r="H1630" s="298"/>
      <c r="I1630" s="298"/>
      <c r="J1630" s="298"/>
      <c r="K1630" s="298"/>
      <c r="L1630" s="298"/>
      <c r="M1630" s="298"/>
      <c r="N1630" s="298"/>
      <c r="O1630" s="299"/>
      <c r="R1630" s="294"/>
      <c r="S1630" s="294"/>
      <c r="T1630" s="294"/>
      <c r="U1630" s="294"/>
    </row>
    <row r="1631" spans="1:21" ht="18.75" customHeight="1">
      <c r="B1631" s="1055"/>
      <c r="C1631" s="1056"/>
      <c r="D1631" s="1056"/>
      <c r="E1631" s="1056"/>
      <c r="F1631" s="1056"/>
      <c r="G1631" s="1056"/>
      <c r="H1631" s="1056"/>
      <c r="I1631" s="1056"/>
      <c r="J1631" s="1056"/>
      <c r="K1631" s="1056"/>
      <c r="L1631" s="1213" t="s">
        <v>39</v>
      </c>
      <c r="M1631" s="1215"/>
      <c r="N1631" s="1215"/>
      <c r="O1631" s="1216"/>
      <c r="Q1631" s="496" t="str">
        <f>IF(M1631="", "←選択してください。", "")</f>
        <v>←選択してください。</v>
      </c>
      <c r="R1631" s="294"/>
      <c r="S1631" s="294"/>
      <c r="T1631" s="294"/>
      <c r="U1631" s="294"/>
    </row>
    <row r="1632" spans="1:21" ht="17.25" customHeight="1">
      <c r="B1632" s="1057"/>
      <c r="C1632" s="1058"/>
      <c r="D1632" s="1058"/>
      <c r="E1632" s="1058"/>
      <c r="F1632" s="1058"/>
      <c r="G1632" s="1058"/>
      <c r="H1632" s="1058"/>
      <c r="I1632" s="1058"/>
      <c r="J1632" s="1058"/>
      <c r="K1632" s="1058"/>
      <c r="L1632" s="1214"/>
      <c r="M1632" s="1217"/>
      <c r="N1632" s="1217"/>
      <c r="O1632" s="1218"/>
      <c r="Q1632" s="301"/>
      <c r="R1632" s="294"/>
      <c r="S1632" s="294"/>
      <c r="T1632" s="294"/>
      <c r="U1632" s="294"/>
    </row>
    <row r="1633" spans="2:21" ht="4.5" customHeight="1">
      <c r="B1633" s="303"/>
      <c r="C1633" s="303"/>
      <c r="D1633" s="303"/>
      <c r="E1633" s="303"/>
      <c r="F1633" s="303"/>
      <c r="G1633" s="303"/>
      <c r="H1633" s="303"/>
      <c r="I1633" s="303"/>
      <c r="J1633" s="303"/>
      <c r="K1633" s="303"/>
      <c r="L1633" s="303"/>
      <c r="M1633" s="303"/>
      <c r="N1633" s="303"/>
      <c r="O1633" s="517"/>
      <c r="R1633" s="294"/>
      <c r="S1633" s="294"/>
      <c r="T1633" s="294"/>
      <c r="U1633" s="294"/>
    </row>
    <row r="1634" spans="2:21" ht="21.75" customHeight="1">
      <c r="B1634" s="987" t="s">
        <v>112</v>
      </c>
      <c r="C1634" s="1097"/>
      <c r="D1634" s="1098" t="s">
        <v>41</v>
      </c>
      <c r="E1634" s="1099"/>
      <c r="F1634" s="1100"/>
      <c r="G1634" s="1100"/>
      <c r="H1634" s="1101"/>
      <c r="I1634" s="987"/>
      <c r="J1634" s="988"/>
      <c r="K1634" s="988"/>
      <c r="L1634" s="1211"/>
      <c r="M1634" s="1211"/>
      <c r="N1634" s="1211"/>
      <c r="O1634" s="1212"/>
      <c r="Q1634" s="301" t="str">
        <f>IF(OR(F1628="人材養成事業",F1628= "普及啓発事業"), "←斜線部は記入する必要はありません。", "")</f>
        <v/>
      </c>
      <c r="R1634" s="294"/>
      <c r="S1634" s="294"/>
      <c r="T1634" s="294"/>
      <c r="U1634" s="294"/>
    </row>
    <row r="1635" spans="2:21" ht="9" customHeight="1">
      <c r="B1635" s="122"/>
      <c r="C1635" s="122"/>
      <c r="D1635" s="122"/>
      <c r="E1635" s="122"/>
      <c r="F1635" s="303"/>
      <c r="G1635" s="303"/>
      <c r="H1635" s="500"/>
      <c r="I1635" s="303"/>
      <c r="J1635" s="303"/>
      <c r="K1635" s="303"/>
      <c r="L1635" s="501"/>
      <c r="M1635" s="303"/>
      <c r="N1635" s="303"/>
      <c r="O1635" s="502"/>
      <c r="Q1635" s="301"/>
      <c r="R1635" s="294"/>
      <c r="S1635" s="294"/>
      <c r="T1635" s="294"/>
      <c r="U1635" s="294"/>
    </row>
    <row r="1636" spans="2:21" ht="16.5" hidden="1" customHeight="1">
      <c r="B1636" s="122"/>
      <c r="C1636" s="122"/>
      <c r="D1636" s="122"/>
      <c r="E1636" s="122"/>
      <c r="F1636" s="303"/>
      <c r="G1636" s="303"/>
      <c r="H1636" s="500"/>
      <c r="I1636" s="303"/>
      <c r="J1636" s="303"/>
      <c r="K1636" s="303"/>
      <c r="L1636" s="501"/>
      <c r="M1636" s="303"/>
      <c r="N1636" s="303"/>
      <c r="O1636" s="502"/>
      <c r="Q1636" s="301"/>
      <c r="R1636" s="294"/>
      <c r="S1636" s="294"/>
      <c r="T1636" s="294"/>
      <c r="U1636" s="294"/>
    </row>
    <row r="1637" spans="2:21" ht="16.5" hidden="1" customHeight="1">
      <c r="B1637" s="122"/>
      <c r="C1637" s="122"/>
      <c r="D1637" s="303"/>
      <c r="E1637" s="303"/>
      <c r="F1637" s="303"/>
      <c r="G1637" s="303"/>
      <c r="H1637" s="303"/>
      <c r="I1637" s="303"/>
      <c r="J1637" s="303"/>
      <c r="K1637" s="303"/>
      <c r="L1637" s="303"/>
      <c r="M1637" s="303"/>
      <c r="N1637" s="303"/>
      <c r="O1637" s="303"/>
      <c r="Q1637" s="301"/>
      <c r="R1637" s="294"/>
      <c r="S1637" s="294"/>
      <c r="T1637" s="294"/>
      <c r="U1637" s="294"/>
    </row>
    <row r="1638" spans="2:21" s="97" customFormat="1" ht="18" customHeight="1">
      <c r="B1638" s="1067" t="s">
        <v>277</v>
      </c>
      <c r="C1638" s="1075"/>
      <c r="D1638" s="1032" t="s">
        <v>737</v>
      </c>
      <c r="E1638" s="975"/>
      <c r="F1638" s="975"/>
      <c r="G1638" s="975"/>
      <c r="H1638" s="975"/>
      <c r="I1638" s="975"/>
      <c r="J1638" s="975"/>
      <c r="K1638" s="975"/>
      <c r="L1638" s="975"/>
      <c r="M1638" s="975"/>
      <c r="N1638" s="975"/>
      <c r="O1638" s="976"/>
      <c r="Q1638" s="495"/>
    </row>
    <row r="1639" spans="2:21" s="97" customFormat="1" ht="19.350000000000001" customHeight="1">
      <c r="B1639" s="1076"/>
      <c r="C1639" s="1077"/>
      <c r="D1639" s="1033"/>
      <c r="E1639" s="1034"/>
      <c r="F1639" s="1034"/>
      <c r="G1639" s="1034"/>
      <c r="H1639" s="1034"/>
      <c r="I1639" s="1034"/>
      <c r="J1639" s="1034"/>
      <c r="K1639" s="1034"/>
      <c r="L1639" s="1034"/>
      <c r="M1639" s="1034"/>
      <c r="N1639" s="1034"/>
      <c r="O1639" s="1035"/>
    </row>
    <row r="1640" spans="2:21" s="97" customFormat="1" ht="19.350000000000001" customHeight="1">
      <c r="B1640" s="1076"/>
      <c r="C1640" s="1077"/>
      <c r="D1640" s="1026"/>
      <c r="E1640" s="1027"/>
      <c r="F1640" s="1027"/>
      <c r="G1640" s="1027"/>
      <c r="H1640" s="1027"/>
      <c r="I1640" s="1027"/>
      <c r="J1640" s="1027"/>
      <c r="K1640" s="1027"/>
      <c r="L1640" s="1027"/>
      <c r="M1640" s="1027"/>
      <c r="N1640" s="1027"/>
      <c r="O1640" s="1028"/>
    </row>
    <row r="1641" spans="2:21" s="97" customFormat="1" ht="19.350000000000001" customHeight="1">
      <c r="B1641" s="1076"/>
      <c r="C1641" s="1077"/>
      <c r="D1641" s="1026"/>
      <c r="E1641" s="1027"/>
      <c r="F1641" s="1027"/>
      <c r="G1641" s="1027"/>
      <c r="H1641" s="1027"/>
      <c r="I1641" s="1027"/>
      <c r="J1641" s="1027"/>
      <c r="K1641" s="1027"/>
      <c r="L1641" s="1027"/>
      <c r="M1641" s="1027"/>
      <c r="N1641" s="1027"/>
      <c r="O1641" s="1028"/>
    </row>
    <row r="1642" spans="2:21" s="97" customFormat="1" ht="19.350000000000001" customHeight="1">
      <c r="B1642" s="1076"/>
      <c r="C1642" s="1077"/>
      <c r="D1642" s="1026"/>
      <c r="E1642" s="1027"/>
      <c r="F1642" s="1027"/>
      <c r="G1642" s="1027"/>
      <c r="H1642" s="1027"/>
      <c r="I1642" s="1027"/>
      <c r="J1642" s="1027"/>
      <c r="K1642" s="1027"/>
      <c r="L1642" s="1027"/>
      <c r="M1642" s="1027"/>
      <c r="N1642" s="1027"/>
      <c r="O1642" s="1028"/>
    </row>
    <row r="1643" spans="2:21" s="97" customFormat="1" ht="19.350000000000001" customHeight="1">
      <c r="B1643" s="1076"/>
      <c r="C1643" s="1077"/>
      <c r="D1643" s="1026"/>
      <c r="E1643" s="1027"/>
      <c r="F1643" s="1027"/>
      <c r="G1643" s="1027"/>
      <c r="H1643" s="1027"/>
      <c r="I1643" s="1027"/>
      <c r="J1643" s="1027"/>
      <c r="K1643" s="1027"/>
      <c r="L1643" s="1027"/>
      <c r="M1643" s="1027"/>
      <c r="N1643" s="1027"/>
      <c r="O1643" s="1028"/>
    </row>
    <row r="1644" spans="2:21" s="97" customFormat="1" ht="19.350000000000001" customHeight="1">
      <c r="B1644" s="1076"/>
      <c r="C1644" s="1077"/>
      <c r="D1644" s="1026"/>
      <c r="E1644" s="1027"/>
      <c r="F1644" s="1027"/>
      <c r="G1644" s="1027"/>
      <c r="H1644" s="1027"/>
      <c r="I1644" s="1027"/>
      <c r="J1644" s="1027"/>
      <c r="K1644" s="1027"/>
      <c r="L1644" s="1027"/>
      <c r="M1644" s="1027"/>
      <c r="N1644" s="1027"/>
      <c r="O1644" s="1028"/>
    </row>
    <row r="1645" spans="2:21" s="97" customFormat="1" ht="19.350000000000001" customHeight="1">
      <c r="B1645" s="1076"/>
      <c r="C1645" s="1077"/>
      <c r="D1645" s="1026"/>
      <c r="E1645" s="1027"/>
      <c r="F1645" s="1027"/>
      <c r="G1645" s="1027"/>
      <c r="H1645" s="1027"/>
      <c r="I1645" s="1027"/>
      <c r="J1645" s="1027"/>
      <c r="K1645" s="1027"/>
      <c r="L1645" s="1027"/>
      <c r="M1645" s="1027"/>
      <c r="N1645" s="1027"/>
      <c r="O1645" s="1028"/>
    </row>
    <row r="1646" spans="2:21" s="97" customFormat="1" ht="19.350000000000001" customHeight="1">
      <c r="B1646" s="1076"/>
      <c r="C1646" s="1077"/>
      <c r="D1646" s="1026"/>
      <c r="E1646" s="1027"/>
      <c r="F1646" s="1027"/>
      <c r="G1646" s="1027"/>
      <c r="H1646" s="1027"/>
      <c r="I1646" s="1027"/>
      <c r="J1646" s="1027"/>
      <c r="K1646" s="1027"/>
      <c r="L1646" s="1027"/>
      <c r="M1646" s="1027"/>
      <c r="N1646" s="1027"/>
      <c r="O1646" s="1028"/>
    </row>
    <row r="1647" spans="2:21" s="97" customFormat="1" ht="19.350000000000001" customHeight="1">
      <c r="B1647" s="1076"/>
      <c r="C1647" s="1077"/>
      <c r="D1647" s="1026"/>
      <c r="E1647" s="1027"/>
      <c r="F1647" s="1027"/>
      <c r="G1647" s="1027"/>
      <c r="H1647" s="1027"/>
      <c r="I1647" s="1027"/>
      <c r="J1647" s="1027"/>
      <c r="K1647" s="1027"/>
      <c r="L1647" s="1027"/>
      <c r="M1647" s="1027"/>
      <c r="N1647" s="1027"/>
      <c r="O1647" s="1028"/>
    </row>
    <row r="1648" spans="2:21" s="97" customFormat="1" ht="19.350000000000001" customHeight="1">
      <c r="B1648" s="1078"/>
      <c r="C1648" s="1079"/>
      <c r="D1648" s="1029"/>
      <c r="E1648" s="1030"/>
      <c r="F1648" s="1030"/>
      <c r="G1648" s="1030"/>
      <c r="H1648" s="1030"/>
      <c r="I1648" s="1030"/>
      <c r="J1648" s="1030"/>
      <c r="K1648" s="1030"/>
      <c r="L1648" s="1030"/>
      <c r="M1648" s="1030"/>
      <c r="N1648" s="1030"/>
      <c r="O1648" s="1031"/>
    </row>
    <row r="1649" spans="2:15" s="97" customFormat="1" ht="18" customHeight="1">
      <c r="B1649" s="1067" t="s">
        <v>114</v>
      </c>
      <c r="C1649" s="1092"/>
      <c r="D1649" s="1147" t="s">
        <v>523</v>
      </c>
      <c r="E1649" s="1133"/>
      <c r="F1649" s="1133"/>
      <c r="G1649" s="1133"/>
      <c r="H1649" s="1133"/>
      <c r="I1649" s="1133"/>
      <c r="J1649" s="1133"/>
      <c r="K1649" s="1133"/>
      <c r="L1649" s="1133"/>
      <c r="M1649" s="1133"/>
      <c r="N1649" s="1133"/>
      <c r="O1649" s="1134"/>
    </row>
    <row r="1650" spans="2:15" s="97" customFormat="1" ht="18" customHeight="1">
      <c r="B1650" s="1093"/>
      <c r="C1650" s="1094"/>
      <c r="D1650" s="1045"/>
      <c r="E1650" s="1046"/>
      <c r="F1650" s="1046"/>
      <c r="G1650" s="1046"/>
      <c r="H1650" s="1046"/>
      <c r="I1650" s="1046"/>
      <c r="J1650" s="1046"/>
      <c r="K1650" s="1046"/>
      <c r="L1650" s="1046"/>
      <c r="M1650" s="1046"/>
      <c r="N1650" s="1046"/>
      <c r="O1650" s="1047"/>
    </row>
    <row r="1651" spans="2:15" s="97" customFormat="1" ht="18" customHeight="1">
      <c r="B1651" s="1093"/>
      <c r="C1651" s="1094"/>
      <c r="D1651" s="1026"/>
      <c r="E1651" s="1027"/>
      <c r="F1651" s="1027"/>
      <c r="G1651" s="1027"/>
      <c r="H1651" s="1027"/>
      <c r="I1651" s="1027"/>
      <c r="J1651" s="1027"/>
      <c r="K1651" s="1027"/>
      <c r="L1651" s="1027"/>
      <c r="M1651" s="1027"/>
      <c r="N1651" s="1027"/>
      <c r="O1651" s="1028"/>
    </row>
    <row r="1652" spans="2:15" s="97" customFormat="1" ht="18" customHeight="1">
      <c r="B1652" s="1093"/>
      <c r="C1652" s="1094"/>
      <c r="D1652" s="1026"/>
      <c r="E1652" s="1027"/>
      <c r="F1652" s="1027"/>
      <c r="G1652" s="1027"/>
      <c r="H1652" s="1027"/>
      <c r="I1652" s="1027"/>
      <c r="J1652" s="1027"/>
      <c r="K1652" s="1027"/>
      <c r="L1652" s="1027"/>
      <c r="M1652" s="1027"/>
      <c r="N1652" s="1027"/>
      <c r="O1652" s="1028"/>
    </row>
    <row r="1653" spans="2:15" s="97" customFormat="1" ht="18" customHeight="1">
      <c r="B1653" s="1093"/>
      <c r="C1653" s="1094"/>
      <c r="D1653" s="1026"/>
      <c r="E1653" s="1027"/>
      <c r="F1653" s="1027"/>
      <c r="G1653" s="1027"/>
      <c r="H1653" s="1027"/>
      <c r="I1653" s="1027"/>
      <c r="J1653" s="1027"/>
      <c r="K1653" s="1027"/>
      <c r="L1653" s="1027"/>
      <c r="M1653" s="1027"/>
      <c r="N1653" s="1027"/>
      <c r="O1653" s="1028"/>
    </row>
    <row r="1654" spans="2:15" s="97" customFormat="1" ht="18" customHeight="1">
      <c r="B1654" s="1093"/>
      <c r="C1654" s="1094"/>
      <c r="D1654" s="1026"/>
      <c r="E1654" s="1027"/>
      <c r="F1654" s="1027"/>
      <c r="G1654" s="1027"/>
      <c r="H1654" s="1027"/>
      <c r="I1654" s="1027"/>
      <c r="J1654" s="1027"/>
      <c r="K1654" s="1027"/>
      <c r="L1654" s="1027"/>
      <c r="M1654" s="1027"/>
      <c r="N1654" s="1027"/>
      <c r="O1654" s="1028"/>
    </row>
    <row r="1655" spans="2:15" s="97" customFormat="1" ht="18" customHeight="1">
      <c r="B1655" s="1093"/>
      <c r="C1655" s="1094"/>
      <c r="D1655" s="1048"/>
      <c r="E1655" s="1049"/>
      <c r="F1655" s="1049"/>
      <c r="G1655" s="1049"/>
      <c r="H1655" s="1049"/>
      <c r="I1655" s="1049"/>
      <c r="J1655" s="1049"/>
      <c r="K1655" s="1049"/>
      <c r="L1655" s="1049"/>
      <c r="M1655" s="1049"/>
      <c r="N1655" s="1049"/>
      <c r="O1655" s="1050"/>
    </row>
    <row r="1656" spans="2:15" s="97" customFormat="1" ht="18" customHeight="1">
      <c r="B1656" s="1093"/>
      <c r="C1656" s="1094"/>
      <c r="D1656" s="1116" t="s">
        <v>334</v>
      </c>
      <c r="E1656" s="1117"/>
      <c r="F1656" s="1117"/>
      <c r="G1656" s="1117"/>
      <c r="H1656" s="1117"/>
      <c r="I1656" s="1117"/>
      <c r="J1656" s="1117"/>
      <c r="K1656" s="1117"/>
      <c r="L1656" s="1117"/>
      <c r="M1656" s="1117"/>
      <c r="N1656" s="1117"/>
      <c r="O1656" s="1118"/>
    </row>
    <row r="1657" spans="2:15" s="97" customFormat="1" ht="18" customHeight="1">
      <c r="B1657" s="1093"/>
      <c r="C1657" s="1094"/>
      <c r="D1657" s="1045"/>
      <c r="E1657" s="1119"/>
      <c r="F1657" s="1119"/>
      <c r="G1657" s="1119"/>
      <c r="H1657" s="1119"/>
      <c r="I1657" s="1119"/>
      <c r="J1657" s="1119"/>
      <c r="K1657" s="1119"/>
      <c r="L1657" s="1119"/>
      <c r="M1657" s="1119"/>
      <c r="N1657" s="1119"/>
      <c r="O1657" s="1120"/>
    </row>
    <row r="1658" spans="2:15" s="97" customFormat="1" ht="18" customHeight="1">
      <c r="B1658" s="1093"/>
      <c r="C1658" s="1094"/>
      <c r="D1658" s="1121"/>
      <c r="E1658" s="1122"/>
      <c r="F1658" s="1122"/>
      <c r="G1658" s="1122"/>
      <c r="H1658" s="1122"/>
      <c r="I1658" s="1122"/>
      <c r="J1658" s="1122"/>
      <c r="K1658" s="1122"/>
      <c r="L1658" s="1122"/>
      <c r="M1658" s="1122"/>
      <c r="N1658" s="1122"/>
      <c r="O1658" s="1123"/>
    </row>
    <row r="1659" spans="2:15" s="97" customFormat="1" ht="18" customHeight="1">
      <c r="B1659" s="1093"/>
      <c r="C1659" s="1094"/>
      <c r="D1659" s="1121"/>
      <c r="E1659" s="1122"/>
      <c r="F1659" s="1122"/>
      <c r="G1659" s="1122"/>
      <c r="H1659" s="1122"/>
      <c r="I1659" s="1122"/>
      <c r="J1659" s="1122"/>
      <c r="K1659" s="1122"/>
      <c r="L1659" s="1122"/>
      <c r="M1659" s="1122"/>
      <c r="N1659" s="1122"/>
      <c r="O1659" s="1123"/>
    </row>
    <row r="1660" spans="2:15" s="97" customFormat="1" ht="18" customHeight="1">
      <c r="B1660" s="1093"/>
      <c r="C1660" s="1094"/>
      <c r="D1660" s="1121"/>
      <c r="E1660" s="1122"/>
      <c r="F1660" s="1122"/>
      <c r="G1660" s="1122"/>
      <c r="H1660" s="1122"/>
      <c r="I1660" s="1122"/>
      <c r="J1660" s="1122"/>
      <c r="K1660" s="1122"/>
      <c r="L1660" s="1122"/>
      <c r="M1660" s="1122"/>
      <c r="N1660" s="1122"/>
      <c r="O1660" s="1123"/>
    </row>
    <row r="1661" spans="2:15" s="97" customFormat="1" ht="18" customHeight="1">
      <c r="B1661" s="1093"/>
      <c r="C1661" s="1094"/>
      <c r="D1661" s="1121"/>
      <c r="E1661" s="1122"/>
      <c r="F1661" s="1122"/>
      <c r="G1661" s="1122"/>
      <c r="H1661" s="1122"/>
      <c r="I1661" s="1122"/>
      <c r="J1661" s="1122"/>
      <c r="K1661" s="1122"/>
      <c r="L1661" s="1122"/>
      <c r="M1661" s="1122"/>
      <c r="N1661" s="1122"/>
      <c r="O1661" s="1123"/>
    </row>
    <row r="1662" spans="2:15" s="97" customFormat="1" ht="18" customHeight="1">
      <c r="B1662" s="1093"/>
      <c r="C1662" s="1094"/>
      <c r="D1662" s="1121"/>
      <c r="E1662" s="1122"/>
      <c r="F1662" s="1122"/>
      <c r="G1662" s="1122"/>
      <c r="H1662" s="1122"/>
      <c r="I1662" s="1122"/>
      <c r="J1662" s="1122"/>
      <c r="K1662" s="1122"/>
      <c r="L1662" s="1122"/>
      <c r="M1662" s="1122"/>
      <c r="N1662" s="1122"/>
      <c r="O1662" s="1123"/>
    </row>
    <row r="1663" spans="2:15" s="97" customFormat="1" ht="18" customHeight="1">
      <c r="B1663" s="1095"/>
      <c r="C1663" s="1096"/>
      <c r="D1663" s="1124"/>
      <c r="E1663" s="1125"/>
      <c r="F1663" s="1125"/>
      <c r="G1663" s="1125"/>
      <c r="H1663" s="1125"/>
      <c r="I1663" s="1125"/>
      <c r="J1663" s="1125"/>
      <c r="K1663" s="1125"/>
      <c r="L1663" s="1125"/>
      <c r="M1663" s="1125"/>
      <c r="N1663" s="1125"/>
      <c r="O1663" s="1126"/>
    </row>
    <row r="1664" spans="2:15" s="97" customFormat="1" ht="34.5" customHeight="1">
      <c r="B1664" s="1067" t="s">
        <v>110</v>
      </c>
      <c r="C1664" s="1092"/>
      <c r="D1664" s="1102" t="s">
        <v>733</v>
      </c>
      <c r="E1664" s="1090"/>
      <c r="F1664" s="1090"/>
      <c r="G1664" s="1090"/>
      <c r="H1664" s="1090"/>
      <c r="I1664" s="1090"/>
      <c r="J1664" s="1090"/>
      <c r="K1664" s="1090"/>
      <c r="L1664" s="1090"/>
      <c r="M1664" s="1090"/>
      <c r="N1664" s="1090"/>
      <c r="O1664" s="1091"/>
    </row>
    <row r="1665" spans="2:21" s="97" customFormat="1" ht="18" customHeight="1">
      <c r="B1665" s="1093"/>
      <c r="C1665" s="1094"/>
      <c r="D1665" s="1045"/>
      <c r="E1665" s="1108"/>
      <c r="F1665" s="1108"/>
      <c r="G1665" s="1108"/>
      <c r="H1665" s="1108"/>
      <c r="I1665" s="1108"/>
      <c r="J1665" s="1108"/>
      <c r="K1665" s="1108"/>
      <c r="L1665" s="1108"/>
      <c r="M1665" s="1108"/>
      <c r="N1665" s="1108"/>
      <c r="O1665" s="1109"/>
    </row>
    <row r="1666" spans="2:21" s="97" customFormat="1" ht="18" customHeight="1">
      <c r="B1666" s="1093"/>
      <c r="C1666" s="1094"/>
      <c r="D1666" s="1110"/>
      <c r="E1666" s="1111"/>
      <c r="F1666" s="1111"/>
      <c r="G1666" s="1111"/>
      <c r="H1666" s="1111"/>
      <c r="I1666" s="1111"/>
      <c r="J1666" s="1111"/>
      <c r="K1666" s="1111"/>
      <c r="L1666" s="1111"/>
      <c r="M1666" s="1111"/>
      <c r="N1666" s="1111"/>
      <c r="O1666" s="1112"/>
    </row>
    <row r="1667" spans="2:21" s="97" customFormat="1" ht="18" customHeight="1">
      <c r="B1667" s="1093"/>
      <c r="C1667" s="1094"/>
      <c r="D1667" s="1113"/>
      <c r="E1667" s="1114"/>
      <c r="F1667" s="1114"/>
      <c r="G1667" s="1114"/>
      <c r="H1667" s="1114"/>
      <c r="I1667" s="1114"/>
      <c r="J1667" s="1114"/>
      <c r="K1667" s="1114"/>
      <c r="L1667" s="1114"/>
      <c r="M1667" s="1114"/>
      <c r="N1667" s="1114"/>
      <c r="O1667" s="1115"/>
    </row>
    <row r="1668" spans="2:21" s="97" customFormat="1" ht="17.100000000000001" customHeight="1">
      <c r="B1668" s="1093"/>
      <c r="C1668" s="1094"/>
      <c r="D1668" s="1133" t="s">
        <v>278</v>
      </c>
      <c r="E1668" s="1133"/>
      <c r="F1668" s="1133"/>
      <c r="G1668" s="1133"/>
      <c r="H1668" s="1133"/>
      <c r="I1668" s="1133"/>
      <c r="J1668" s="1133"/>
      <c r="K1668" s="1133"/>
      <c r="L1668" s="1133"/>
      <c r="M1668" s="1133"/>
      <c r="N1668" s="1133"/>
      <c r="O1668" s="1134"/>
    </row>
    <row r="1669" spans="2:21" s="97" customFormat="1" ht="17.100000000000001" customHeight="1">
      <c r="B1669" s="1093"/>
      <c r="C1669" s="1094"/>
      <c r="D1669" s="1135"/>
      <c r="E1669" s="1108"/>
      <c r="F1669" s="1108"/>
      <c r="G1669" s="1108"/>
      <c r="H1669" s="1108"/>
      <c r="I1669" s="1108"/>
      <c r="J1669" s="1108"/>
      <c r="K1669" s="1108"/>
      <c r="L1669" s="1108"/>
      <c r="M1669" s="1108"/>
      <c r="N1669" s="1108"/>
      <c r="O1669" s="1109"/>
    </row>
    <row r="1670" spans="2:21" s="97" customFormat="1" ht="17.100000000000001" customHeight="1">
      <c r="B1670" s="1093"/>
      <c r="C1670" s="1094"/>
      <c r="D1670" s="1110"/>
      <c r="E1670" s="1111"/>
      <c r="F1670" s="1111"/>
      <c r="G1670" s="1111"/>
      <c r="H1670" s="1111"/>
      <c r="I1670" s="1111"/>
      <c r="J1670" s="1111"/>
      <c r="K1670" s="1111"/>
      <c r="L1670" s="1111"/>
      <c r="M1670" s="1111"/>
      <c r="N1670" s="1111"/>
      <c r="O1670" s="1112"/>
    </row>
    <row r="1671" spans="2:21" s="97" customFormat="1" ht="17.100000000000001" customHeight="1">
      <c r="B1671" s="1093"/>
      <c r="C1671" s="1094"/>
      <c r="D1671" s="1113"/>
      <c r="E1671" s="1114"/>
      <c r="F1671" s="1114"/>
      <c r="G1671" s="1114"/>
      <c r="H1671" s="1114"/>
      <c r="I1671" s="1114"/>
      <c r="J1671" s="1114"/>
      <c r="K1671" s="1114"/>
      <c r="L1671" s="1114"/>
      <c r="M1671" s="1114"/>
      <c r="N1671" s="1114"/>
      <c r="O1671" s="1115"/>
    </row>
    <row r="1672" spans="2:21" s="97" customFormat="1" ht="17.100000000000001" customHeight="1">
      <c r="B1672" s="1093"/>
      <c r="C1672" s="1094"/>
      <c r="D1672" s="1133" t="s">
        <v>371</v>
      </c>
      <c r="E1672" s="1133"/>
      <c r="F1672" s="1133"/>
      <c r="G1672" s="1133"/>
      <c r="H1672" s="1133"/>
      <c r="I1672" s="1133"/>
      <c r="J1672" s="1133"/>
      <c r="K1672" s="1133"/>
      <c r="L1672" s="1133"/>
      <c r="M1672" s="1133"/>
      <c r="N1672" s="1133"/>
      <c r="O1672" s="1134"/>
    </row>
    <row r="1673" spans="2:21" s="97" customFormat="1" ht="17.100000000000001" customHeight="1">
      <c r="B1673" s="1093"/>
      <c r="C1673" s="1094"/>
      <c r="D1673" s="1135"/>
      <c r="E1673" s="1136"/>
      <c r="F1673" s="1136"/>
      <c r="G1673" s="1136"/>
      <c r="H1673" s="1136"/>
      <c r="I1673" s="1136"/>
      <c r="J1673" s="1136"/>
      <c r="K1673" s="1136"/>
      <c r="L1673" s="1136"/>
      <c r="M1673" s="1136"/>
      <c r="N1673" s="1136"/>
      <c r="O1673" s="1137"/>
    </row>
    <row r="1674" spans="2:21" s="97" customFormat="1" ht="17.100000000000001" customHeight="1">
      <c r="B1674" s="1093"/>
      <c r="C1674" s="1094"/>
      <c r="D1674" s="1138"/>
      <c r="E1674" s="827"/>
      <c r="F1674" s="827"/>
      <c r="G1674" s="827"/>
      <c r="H1674" s="827"/>
      <c r="I1674" s="827"/>
      <c r="J1674" s="827"/>
      <c r="K1674" s="827"/>
      <c r="L1674" s="827"/>
      <c r="M1674" s="827"/>
      <c r="N1674" s="827"/>
      <c r="O1674" s="1139"/>
    </row>
    <row r="1675" spans="2:21" s="97" customFormat="1" ht="17.100000000000001" customHeight="1">
      <c r="B1675" s="1093"/>
      <c r="C1675" s="1094"/>
      <c r="D1675" s="1140"/>
      <c r="E1675" s="1141"/>
      <c r="F1675" s="1141"/>
      <c r="G1675" s="1141"/>
      <c r="H1675" s="1141"/>
      <c r="I1675" s="1141"/>
      <c r="J1675" s="1141"/>
      <c r="K1675" s="1141"/>
      <c r="L1675" s="1141"/>
      <c r="M1675" s="1141"/>
      <c r="N1675" s="1141"/>
      <c r="O1675" s="1142"/>
    </row>
    <row r="1676" spans="2:21" s="97" customFormat="1" ht="45" customHeight="1">
      <c r="B1676" s="1093"/>
      <c r="C1676" s="1094"/>
      <c r="D1676" s="1021" t="s">
        <v>779</v>
      </c>
      <c r="E1676" s="1022"/>
      <c r="F1676" s="1022"/>
      <c r="G1676" s="1022"/>
      <c r="H1676" s="1022"/>
      <c r="I1676" s="1022"/>
      <c r="J1676" s="1022"/>
      <c r="K1676" s="1022"/>
      <c r="L1676" s="1023"/>
      <c r="M1676" s="1024" t="s">
        <v>713</v>
      </c>
      <c r="N1676" s="1025"/>
      <c r="O1676" s="706" t="s">
        <v>714</v>
      </c>
      <c r="Q1676" s="495" t="s">
        <v>721</v>
      </c>
    </row>
    <row r="1677" spans="2:21" s="97" customFormat="1" ht="17.100000000000001" customHeight="1">
      <c r="B1677" s="1093"/>
      <c r="C1677" s="1094"/>
      <c r="D1677" s="1045"/>
      <c r="E1677" s="1103"/>
      <c r="F1677" s="1103"/>
      <c r="G1677" s="1103"/>
      <c r="H1677" s="1103"/>
      <c r="I1677" s="1103"/>
      <c r="J1677" s="1103"/>
      <c r="K1677" s="1103"/>
      <c r="L1677" s="1103"/>
      <c r="M1677" s="1103"/>
      <c r="N1677" s="1103"/>
      <c r="O1677" s="1104"/>
    </row>
    <row r="1678" spans="2:21" ht="18" customHeight="1">
      <c r="B1678" s="1093"/>
      <c r="C1678" s="1094"/>
      <c r="D1678" s="1105"/>
      <c r="E1678" s="1106"/>
      <c r="F1678" s="1106"/>
      <c r="G1678" s="1106"/>
      <c r="H1678" s="1106"/>
      <c r="I1678" s="1106"/>
      <c r="J1678" s="1106"/>
      <c r="K1678" s="1106"/>
      <c r="L1678" s="1106"/>
      <c r="M1678" s="1106"/>
      <c r="N1678" s="1106"/>
      <c r="O1678" s="1107"/>
      <c r="R1678" s="294"/>
      <c r="S1678" s="294"/>
      <c r="T1678" s="294"/>
      <c r="U1678" s="294"/>
    </row>
    <row r="1679" spans="2:21" ht="18" customHeight="1">
      <c r="B1679" s="1093"/>
      <c r="C1679" s="1094"/>
      <c r="D1679" s="1147" t="s">
        <v>279</v>
      </c>
      <c r="E1679" s="1133"/>
      <c r="F1679" s="1133"/>
      <c r="G1679" s="1133"/>
      <c r="H1679" s="1133"/>
      <c r="I1679" s="1133"/>
      <c r="J1679" s="1133"/>
      <c r="K1679" s="1133"/>
      <c r="L1679" s="1133"/>
      <c r="M1679" s="1133"/>
      <c r="N1679" s="1133"/>
      <c r="O1679" s="1134"/>
      <c r="R1679" s="294"/>
      <c r="S1679" s="294"/>
      <c r="T1679" s="294"/>
      <c r="U1679" s="294"/>
    </row>
    <row r="1680" spans="2:21" ht="18" customHeight="1">
      <c r="B1680" s="1093"/>
      <c r="C1680" s="1094"/>
      <c r="D1680" s="1127"/>
      <c r="E1680" s="1128"/>
      <c r="F1680" s="1128"/>
      <c r="G1680" s="1128"/>
      <c r="H1680" s="1128"/>
      <c r="I1680" s="1128"/>
      <c r="J1680" s="1128"/>
      <c r="K1680" s="1128"/>
      <c r="L1680" s="1128"/>
      <c r="M1680" s="1128"/>
      <c r="N1680" s="1128"/>
      <c r="O1680" s="1129"/>
      <c r="R1680" s="294"/>
      <c r="S1680" s="294"/>
      <c r="T1680" s="294"/>
      <c r="U1680" s="294"/>
    </row>
    <row r="1681" spans="1:17" s="308" customFormat="1" ht="18" customHeight="1">
      <c r="B1681" s="1095"/>
      <c r="C1681" s="1096"/>
      <c r="D1681" s="1130"/>
      <c r="E1681" s="1131"/>
      <c r="F1681" s="1131"/>
      <c r="G1681" s="1131"/>
      <c r="H1681" s="1131"/>
      <c r="I1681" s="1131"/>
      <c r="J1681" s="1131"/>
      <c r="K1681" s="1131"/>
      <c r="L1681" s="1131"/>
      <c r="M1681" s="1131"/>
      <c r="N1681" s="1131"/>
      <c r="O1681" s="1132"/>
    </row>
    <row r="1682" spans="1:17" s="122" customFormat="1" ht="4.5" customHeight="1">
      <c r="B1682" s="309"/>
      <c r="C1682" s="309"/>
      <c r="D1682" s="310"/>
      <c r="E1682" s="310"/>
      <c r="F1682" s="310"/>
      <c r="G1682" s="310"/>
      <c r="H1682" s="310"/>
      <c r="I1682" s="310"/>
      <c r="J1682" s="310"/>
      <c r="K1682" s="310"/>
      <c r="L1682" s="310"/>
      <c r="M1682" s="310"/>
      <c r="N1682" s="310"/>
      <c r="O1682" s="310"/>
    </row>
    <row r="1683" spans="1:17" s="122" customFormat="1" ht="18.75" customHeight="1">
      <c r="B1683" s="463" t="s">
        <v>333</v>
      </c>
      <c r="C1683" s="309"/>
      <c r="D1683" s="310"/>
      <c r="E1683" s="310"/>
      <c r="F1683" s="310"/>
      <c r="G1683" s="310"/>
      <c r="H1683" s="310"/>
      <c r="I1683" s="310"/>
      <c r="J1683" s="310"/>
      <c r="K1683" s="310"/>
      <c r="L1683" s="310"/>
      <c r="M1683" s="310"/>
      <c r="N1683" s="310"/>
      <c r="O1683" s="310"/>
    </row>
    <row r="1684" spans="1:17" s="122" customFormat="1" ht="14.25" customHeight="1" thickBot="1">
      <c r="B1684" s="463" t="s">
        <v>331</v>
      </c>
      <c r="C1684" s="309"/>
      <c r="D1684" s="310"/>
      <c r="E1684" s="310"/>
      <c r="F1684" s="310"/>
      <c r="G1684" s="310"/>
      <c r="H1684" s="310"/>
      <c r="I1684" s="310"/>
      <c r="J1684" s="310"/>
      <c r="K1684" s="310"/>
      <c r="L1684" s="310"/>
      <c r="M1684" s="310"/>
      <c r="N1684" s="310"/>
      <c r="O1684" s="310"/>
    </row>
    <row r="1685" spans="1:17" s="122" customFormat="1" ht="18" customHeight="1" thickBot="1">
      <c r="B1685" s="1143" t="s">
        <v>36</v>
      </c>
      <c r="C1685" s="1017"/>
      <c r="D1685" s="1018"/>
      <c r="E1685" s="311" t="s">
        <v>430</v>
      </c>
      <c r="F1685" s="312"/>
      <c r="G1685" s="312"/>
      <c r="H1685" s="312"/>
      <c r="I1685" s="312"/>
      <c r="J1685" s="312"/>
      <c r="K1685" s="312"/>
      <c r="L1685" s="212"/>
      <c r="M1685" s="212"/>
      <c r="N1685" s="212"/>
      <c r="O1685" s="212"/>
    </row>
    <row r="1686" spans="1:17" s="122" customFormat="1" ht="12">
      <c r="A1686" s="313"/>
      <c r="B1686" s="314" t="s">
        <v>50</v>
      </c>
      <c r="C1686" s="314"/>
      <c r="D1686" s="315"/>
      <c r="E1686" s="316"/>
      <c r="F1686" s="316"/>
      <c r="G1686" s="317" t="s">
        <v>51</v>
      </c>
      <c r="H1686" s="315"/>
      <c r="I1686" s="314" t="s">
        <v>52</v>
      </c>
      <c r="J1686" s="314"/>
      <c r="K1686" s="313"/>
      <c r="L1686" s="318"/>
      <c r="M1686" s="319"/>
      <c r="N1686" s="313"/>
      <c r="O1686" s="317" t="s">
        <v>51</v>
      </c>
    </row>
    <row r="1687" spans="1:17" s="122" customFormat="1" ht="12">
      <c r="A1687" s="320"/>
      <c r="B1687" s="321" t="s">
        <v>53</v>
      </c>
      <c r="C1687" s="322"/>
      <c r="D1687" s="322"/>
      <c r="E1687" s="323"/>
      <c r="F1687" s="323" t="s">
        <v>54</v>
      </c>
      <c r="G1687" s="324" t="s">
        <v>55</v>
      </c>
      <c r="H1687" s="325"/>
      <c r="I1687" s="321" t="s">
        <v>53</v>
      </c>
      <c r="J1687" s="322"/>
      <c r="K1687" s="322"/>
      <c r="L1687" s="322"/>
      <c r="M1687" s="323"/>
      <c r="N1687" s="323" t="s">
        <v>54</v>
      </c>
      <c r="O1687" s="324" t="s">
        <v>55</v>
      </c>
    </row>
    <row r="1688" spans="1:17" s="122" customFormat="1" ht="18" customHeight="1">
      <c r="A1688" s="313"/>
      <c r="B1688" s="78" t="s">
        <v>395</v>
      </c>
      <c r="C1688" s="79"/>
      <c r="D1688" s="79"/>
      <c r="E1688" s="80"/>
      <c r="F1688" s="81"/>
      <c r="G1688" s="82"/>
      <c r="H1688" s="83"/>
      <c r="I1688" s="78" t="s">
        <v>397</v>
      </c>
      <c r="J1688" s="79"/>
      <c r="K1688" s="79"/>
      <c r="L1688" s="79"/>
      <c r="M1688" s="80"/>
      <c r="N1688" s="84"/>
      <c r="O1688" s="85"/>
      <c r="Q1688" s="561" t="s">
        <v>700</v>
      </c>
    </row>
    <row r="1689" spans="1:17" s="122" customFormat="1" ht="14.25" customHeight="1">
      <c r="A1689" s="313"/>
      <c r="B1689" s="86"/>
      <c r="C1689" s="87"/>
      <c r="D1689" s="88"/>
      <c r="E1689" s="89"/>
      <c r="F1689" s="90"/>
      <c r="G1689" s="91"/>
      <c r="H1689" s="83"/>
      <c r="I1689" s="92"/>
      <c r="J1689" s="93"/>
      <c r="K1689" s="88"/>
      <c r="L1689" s="88"/>
      <c r="M1689" s="89"/>
      <c r="N1689" s="90"/>
      <c r="O1689" s="94"/>
    </row>
    <row r="1690" spans="1:17" s="122" customFormat="1" ht="14.25" customHeight="1">
      <c r="A1690" s="313"/>
      <c r="B1690" s="95"/>
      <c r="C1690" s="96"/>
      <c r="D1690" s="97"/>
      <c r="E1690" s="98"/>
      <c r="F1690" s="90"/>
      <c r="G1690" s="99">
        <f>ROUNDDOWN(SUM(F1689:F1695)/1000,0)</f>
        <v>0</v>
      </c>
      <c r="H1690" s="100"/>
      <c r="I1690" s="92"/>
      <c r="J1690" s="510"/>
      <c r="K1690" s="510"/>
      <c r="L1690" s="510"/>
      <c r="M1690" s="98"/>
      <c r="N1690" s="90"/>
      <c r="O1690" s="101">
        <f>ROUNDDOWN(SUM(N1689:N1698)/1000,0)</f>
        <v>0</v>
      </c>
    </row>
    <row r="1691" spans="1:17" s="122" customFormat="1" ht="14.1" customHeight="1">
      <c r="A1691" s="313"/>
      <c r="B1691" s="95"/>
      <c r="C1691" s="96"/>
      <c r="D1691" s="97"/>
      <c r="E1691" s="98"/>
      <c r="F1691" s="90"/>
      <c r="G1691" s="99"/>
      <c r="H1691" s="100"/>
      <c r="I1691" s="92"/>
      <c r="J1691" s="510"/>
      <c r="K1691" s="510"/>
      <c r="L1691" s="510"/>
      <c r="M1691" s="98"/>
      <c r="N1691" s="90"/>
      <c r="O1691" s="94"/>
    </row>
    <row r="1692" spans="1:17" s="122" customFormat="1" ht="14.25" customHeight="1">
      <c r="A1692" s="313"/>
      <c r="B1692" s="95"/>
      <c r="C1692" s="96"/>
      <c r="D1692" s="97"/>
      <c r="E1692" s="98"/>
      <c r="F1692" s="90"/>
      <c r="G1692" s="99"/>
      <c r="H1692" s="100"/>
      <c r="I1692" s="92"/>
      <c r="J1692" s="510"/>
      <c r="K1692" s="510"/>
      <c r="L1692" s="510"/>
      <c r="M1692" s="98"/>
      <c r="N1692" s="90"/>
      <c r="O1692" s="94"/>
    </row>
    <row r="1693" spans="1:17" s="122" customFormat="1" ht="14.25" customHeight="1">
      <c r="A1693" s="313"/>
      <c r="B1693" s="95"/>
      <c r="C1693" s="96"/>
      <c r="D1693" s="97"/>
      <c r="E1693" s="98"/>
      <c r="F1693" s="90"/>
      <c r="G1693" s="102"/>
      <c r="H1693" s="103"/>
      <c r="I1693" s="92"/>
      <c r="J1693" s="510"/>
      <c r="K1693" s="510"/>
      <c r="L1693" s="510"/>
      <c r="M1693" s="98"/>
      <c r="N1693" s="90"/>
      <c r="O1693" s="94"/>
    </row>
    <row r="1694" spans="1:17" s="122" customFormat="1" ht="14.25" customHeight="1">
      <c r="A1694" s="313"/>
      <c r="B1694" s="95"/>
      <c r="C1694" s="96"/>
      <c r="D1694" s="97"/>
      <c r="E1694" s="98"/>
      <c r="F1694" s="90"/>
      <c r="G1694" s="102"/>
      <c r="H1694" s="103"/>
      <c r="I1694" s="92"/>
      <c r="J1694" s="510"/>
      <c r="K1694" s="510"/>
      <c r="L1694" s="510"/>
      <c r="M1694" s="98"/>
      <c r="N1694" s="90"/>
      <c r="O1694" s="94"/>
    </row>
    <row r="1695" spans="1:17" s="122" customFormat="1" ht="14.25" customHeight="1">
      <c r="A1695" s="313"/>
      <c r="B1695" s="78" t="s">
        <v>607</v>
      </c>
      <c r="C1695" s="79"/>
      <c r="D1695" s="79"/>
      <c r="E1695" s="80"/>
      <c r="F1695" s="81"/>
      <c r="G1695" s="82"/>
      <c r="H1695" s="105"/>
      <c r="I1695" s="92"/>
      <c r="J1695" s="510"/>
      <c r="K1695" s="510"/>
      <c r="L1695" s="510"/>
      <c r="M1695" s="98"/>
      <c r="N1695" s="90"/>
      <c r="O1695" s="94"/>
    </row>
    <row r="1696" spans="1:17" s="122" customFormat="1" ht="14.25" customHeight="1">
      <c r="A1696" s="313"/>
      <c r="B1696" s="95"/>
      <c r="C1696" s="96"/>
      <c r="D1696" s="97"/>
      <c r="E1696" s="98"/>
      <c r="F1696" s="90"/>
      <c r="G1696" s="91"/>
      <c r="H1696" s="105"/>
      <c r="I1696" s="92"/>
      <c r="J1696" s="510"/>
      <c r="K1696" s="510"/>
      <c r="L1696" s="510"/>
      <c r="M1696" s="98"/>
      <c r="N1696" s="90"/>
      <c r="O1696" s="94"/>
    </row>
    <row r="1697" spans="1:15" s="122" customFormat="1" ht="14.25" customHeight="1">
      <c r="A1697" s="313"/>
      <c r="B1697" s="95"/>
      <c r="C1697" s="96"/>
      <c r="D1697" s="97"/>
      <c r="E1697" s="98"/>
      <c r="F1697" s="90"/>
      <c r="G1697" s="99">
        <f>ROUNDDOWN(SUM(F1696:F1701)/1000,0)</f>
        <v>0</v>
      </c>
      <c r="H1697" s="100"/>
      <c r="I1697" s="107"/>
      <c r="J1697" s="511"/>
      <c r="K1697" s="511"/>
      <c r="L1697" s="511"/>
      <c r="M1697" s="98"/>
      <c r="N1697" s="90"/>
      <c r="O1697" s="106"/>
    </row>
    <row r="1698" spans="1:15" s="122" customFormat="1" ht="14.25" customHeight="1">
      <c r="A1698" s="313"/>
      <c r="B1698" s="95"/>
      <c r="C1698" s="96"/>
      <c r="D1698" s="97"/>
      <c r="E1698" s="98"/>
      <c r="F1698" s="90"/>
      <c r="G1698" s="99"/>
      <c r="H1698" s="100"/>
      <c r="I1698" s="78" t="s">
        <v>398</v>
      </c>
      <c r="J1698" s="79"/>
      <c r="K1698" s="79"/>
      <c r="L1698" s="79"/>
      <c r="M1698" s="80"/>
      <c r="N1698" s="81"/>
      <c r="O1698" s="111"/>
    </row>
    <row r="1699" spans="1:15" s="122" customFormat="1" ht="14.25" customHeight="1">
      <c r="A1699" s="313"/>
      <c r="B1699" s="95"/>
      <c r="C1699" s="96"/>
      <c r="D1699" s="97"/>
      <c r="E1699" s="98"/>
      <c r="F1699" s="90"/>
      <c r="G1699" s="99"/>
      <c r="H1699" s="105"/>
      <c r="I1699" s="92"/>
      <c r="J1699" s="510"/>
      <c r="K1699" s="510"/>
      <c r="L1699" s="510"/>
      <c r="M1699" s="98"/>
      <c r="N1699" s="90"/>
      <c r="O1699" s="94"/>
    </row>
    <row r="1700" spans="1:15" s="122" customFormat="1" ht="14.25" customHeight="1">
      <c r="A1700" s="313"/>
      <c r="B1700" s="95"/>
      <c r="C1700" s="96"/>
      <c r="D1700" s="97"/>
      <c r="E1700" s="98"/>
      <c r="F1700" s="90"/>
      <c r="G1700" s="99"/>
      <c r="H1700" s="100"/>
      <c r="I1700" s="92"/>
      <c r="J1700" s="510"/>
      <c r="K1700" s="510"/>
      <c r="L1700" s="510"/>
      <c r="M1700" s="98"/>
      <c r="N1700" s="90"/>
      <c r="O1700" s="101">
        <f>ROUNDDOWN(SUM(N1699:N1707)/1000,0)</f>
        <v>0</v>
      </c>
    </row>
    <row r="1701" spans="1:15" s="122" customFormat="1" ht="14.25" customHeight="1">
      <c r="A1701" s="313"/>
      <c r="B1701" s="78" t="s">
        <v>614</v>
      </c>
      <c r="C1701" s="79"/>
      <c r="D1701" s="79"/>
      <c r="E1701" s="80"/>
      <c r="F1701" s="81"/>
      <c r="G1701" s="82"/>
      <c r="H1701" s="100"/>
      <c r="I1701" s="92"/>
      <c r="J1701" s="510"/>
      <c r="K1701" s="510"/>
      <c r="L1701" s="510"/>
      <c r="M1701" s="98"/>
      <c r="N1701" s="90"/>
      <c r="O1701" s="94"/>
    </row>
    <row r="1702" spans="1:15" s="122" customFormat="1" ht="14.25" customHeight="1">
      <c r="A1702" s="313"/>
      <c r="B1702" s="95"/>
      <c r="C1702" s="96"/>
      <c r="D1702" s="97"/>
      <c r="E1702" s="98"/>
      <c r="F1702" s="90"/>
      <c r="G1702" s="91"/>
      <c r="H1702" s="105"/>
      <c r="I1702" s="92"/>
      <c r="J1702" s="510"/>
      <c r="K1702" s="510"/>
      <c r="L1702" s="510"/>
      <c r="M1702" s="98"/>
      <c r="N1702" s="90"/>
      <c r="O1702" s="94"/>
    </row>
    <row r="1703" spans="1:15" s="122" customFormat="1" ht="14.25" customHeight="1">
      <c r="A1703" s="313"/>
      <c r="B1703" s="95"/>
      <c r="C1703" s="96"/>
      <c r="D1703" s="97"/>
      <c r="E1703" s="98"/>
      <c r="F1703" s="90"/>
      <c r="G1703" s="99">
        <f>ROUNDDOWN(SUM(F1702:F1705)/1000,0)</f>
        <v>0</v>
      </c>
      <c r="H1703" s="105"/>
      <c r="I1703" s="92"/>
      <c r="J1703" s="510"/>
      <c r="K1703" s="510"/>
      <c r="L1703" s="510"/>
      <c r="M1703" s="98"/>
      <c r="N1703" s="90"/>
      <c r="O1703" s="94"/>
    </row>
    <row r="1704" spans="1:15" s="122" customFormat="1" ht="14.25" customHeight="1">
      <c r="A1704" s="313"/>
      <c r="B1704" s="95"/>
      <c r="C1704" s="96"/>
      <c r="D1704" s="97"/>
      <c r="E1704" s="98"/>
      <c r="F1704" s="90"/>
      <c r="G1704" s="99"/>
      <c r="H1704" s="100"/>
      <c r="I1704" s="92"/>
      <c r="J1704" s="510"/>
      <c r="K1704" s="510"/>
      <c r="L1704" s="510"/>
      <c r="M1704" s="98"/>
      <c r="N1704" s="90"/>
      <c r="O1704" s="94"/>
    </row>
    <row r="1705" spans="1:15" s="122" customFormat="1" ht="14.25" customHeight="1">
      <c r="A1705" s="313"/>
      <c r="B1705" s="78" t="s">
        <v>615</v>
      </c>
      <c r="C1705" s="79"/>
      <c r="D1705" s="79"/>
      <c r="E1705" s="80"/>
      <c r="F1705" s="81"/>
      <c r="G1705" s="82"/>
      <c r="H1705" s="100"/>
      <c r="I1705" s="92"/>
      <c r="J1705" s="510"/>
      <c r="K1705" s="510"/>
      <c r="L1705" s="510"/>
      <c r="M1705" s="98"/>
      <c r="N1705" s="90"/>
      <c r="O1705" s="94"/>
    </row>
    <row r="1706" spans="1:15" s="122" customFormat="1" ht="14.25" customHeight="1">
      <c r="A1706" s="313"/>
      <c r="B1706" s="95"/>
      <c r="C1706" s="96"/>
      <c r="D1706" s="97"/>
      <c r="E1706" s="98"/>
      <c r="F1706" s="90"/>
      <c r="G1706" s="91"/>
      <c r="H1706" s="105"/>
      <c r="I1706" s="92"/>
      <c r="J1706" s="510"/>
      <c r="K1706" s="510"/>
      <c r="L1706" s="510"/>
      <c r="M1706" s="98"/>
      <c r="N1706" s="90"/>
      <c r="O1706" s="106"/>
    </row>
    <row r="1707" spans="1:15" s="122" customFormat="1" ht="14.25" customHeight="1">
      <c r="A1707" s="313"/>
      <c r="B1707" s="95"/>
      <c r="C1707" s="96"/>
      <c r="D1707" s="97"/>
      <c r="E1707" s="98"/>
      <c r="F1707" s="90"/>
      <c r="G1707" s="99">
        <f>ROUNDDOWN(SUM(F1706:F1711)/1000,0)</f>
        <v>0</v>
      </c>
      <c r="H1707" s="105"/>
      <c r="I1707" s="185" t="s">
        <v>399</v>
      </c>
      <c r="J1707" s="167"/>
      <c r="K1707" s="109"/>
      <c r="L1707" s="109"/>
      <c r="M1707" s="110"/>
      <c r="N1707" s="84"/>
      <c r="O1707" s="111"/>
    </row>
    <row r="1708" spans="1:15" s="122" customFormat="1" ht="14.25" customHeight="1">
      <c r="A1708" s="313"/>
      <c r="B1708" s="95"/>
      <c r="C1708" s="96"/>
      <c r="D1708" s="97"/>
      <c r="E1708" s="98"/>
      <c r="F1708" s="90"/>
      <c r="G1708" s="99"/>
      <c r="H1708" s="105"/>
      <c r="I1708" s="92"/>
      <c r="J1708" s="510"/>
      <c r="K1708" s="510"/>
      <c r="L1708" s="510"/>
      <c r="M1708" s="98"/>
      <c r="N1708" s="90"/>
      <c r="O1708" s="94"/>
    </row>
    <row r="1709" spans="1:15" s="122" customFormat="1" ht="14.25" customHeight="1">
      <c r="A1709" s="313"/>
      <c r="B1709" s="95"/>
      <c r="C1709" s="96"/>
      <c r="D1709" s="97"/>
      <c r="E1709" s="98"/>
      <c r="F1709" s="90"/>
      <c r="G1709" s="99"/>
      <c r="H1709" s="100"/>
      <c r="I1709" s="92"/>
      <c r="J1709" s="510"/>
      <c r="K1709" s="510"/>
      <c r="L1709" s="510"/>
      <c r="M1709" s="98"/>
      <c r="N1709" s="90"/>
      <c r="O1709" s="101">
        <f>ROUNDDOWN(SUM(N1708:N1714)/1000,0)</f>
        <v>0</v>
      </c>
    </row>
    <row r="1710" spans="1:15" s="122" customFormat="1" ht="14.25" customHeight="1">
      <c r="A1710" s="313"/>
      <c r="B1710" s="78" t="s">
        <v>396</v>
      </c>
      <c r="C1710" s="79"/>
      <c r="D1710" s="79"/>
      <c r="E1710" s="80"/>
      <c r="F1710" s="81"/>
      <c r="G1710" s="82"/>
      <c r="H1710" s="100"/>
      <c r="I1710" s="92"/>
      <c r="J1710" s="510"/>
      <c r="K1710" s="510"/>
      <c r="L1710" s="510"/>
      <c r="M1710" s="98"/>
      <c r="N1710" s="90"/>
      <c r="O1710" s="94"/>
    </row>
    <row r="1711" spans="1:15" s="122" customFormat="1" ht="14.25" customHeight="1">
      <c r="A1711" s="313"/>
      <c r="B1711" s="95"/>
      <c r="C1711" s="96"/>
      <c r="D1711" s="97"/>
      <c r="E1711" s="98"/>
      <c r="F1711" s="90"/>
      <c r="G1711" s="91"/>
      <c r="H1711" s="100"/>
      <c r="I1711" s="92"/>
      <c r="J1711" s="510"/>
      <c r="K1711" s="510"/>
      <c r="L1711" s="510"/>
      <c r="M1711" s="98"/>
      <c r="N1711" s="90"/>
      <c r="O1711" s="94"/>
    </row>
    <row r="1712" spans="1:15" s="122" customFormat="1" ht="14.25" customHeight="1">
      <c r="A1712" s="313"/>
      <c r="B1712" s="95"/>
      <c r="C1712" s="96"/>
      <c r="D1712" s="97"/>
      <c r="E1712" s="98"/>
      <c r="F1712" s="90"/>
      <c r="G1712" s="91">
        <f>ROUNDDOWN(SUM(F1711:F1718)/1000,0)</f>
        <v>0</v>
      </c>
      <c r="H1712" s="100"/>
      <c r="I1712" s="92"/>
      <c r="J1712" s="510"/>
      <c r="K1712" s="510"/>
      <c r="L1712" s="510"/>
      <c r="M1712" s="98"/>
      <c r="N1712" s="90"/>
      <c r="O1712" s="94"/>
    </row>
    <row r="1713" spans="1:17" s="122" customFormat="1" ht="14.25" customHeight="1">
      <c r="A1713" s="313"/>
      <c r="B1713" s="95"/>
      <c r="C1713" s="96"/>
      <c r="D1713" s="97"/>
      <c r="E1713" s="98"/>
      <c r="F1713" s="90"/>
      <c r="G1713" s="91"/>
      <c r="H1713" s="100"/>
      <c r="I1713" s="92"/>
      <c r="J1713" s="510"/>
      <c r="K1713" s="510"/>
      <c r="L1713" s="510"/>
      <c r="M1713" s="98"/>
      <c r="N1713" s="90"/>
      <c r="O1713" s="94"/>
    </row>
    <row r="1714" spans="1:17" s="122" customFormat="1" ht="14.25" customHeight="1">
      <c r="A1714" s="313"/>
      <c r="B1714" s="95"/>
      <c r="C1714" s="96"/>
      <c r="D1714" s="97"/>
      <c r="E1714" s="98"/>
      <c r="F1714" s="90"/>
      <c r="G1714" s="91"/>
      <c r="H1714" s="105"/>
      <c r="I1714" s="185" t="s">
        <v>400</v>
      </c>
      <c r="J1714" s="108"/>
      <c r="K1714" s="109"/>
      <c r="L1714" s="109"/>
      <c r="M1714" s="110"/>
      <c r="N1714" s="84"/>
      <c r="O1714" s="168"/>
    </row>
    <row r="1715" spans="1:17" s="122" customFormat="1" ht="14.25" customHeight="1">
      <c r="A1715" s="313"/>
      <c r="B1715" s="95"/>
      <c r="C1715" s="96"/>
      <c r="D1715" s="97"/>
      <c r="E1715" s="98"/>
      <c r="F1715" s="90"/>
      <c r="G1715" s="91"/>
      <c r="H1715" s="105"/>
      <c r="I1715" s="92"/>
      <c r="J1715" s="510"/>
      <c r="K1715" s="510"/>
      <c r="L1715" s="510"/>
      <c r="M1715" s="98"/>
      <c r="N1715" s="90"/>
      <c r="O1715" s="169"/>
    </row>
    <row r="1716" spans="1:17" s="122" customFormat="1" ht="14.25" customHeight="1">
      <c r="A1716" s="313"/>
      <c r="B1716" s="95"/>
      <c r="C1716" s="96"/>
      <c r="D1716" s="97"/>
      <c r="E1716" s="98"/>
      <c r="F1716" s="90"/>
      <c r="G1716" s="91"/>
      <c r="H1716" s="105"/>
      <c r="I1716" s="92"/>
      <c r="J1716" s="510"/>
      <c r="K1716" s="510"/>
      <c r="L1716" s="510"/>
      <c r="M1716" s="98"/>
      <c r="N1716" s="90"/>
      <c r="O1716" s="101">
        <f>ROUNDDOWN(SUM(N1715:N1721)/1000,0)</f>
        <v>0</v>
      </c>
    </row>
    <row r="1717" spans="1:17" s="122" customFormat="1" ht="14.25" customHeight="1">
      <c r="A1717" s="313"/>
      <c r="B1717" s="95"/>
      <c r="C1717" s="96"/>
      <c r="D1717" s="97"/>
      <c r="E1717" s="98"/>
      <c r="F1717" s="90"/>
      <c r="G1717" s="91"/>
      <c r="H1717" s="105"/>
      <c r="I1717" s="92"/>
      <c r="J1717" s="510"/>
      <c r="K1717" s="510"/>
      <c r="L1717" s="510"/>
      <c r="M1717" s="98"/>
      <c r="N1717" s="90"/>
      <c r="O1717" s="94"/>
    </row>
    <row r="1718" spans="1:17" s="122" customFormat="1" ht="14.25" customHeight="1">
      <c r="A1718" s="313"/>
      <c r="B1718" s="78" t="s">
        <v>56</v>
      </c>
      <c r="C1718" s="79"/>
      <c r="D1718" s="79"/>
      <c r="E1718" s="80"/>
      <c r="F1718" s="81"/>
      <c r="G1718" s="82"/>
      <c r="H1718" s="105"/>
      <c r="I1718" s="92"/>
      <c r="J1718" s="510"/>
      <c r="K1718" s="510"/>
      <c r="L1718" s="510"/>
      <c r="M1718" s="98"/>
      <c r="N1718" s="90"/>
      <c r="O1718" s="94"/>
    </row>
    <row r="1719" spans="1:17" s="122" customFormat="1" ht="14.25" customHeight="1">
      <c r="A1719" s="313"/>
      <c r="B1719" s="95"/>
      <c r="C1719" s="96"/>
      <c r="D1719" s="97"/>
      <c r="E1719" s="98"/>
      <c r="F1719" s="90"/>
      <c r="G1719" s="91"/>
      <c r="H1719" s="100"/>
      <c r="I1719" s="92"/>
      <c r="J1719" s="510"/>
      <c r="K1719" s="510"/>
      <c r="L1719" s="510"/>
      <c r="M1719" s="98"/>
      <c r="N1719" s="90"/>
      <c r="O1719" s="94"/>
    </row>
    <row r="1720" spans="1:17" s="122" customFormat="1" ht="14.25" customHeight="1">
      <c r="A1720" s="313"/>
      <c r="B1720" s="95"/>
      <c r="C1720" s="96"/>
      <c r="D1720" s="97"/>
      <c r="E1720" s="98"/>
      <c r="F1720" s="90"/>
      <c r="G1720" s="99">
        <f>ROUNDDOWN(SUM(F1719:F1724)/1000,0)</f>
        <v>0</v>
      </c>
      <c r="H1720" s="105"/>
      <c r="I1720" s="92"/>
      <c r="J1720" s="510"/>
      <c r="K1720" s="510"/>
      <c r="L1720" s="510"/>
      <c r="M1720" s="98"/>
      <c r="N1720" s="90"/>
      <c r="O1720" s="106"/>
    </row>
    <row r="1721" spans="1:17" s="122" customFormat="1" ht="14.25" customHeight="1">
      <c r="A1721" s="313"/>
      <c r="B1721" s="95"/>
      <c r="C1721" s="96"/>
      <c r="D1721" s="97"/>
      <c r="E1721" s="98"/>
      <c r="F1721" s="90"/>
      <c r="G1721" s="91"/>
      <c r="H1721" s="105"/>
      <c r="I1721" s="185" t="s">
        <v>401</v>
      </c>
      <c r="J1721" s="108"/>
      <c r="K1721" s="109"/>
      <c r="L1721" s="109"/>
      <c r="M1721" s="110"/>
      <c r="N1721" s="707"/>
      <c r="O1721" s="112"/>
    </row>
    <row r="1722" spans="1:17" s="122" customFormat="1" ht="14.25" customHeight="1">
      <c r="A1722" s="313"/>
      <c r="B1722" s="95"/>
      <c r="C1722" s="96"/>
      <c r="D1722" s="97"/>
      <c r="E1722" s="98"/>
      <c r="F1722" s="90"/>
      <c r="G1722" s="99"/>
      <c r="H1722" s="105"/>
      <c r="I1722" s="92"/>
      <c r="J1722" s="510"/>
      <c r="K1722" s="510"/>
      <c r="L1722" s="510"/>
      <c r="M1722" s="98"/>
      <c r="N1722" s="90"/>
      <c r="O1722" s="94"/>
    </row>
    <row r="1723" spans="1:17" s="122" customFormat="1" ht="14.25" customHeight="1">
      <c r="A1723" s="313"/>
      <c r="B1723" s="95"/>
      <c r="C1723" s="96"/>
      <c r="D1723" s="97"/>
      <c r="E1723" s="98"/>
      <c r="F1723" s="90"/>
      <c r="G1723" s="99"/>
      <c r="H1723" s="100"/>
      <c r="I1723" s="92"/>
      <c r="J1723" s="510"/>
      <c r="K1723" s="510"/>
      <c r="L1723" s="510"/>
      <c r="M1723" s="98"/>
      <c r="N1723" s="90"/>
      <c r="O1723" s="101">
        <f>ROUNDDOWN(SUM(N1722:N1727)/1000,0)</f>
        <v>0</v>
      </c>
    </row>
    <row r="1724" spans="1:17" s="122" customFormat="1" ht="14.1" customHeight="1" thickBot="1">
      <c r="A1724" s="313"/>
      <c r="B1724" s="113" t="s">
        <v>608</v>
      </c>
      <c r="C1724" s="114"/>
      <c r="D1724" s="114"/>
      <c r="E1724" s="115"/>
      <c r="F1724" s="116"/>
      <c r="G1724" s="117">
        <f>G1725-G1690-G1697-G1703-G1707-G1712-G1720</f>
        <v>0</v>
      </c>
      <c r="H1724" s="105"/>
      <c r="I1724" s="92"/>
      <c r="J1724" s="510"/>
      <c r="K1724" s="510"/>
      <c r="L1724" s="510"/>
      <c r="M1724" s="98"/>
      <c r="N1724" s="90"/>
      <c r="O1724" s="94"/>
    </row>
    <row r="1725" spans="1:17" s="122" customFormat="1" ht="14.25" customHeight="1" thickTop="1">
      <c r="A1725" s="313"/>
      <c r="B1725" s="702" t="s">
        <v>57</v>
      </c>
      <c r="C1725" s="703"/>
      <c r="D1725" s="703"/>
      <c r="E1725" s="703"/>
      <c r="F1725" s="704"/>
      <c r="G1725" s="118">
        <f>O1734</f>
        <v>0</v>
      </c>
      <c r="H1725" s="100"/>
      <c r="I1725" s="92"/>
      <c r="J1725" s="510"/>
      <c r="K1725" s="510"/>
      <c r="L1725" s="510"/>
      <c r="M1725" s="98"/>
      <c r="N1725" s="90"/>
      <c r="O1725" s="94"/>
    </row>
    <row r="1726" spans="1:17" s="122" customFormat="1" ht="20.100000000000001" customHeight="1">
      <c r="A1726" s="313"/>
      <c r="B1726" s="119" t="s">
        <v>58</v>
      </c>
      <c r="C1726" s="120"/>
      <c r="D1726" s="120"/>
      <c r="E1726" s="120"/>
      <c r="F1726" s="120"/>
      <c r="G1726" s="121"/>
      <c r="H1726" s="100"/>
      <c r="I1726" s="107"/>
      <c r="J1726" s="511"/>
      <c r="K1726" s="511"/>
      <c r="L1726" s="511"/>
      <c r="M1726" s="104"/>
      <c r="N1726" s="645"/>
      <c r="O1726" s="106"/>
    </row>
    <row r="1727" spans="1:17" s="122" customFormat="1" ht="14.25" customHeight="1">
      <c r="A1727" s="313"/>
      <c r="B1727" s="122" t="s">
        <v>59</v>
      </c>
      <c r="C1727" s="120"/>
      <c r="D1727" s="120"/>
      <c r="E1727" s="120"/>
      <c r="F1727" s="120"/>
      <c r="G1727" s="123" t="s">
        <v>60</v>
      </c>
      <c r="H1727" s="121"/>
      <c r="I1727" s="185" t="s">
        <v>717</v>
      </c>
      <c r="J1727" s="708"/>
      <c r="K1727" s="510"/>
      <c r="L1727" s="510"/>
      <c r="M1727" s="110"/>
      <c r="N1727" s="84"/>
      <c r="O1727" s="111"/>
    </row>
    <row r="1728" spans="1:17" s="122" customFormat="1" ht="14.25" customHeight="1">
      <c r="A1728" s="313"/>
      <c r="B1728" s="987" t="s">
        <v>61</v>
      </c>
      <c r="C1728" s="1019"/>
      <c r="D1728" s="1019"/>
      <c r="E1728" s="1019"/>
      <c r="F1728" s="1020"/>
      <c r="G1728" s="125" t="s">
        <v>62</v>
      </c>
      <c r="H1728" s="124"/>
      <c r="I1728" s="92"/>
      <c r="J1728" s="510"/>
      <c r="K1728" s="709"/>
      <c r="L1728" s="709"/>
      <c r="M1728" s="98"/>
      <c r="N1728" s="90"/>
      <c r="O1728" s="94"/>
      <c r="Q1728" s="648" t="s">
        <v>735</v>
      </c>
    </row>
    <row r="1729" spans="1:21" s="122" customFormat="1" ht="14.25" customHeight="1">
      <c r="A1729" s="313"/>
      <c r="B1729" s="1144" t="s">
        <v>403</v>
      </c>
      <c r="C1729" s="1019"/>
      <c r="D1729" s="1019"/>
      <c r="E1729" s="1019"/>
      <c r="F1729" s="1020"/>
      <c r="G1729" s="126"/>
      <c r="H1729" s="124"/>
      <c r="I1729" s="92"/>
      <c r="J1729" s="510"/>
      <c r="K1729" s="510"/>
      <c r="L1729" s="510"/>
      <c r="M1729" s="98"/>
      <c r="N1729" s="90"/>
      <c r="O1729" s="101">
        <f>ROUNDDOWN(SUM(N1728:N1732)/1000,0)</f>
        <v>0</v>
      </c>
    </row>
    <row r="1730" spans="1:21" s="122" customFormat="1" ht="20.100000000000001" customHeight="1">
      <c r="A1730" s="313"/>
      <c r="B1730" s="1144" t="s">
        <v>404</v>
      </c>
      <c r="C1730" s="1145"/>
      <c r="D1730" s="1145"/>
      <c r="E1730" s="1145"/>
      <c r="F1730" s="1146"/>
      <c r="G1730" s="126"/>
      <c r="H1730" s="127"/>
      <c r="I1730" s="92"/>
      <c r="J1730" s="510"/>
      <c r="K1730" s="510"/>
      <c r="L1730" s="510"/>
      <c r="M1730" s="98"/>
      <c r="N1730" s="90"/>
      <c r="O1730" s="94"/>
    </row>
    <row r="1731" spans="1:21" s="122" customFormat="1" ht="21.95" customHeight="1" thickBot="1">
      <c r="A1731" s="313"/>
      <c r="B1731" s="1144" t="s">
        <v>104</v>
      </c>
      <c r="C1731" s="1145"/>
      <c r="D1731" s="1145"/>
      <c r="E1731" s="1145"/>
      <c r="F1731" s="1146"/>
      <c r="G1731" s="126"/>
      <c r="H1731" s="105"/>
      <c r="I1731" s="92"/>
      <c r="J1731" s="510"/>
      <c r="K1731" s="510"/>
      <c r="L1731" s="510"/>
      <c r="M1731" s="98"/>
      <c r="N1731" s="90"/>
      <c r="O1731" s="128"/>
    </row>
    <row r="1732" spans="1:21" s="122" customFormat="1" ht="35.450000000000003" customHeight="1" thickTop="1">
      <c r="A1732" s="313"/>
      <c r="B1732" s="1144" t="s">
        <v>108</v>
      </c>
      <c r="C1732" s="1145"/>
      <c r="D1732" s="1145"/>
      <c r="E1732" s="1145"/>
      <c r="F1732" s="1146"/>
      <c r="G1732" s="126"/>
      <c r="H1732" s="105"/>
      <c r="I1732" s="1166" t="s">
        <v>402</v>
      </c>
      <c r="J1732" s="1167"/>
      <c r="K1732" s="1167"/>
      <c r="L1732" s="1167"/>
      <c r="M1732" s="1167"/>
      <c r="N1732" s="1168"/>
      <c r="O1732" s="129">
        <f>SUM(O1690,O1700,O1709,O1716,O1723,O1729)</f>
        <v>0</v>
      </c>
    </row>
    <row r="1733" spans="1:21" s="122" customFormat="1" ht="35.450000000000003" customHeight="1">
      <c r="A1733" s="313"/>
      <c r="B1733" s="1144" t="s">
        <v>774</v>
      </c>
      <c r="C1733" s="1145"/>
      <c r="D1733" s="1145"/>
      <c r="E1733" s="1145"/>
      <c r="F1733" s="1146"/>
      <c r="G1733" s="126"/>
      <c r="H1733" s="121"/>
      <c r="I1733" s="1169" t="s">
        <v>276</v>
      </c>
      <c r="J1733" s="1170"/>
      <c r="K1733" s="1170"/>
      <c r="L1733" s="1170"/>
      <c r="M1733" s="1170"/>
      <c r="N1733" s="1171"/>
      <c r="O1733" s="136">
        <f>IF(共通入力シート!$B$18="課税事業者",ROUNDDOWN((O1732-G1735)*10/110,0),0)</f>
        <v>0</v>
      </c>
    </row>
    <row r="1734" spans="1:21" s="122" customFormat="1" ht="26.1" customHeight="1" thickBot="1">
      <c r="A1734" s="313"/>
      <c r="B1734" s="1153" t="s">
        <v>775</v>
      </c>
      <c r="C1734" s="1154"/>
      <c r="D1734" s="1154"/>
      <c r="E1734" s="1154"/>
      <c r="F1734" s="1155"/>
      <c r="G1734" s="126"/>
      <c r="H1734" s="121"/>
      <c r="I1734" s="1159" t="s">
        <v>609</v>
      </c>
      <c r="J1734" s="1160"/>
      <c r="K1734" s="1160"/>
      <c r="L1734" s="1160"/>
      <c r="M1734" s="1160"/>
      <c r="N1734" s="1161"/>
      <c r="O1734" s="131">
        <f>O1732-O1733</f>
        <v>0</v>
      </c>
    </row>
    <row r="1735" spans="1:21" s="122" customFormat="1" ht="25.35" customHeight="1" thickTop="1">
      <c r="A1735" s="313"/>
      <c r="B1735" s="1156" t="s">
        <v>63</v>
      </c>
      <c r="C1735" s="1157"/>
      <c r="D1735" s="1157"/>
      <c r="E1735" s="1157"/>
      <c r="F1735" s="1158"/>
      <c r="G1735" s="130">
        <f>SUM(G1729:G1734)</f>
        <v>0</v>
      </c>
      <c r="H1735" s="326"/>
      <c r="I1735" s="1159" t="s">
        <v>610</v>
      </c>
      <c r="J1735" s="1160"/>
      <c r="K1735" s="1160"/>
      <c r="L1735" s="1160"/>
      <c r="M1735" s="1160"/>
      <c r="N1735" s="1161"/>
      <c r="O1735" s="134"/>
    </row>
    <row r="1736" spans="1:21" s="122" customFormat="1" ht="26.25" customHeight="1">
      <c r="A1736" s="313"/>
      <c r="B1736" s="122" t="s">
        <v>64</v>
      </c>
      <c r="C1736" s="327"/>
      <c r="D1736" s="327"/>
      <c r="E1736" s="327"/>
      <c r="F1736" s="327"/>
      <c r="G1736" s="133"/>
      <c r="H1736" s="326"/>
      <c r="O1736" s="135"/>
    </row>
    <row r="1737" spans="1:21" s="122" customFormat="1" ht="10.5" customHeight="1" thickBot="1">
      <c r="A1737" s="313"/>
      <c r="C1737" s="327"/>
      <c r="D1737" s="327"/>
      <c r="E1737" s="327"/>
      <c r="F1737" s="327"/>
      <c r="G1737" s="133"/>
      <c r="H1737" s="326"/>
      <c r="I1737" s="328"/>
    </row>
    <row r="1738" spans="1:21" s="122" customFormat="1" ht="25.35" customHeight="1" thickBot="1">
      <c r="A1738" s="313"/>
      <c r="B1738" s="1143" t="s">
        <v>65</v>
      </c>
      <c r="C1738" s="1018"/>
      <c r="D1738" s="1162" t="str">
        <f>IF(共通入力シート!$B$2="","",共通入力シート!$B$2)</f>
        <v/>
      </c>
      <c r="E1738" s="1162"/>
      <c r="F1738" s="1162"/>
      <c r="G1738" s="1163"/>
      <c r="H1738" s="1164" t="s">
        <v>778</v>
      </c>
      <c r="I1738" s="1165"/>
      <c r="J1738" s="1165"/>
      <c r="K1738" s="1165"/>
      <c r="L1738" s="1165"/>
      <c r="M1738" s="1165"/>
      <c r="N1738" s="1165"/>
      <c r="O1738" s="1165"/>
    </row>
    <row r="1739" spans="1:21" s="122" customFormat="1" ht="77.099999999999994" customHeight="1" thickBot="1">
      <c r="A1739" s="313"/>
      <c r="B1739" s="1148" t="s">
        <v>776</v>
      </c>
      <c r="C1739" s="1149"/>
      <c r="D1739" s="1150" t="str">
        <f>IF(O1734=0,"",MAX(0,MIN(INT(O1734/2),G1724)))</f>
        <v/>
      </c>
      <c r="E1739" s="1150"/>
      <c r="F1739" s="1150"/>
      <c r="G1739" s="329" t="s">
        <v>27</v>
      </c>
      <c r="H1739" s="1151" t="s">
        <v>736</v>
      </c>
      <c r="I1739" s="1152"/>
      <c r="J1739" s="1152"/>
      <c r="K1739" s="1152"/>
      <c r="L1739" s="1152"/>
      <c r="M1739" s="1152"/>
      <c r="N1739" s="1152"/>
      <c r="O1739" s="1152"/>
    </row>
    <row r="1740" spans="1:21" ht="4.5" customHeight="1"/>
    <row r="1741" spans="1:21" ht="15.6" customHeight="1">
      <c r="B1741" s="122" t="s">
        <v>332</v>
      </c>
      <c r="C1741" s="198"/>
      <c r="D1741" s="198"/>
      <c r="E1741" s="198"/>
      <c r="F1741" s="198"/>
      <c r="G1741" s="198"/>
      <c r="H1741" s="198"/>
      <c r="I1741" s="198"/>
      <c r="J1741" s="198"/>
      <c r="K1741" s="198"/>
      <c r="L1741" s="198"/>
      <c r="M1741" s="198"/>
      <c r="N1741" s="198"/>
      <c r="O1741" s="198"/>
      <c r="R1741" s="294"/>
      <c r="S1741" s="294"/>
      <c r="T1741" s="294"/>
      <c r="U1741" s="294"/>
    </row>
    <row r="1742" spans="1:21" ht="15.6" customHeight="1">
      <c r="B1742" s="198" t="s">
        <v>383</v>
      </c>
      <c r="C1742" s="198"/>
      <c r="D1742" s="198"/>
      <c r="E1742" s="198"/>
      <c r="F1742" s="198"/>
      <c r="G1742" s="198"/>
      <c r="H1742" s="198"/>
      <c r="I1742" s="198"/>
      <c r="J1742" s="198"/>
      <c r="K1742" s="198"/>
      <c r="L1742" s="198"/>
      <c r="M1742" s="198"/>
      <c r="N1742" s="198"/>
      <c r="O1742" s="198"/>
      <c r="R1742" s="294"/>
      <c r="S1742" s="294"/>
      <c r="T1742" s="294"/>
      <c r="U1742" s="294"/>
    </row>
    <row r="1743" spans="1:21" ht="18" customHeight="1" thickBot="1">
      <c r="B1743" s="1044" t="s">
        <v>382</v>
      </c>
      <c r="C1743" s="1044"/>
      <c r="D1743" s="1044"/>
      <c r="E1743" s="1044"/>
      <c r="F1743" s="1044"/>
      <c r="G1743" s="1044"/>
      <c r="H1743" s="1044"/>
      <c r="I1743" s="1044"/>
      <c r="J1743" s="1044"/>
      <c r="K1743" s="1044"/>
      <c r="L1743" s="1044"/>
      <c r="M1743" s="1044"/>
      <c r="N1743" s="1044"/>
      <c r="O1743" s="1044"/>
      <c r="R1743" s="294"/>
      <c r="S1743" s="294"/>
      <c r="T1743" s="294"/>
      <c r="U1743" s="294"/>
    </row>
    <row r="1744" spans="1:21" ht="15" customHeight="1">
      <c r="B1744" s="1036" t="s">
        <v>36</v>
      </c>
      <c r="C1744" s="1063"/>
      <c r="D1744" s="1051" t="s">
        <v>431</v>
      </c>
      <c r="E1744" s="1052"/>
      <c r="F1744" s="1036" t="s">
        <v>447</v>
      </c>
      <c r="G1744" s="1037"/>
      <c r="H1744" s="1038"/>
      <c r="I1744" s="1038"/>
      <c r="J1744" s="1038"/>
      <c r="K1744" s="1038"/>
      <c r="L1744" s="1038"/>
      <c r="M1744" s="1038"/>
      <c r="N1744" s="1038"/>
      <c r="O1744" s="1039"/>
      <c r="Q1744" s="520"/>
      <c r="R1744" s="294"/>
      <c r="S1744" s="294"/>
      <c r="T1744" s="294"/>
      <c r="U1744" s="294"/>
    </row>
    <row r="1745" spans="2:21" ht="15" customHeight="1" thickBot="1">
      <c r="B1745" s="1040"/>
      <c r="C1745" s="1064"/>
      <c r="D1745" s="1053"/>
      <c r="E1745" s="1054"/>
      <c r="F1745" s="1040"/>
      <c r="G1745" s="1041"/>
      <c r="H1745" s="1042"/>
      <c r="I1745" s="1042"/>
      <c r="J1745" s="1042"/>
      <c r="K1745" s="1042"/>
      <c r="L1745" s="1042"/>
      <c r="M1745" s="1042"/>
      <c r="N1745" s="1042"/>
      <c r="O1745" s="1043"/>
      <c r="Q1745" s="519"/>
      <c r="R1745" s="294"/>
      <c r="S1745" s="294"/>
      <c r="T1745" s="294"/>
      <c r="U1745" s="294"/>
    </row>
    <row r="1746" spans="2:21" ht="16.5" customHeight="1">
      <c r="B1746" s="295" t="s">
        <v>111</v>
      </c>
      <c r="C1746" s="296"/>
      <c r="D1746" s="296"/>
      <c r="E1746" s="297"/>
      <c r="F1746" s="296"/>
      <c r="G1746" s="296"/>
      <c r="H1746" s="298"/>
      <c r="I1746" s="298"/>
      <c r="J1746" s="298"/>
      <c r="K1746" s="298"/>
      <c r="L1746" s="298"/>
      <c r="M1746" s="298"/>
      <c r="N1746" s="298"/>
      <c r="O1746" s="299"/>
      <c r="R1746" s="294"/>
      <c r="S1746" s="294"/>
      <c r="T1746" s="294"/>
      <c r="U1746" s="294"/>
    </row>
    <row r="1747" spans="2:21" ht="18.75" customHeight="1">
      <c r="B1747" s="1055"/>
      <c r="C1747" s="1056"/>
      <c r="D1747" s="1056"/>
      <c r="E1747" s="1056"/>
      <c r="F1747" s="1056"/>
      <c r="G1747" s="1056"/>
      <c r="H1747" s="1056"/>
      <c r="I1747" s="1056"/>
      <c r="J1747" s="1056"/>
      <c r="K1747" s="1056"/>
      <c r="L1747" s="1213" t="s">
        <v>39</v>
      </c>
      <c r="M1747" s="1215"/>
      <c r="N1747" s="1215"/>
      <c r="O1747" s="1216"/>
      <c r="Q1747" s="496" t="str">
        <f>IF(M1747="", "←選択してください。", "")</f>
        <v>←選択してください。</v>
      </c>
      <c r="R1747" s="294"/>
      <c r="S1747" s="294"/>
      <c r="T1747" s="294"/>
      <c r="U1747" s="294"/>
    </row>
    <row r="1748" spans="2:21" ht="17.25" customHeight="1">
      <c r="B1748" s="1057"/>
      <c r="C1748" s="1058"/>
      <c r="D1748" s="1058"/>
      <c r="E1748" s="1058"/>
      <c r="F1748" s="1058"/>
      <c r="G1748" s="1058"/>
      <c r="H1748" s="1058"/>
      <c r="I1748" s="1058"/>
      <c r="J1748" s="1058"/>
      <c r="K1748" s="1058"/>
      <c r="L1748" s="1214"/>
      <c r="M1748" s="1217"/>
      <c r="N1748" s="1217"/>
      <c r="O1748" s="1218"/>
      <c r="Q1748" s="301"/>
      <c r="R1748" s="294"/>
      <c r="S1748" s="294"/>
      <c r="T1748" s="294"/>
      <c r="U1748" s="294"/>
    </row>
    <row r="1749" spans="2:21" ht="4.5" customHeight="1">
      <c r="B1749" s="303"/>
      <c r="C1749" s="303"/>
      <c r="D1749" s="303"/>
      <c r="E1749" s="303"/>
      <c r="F1749" s="303"/>
      <c r="G1749" s="303"/>
      <c r="H1749" s="303"/>
      <c r="I1749" s="303"/>
      <c r="J1749" s="303"/>
      <c r="K1749" s="303"/>
      <c r="L1749" s="303"/>
      <c r="M1749" s="303"/>
      <c r="N1749" s="303"/>
      <c r="O1749" s="517"/>
      <c r="R1749" s="294"/>
      <c r="S1749" s="294"/>
      <c r="T1749" s="294"/>
      <c r="U1749" s="294"/>
    </row>
    <row r="1750" spans="2:21" ht="21.75" customHeight="1">
      <c r="B1750" s="987" t="s">
        <v>112</v>
      </c>
      <c r="C1750" s="1097"/>
      <c r="D1750" s="1098" t="s">
        <v>41</v>
      </c>
      <c r="E1750" s="1099"/>
      <c r="F1750" s="1100"/>
      <c r="G1750" s="1100"/>
      <c r="H1750" s="1101"/>
      <c r="I1750" s="987"/>
      <c r="J1750" s="988"/>
      <c r="K1750" s="988"/>
      <c r="L1750" s="1211"/>
      <c r="M1750" s="1211"/>
      <c r="N1750" s="1211"/>
      <c r="O1750" s="1212"/>
      <c r="Q1750" s="301" t="str">
        <f>IF(OR(F1744="人材養成事業",F1744= "普及啓発事業"), "←斜線部は記入する必要はありません。", "")</f>
        <v/>
      </c>
      <c r="R1750" s="294"/>
      <c r="S1750" s="294"/>
      <c r="T1750" s="294"/>
      <c r="U1750" s="294"/>
    </row>
    <row r="1751" spans="2:21" ht="9" customHeight="1">
      <c r="B1751" s="122"/>
      <c r="C1751" s="122"/>
      <c r="D1751" s="122"/>
      <c r="E1751" s="122"/>
      <c r="F1751" s="303"/>
      <c r="G1751" s="303"/>
      <c r="H1751" s="500"/>
      <c r="I1751" s="303"/>
      <c r="J1751" s="303"/>
      <c r="K1751" s="303"/>
      <c r="L1751" s="501"/>
      <c r="M1751" s="303"/>
      <c r="N1751" s="303"/>
      <c r="O1751" s="502"/>
      <c r="Q1751" s="301"/>
      <c r="R1751" s="294"/>
      <c r="S1751" s="294"/>
      <c r="T1751" s="294"/>
      <c r="U1751" s="294"/>
    </row>
    <row r="1752" spans="2:21" ht="16.5" hidden="1" customHeight="1">
      <c r="B1752" s="122"/>
      <c r="C1752" s="122"/>
      <c r="D1752" s="122"/>
      <c r="E1752" s="122"/>
      <c r="F1752" s="303"/>
      <c r="G1752" s="303"/>
      <c r="H1752" s="500"/>
      <c r="I1752" s="303"/>
      <c r="J1752" s="303"/>
      <c r="K1752" s="303"/>
      <c r="L1752" s="501"/>
      <c r="M1752" s="303"/>
      <c r="N1752" s="303"/>
      <c r="O1752" s="502"/>
      <c r="Q1752" s="301"/>
      <c r="R1752" s="294"/>
      <c r="S1752" s="294"/>
      <c r="T1752" s="294"/>
      <c r="U1752" s="294"/>
    </row>
    <row r="1753" spans="2:21" ht="16.5" hidden="1" customHeight="1">
      <c r="B1753" s="122"/>
      <c r="C1753" s="122"/>
      <c r="D1753" s="303"/>
      <c r="E1753" s="303"/>
      <c r="F1753" s="303"/>
      <c r="G1753" s="303"/>
      <c r="H1753" s="303"/>
      <c r="I1753" s="303"/>
      <c r="J1753" s="303"/>
      <c r="K1753" s="303"/>
      <c r="L1753" s="303"/>
      <c r="M1753" s="303"/>
      <c r="N1753" s="303"/>
      <c r="O1753" s="303"/>
      <c r="Q1753" s="301"/>
      <c r="R1753" s="294"/>
      <c r="S1753" s="294"/>
      <c r="T1753" s="294"/>
      <c r="U1753" s="294"/>
    </row>
    <row r="1754" spans="2:21" s="97" customFormat="1" ht="18" customHeight="1">
      <c r="B1754" s="1067" t="s">
        <v>277</v>
      </c>
      <c r="C1754" s="1075"/>
      <c r="D1754" s="1032" t="s">
        <v>737</v>
      </c>
      <c r="E1754" s="975"/>
      <c r="F1754" s="975"/>
      <c r="G1754" s="975"/>
      <c r="H1754" s="975"/>
      <c r="I1754" s="975"/>
      <c r="J1754" s="975"/>
      <c r="K1754" s="975"/>
      <c r="L1754" s="975"/>
      <c r="M1754" s="975"/>
      <c r="N1754" s="975"/>
      <c r="O1754" s="976"/>
      <c r="Q1754" s="495"/>
    </row>
    <row r="1755" spans="2:21" s="97" customFormat="1" ht="19.350000000000001" customHeight="1">
      <c r="B1755" s="1076"/>
      <c r="C1755" s="1077"/>
      <c r="D1755" s="1033"/>
      <c r="E1755" s="1034"/>
      <c r="F1755" s="1034"/>
      <c r="G1755" s="1034"/>
      <c r="H1755" s="1034"/>
      <c r="I1755" s="1034"/>
      <c r="J1755" s="1034"/>
      <c r="K1755" s="1034"/>
      <c r="L1755" s="1034"/>
      <c r="M1755" s="1034"/>
      <c r="N1755" s="1034"/>
      <c r="O1755" s="1035"/>
    </row>
    <row r="1756" spans="2:21" s="97" customFormat="1" ht="19.350000000000001" customHeight="1">
      <c r="B1756" s="1076"/>
      <c r="C1756" s="1077"/>
      <c r="D1756" s="1026"/>
      <c r="E1756" s="1027"/>
      <c r="F1756" s="1027"/>
      <c r="G1756" s="1027"/>
      <c r="H1756" s="1027"/>
      <c r="I1756" s="1027"/>
      <c r="J1756" s="1027"/>
      <c r="K1756" s="1027"/>
      <c r="L1756" s="1027"/>
      <c r="M1756" s="1027"/>
      <c r="N1756" s="1027"/>
      <c r="O1756" s="1028"/>
    </row>
    <row r="1757" spans="2:21" s="97" customFormat="1" ht="19.350000000000001" customHeight="1">
      <c r="B1757" s="1076"/>
      <c r="C1757" s="1077"/>
      <c r="D1757" s="1026"/>
      <c r="E1757" s="1027"/>
      <c r="F1757" s="1027"/>
      <c r="G1757" s="1027"/>
      <c r="H1757" s="1027"/>
      <c r="I1757" s="1027"/>
      <c r="J1757" s="1027"/>
      <c r="K1757" s="1027"/>
      <c r="L1757" s="1027"/>
      <c r="M1757" s="1027"/>
      <c r="N1757" s="1027"/>
      <c r="O1757" s="1028"/>
    </row>
    <row r="1758" spans="2:21" s="97" customFormat="1" ht="19.350000000000001" customHeight="1">
      <c r="B1758" s="1076"/>
      <c r="C1758" s="1077"/>
      <c r="D1758" s="1026"/>
      <c r="E1758" s="1027"/>
      <c r="F1758" s="1027"/>
      <c r="G1758" s="1027"/>
      <c r="H1758" s="1027"/>
      <c r="I1758" s="1027"/>
      <c r="J1758" s="1027"/>
      <c r="K1758" s="1027"/>
      <c r="L1758" s="1027"/>
      <c r="M1758" s="1027"/>
      <c r="N1758" s="1027"/>
      <c r="O1758" s="1028"/>
    </row>
    <row r="1759" spans="2:21" s="97" customFormat="1" ht="19.350000000000001" customHeight="1">
      <c r="B1759" s="1076"/>
      <c r="C1759" s="1077"/>
      <c r="D1759" s="1026"/>
      <c r="E1759" s="1027"/>
      <c r="F1759" s="1027"/>
      <c r="G1759" s="1027"/>
      <c r="H1759" s="1027"/>
      <c r="I1759" s="1027"/>
      <c r="J1759" s="1027"/>
      <c r="K1759" s="1027"/>
      <c r="L1759" s="1027"/>
      <c r="M1759" s="1027"/>
      <c r="N1759" s="1027"/>
      <c r="O1759" s="1028"/>
    </row>
    <row r="1760" spans="2:21" s="97" customFormat="1" ht="19.350000000000001" customHeight="1">
      <c r="B1760" s="1076"/>
      <c r="C1760" s="1077"/>
      <c r="D1760" s="1026"/>
      <c r="E1760" s="1027"/>
      <c r="F1760" s="1027"/>
      <c r="G1760" s="1027"/>
      <c r="H1760" s="1027"/>
      <c r="I1760" s="1027"/>
      <c r="J1760" s="1027"/>
      <c r="K1760" s="1027"/>
      <c r="L1760" s="1027"/>
      <c r="M1760" s="1027"/>
      <c r="N1760" s="1027"/>
      <c r="O1760" s="1028"/>
    </row>
    <row r="1761" spans="2:15" s="97" customFormat="1" ht="19.350000000000001" customHeight="1">
      <c r="B1761" s="1076"/>
      <c r="C1761" s="1077"/>
      <c r="D1761" s="1026"/>
      <c r="E1761" s="1027"/>
      <c r="F1761" s="1027"/>
      <c r="G1761" s="1027"/>
      <c r="H1761" s="1027"/>
      <c r="I1761" s="1027"/>
      <c r="J1761" s="1027"/>
      <c r="K1761" s="1027"/>
      <c r="L1761" s="1027"/>
      <c r="M1761" s="1027"/>
      <c r="N1761" s="1027"/>
      <c r="O1761" s="1028"/>
    </row>
    <row r="1762" spans="2:15" s="97" customFormat="1" ht="19.350000000000001" customHeight="1">
      <c r="B1762" s="1076"/>
      <c r="C1762" s="1077"/>
      <c r="D1762" s="1026"/>
      <c r="E1762" s="1027"/>
      <c r="F1762" s="1027"/>
      <c r="G1762" s="1027"/>
      <c r="H1762" s="1027"/>
      <c r="I1762" s="1027"/>
      <c r="J1762" s="1027"/>
      <c r="K1762" s="1027"/>
      <c r="L1762" s="1027"/>
      <c r="M1762" s="1027"/>
      <c r="N1762" s="1027"/>
      <c r="O1762" s="1028"/>
    </row>
    <row r="1763" spans="2:15" s="97" customFormat="1" ht="19.350000000000001" customHeight="1">
      <c r="B1763" s="1076"/>
      <c r="C1763" s="1077"/>
      <c r="D1763" s="1026"/>
      <c r="E1763" s="1027"/>
      <c r="F1763" s="1027"/>
      <c r="G1763" s="1027"/>
      <c r="H1763" s="1027"/>
      <c r="I1763" s="1027"/>
      <c r="J1763" s="1027"/>
      <c r="K1763" s="1027"/>
      <c r="L1763" s="1027"/>
      <c r="M1763" s="1027"/>
      <c r="N1763" s="1027"/>
      <c r="O1763" s="1028"/>
    </row>
    <row r="1764" spans="2:15" s="97" customFormat="1" ht="19.350000000000001" customHeight="1">
      <c r="B1764" s="1078"/>
      <c r="C1764" s="1079"/>
      <c r="D1764" s="1029"/>
      <c r="E1764" s="1030"/>
      <c r="F1764" s="1030"/>
      <c r="G1764" s="1030"/>
      <c r="H1764" s="1030"/>
      <c r="I1764" s="1030"/>
      <c r="J1764" s="1030"/>
      <c r="K1764" s="1030"/>
      <c r="L1764" s="1030"/>
      <c r="M1764" s="1030"/>
      <c r="N1764" s="1030"/>
      <c r="O1764" s="1031"/>
    </row>
    <row r="1765" spans="2:15" s="97" customFormat="1" ht="18" customHeight="1">
      <c r="B1765" s="1067" t="s">
        <v>114</v>
      </c>
      <c r="C1765" s="1092"/>
      <c r="D1765" s="1147" t="s">
        <v>523</v>
      </c>
      <c r="E1765" s="1133"/>
      <c r="F1765" s="1133"/>
      <c r="G1765" s="1133"/>
      <c r="H1765" s="1133"/>
      <c r="I1765" s="1133"/>
      <c r="J1765" s="1133"/>
      <c r="K1765" s="1133"/>
      <c r="L1765" s="1133"/>
      <c r="M1765" s="1133"/>
      <c r="N1765" s="1133"/>
      <c r="O1765" s="1134"/>
    </row>
    <row r="1766" spans="2:15" s="97" customFormat="1" ht="18" customHeight="1">
      <c r="B1766" s="1093"/>
      <c r="C1766" s="1094"/>
      <c r="D1766" s="1045"/>
      <c r="E1766" s="1046"/>
      <c r="F1766" s="1046"/>
      <c r="G1766" s="1046"/>
      <c r="H1766" s="1046"/>
      <c r="I1766" s="1046"/>
      <c r="J1766" s="1046"/>
      <c r="K1766" s="1046"/>
      <c r="L1766" s="1046"/>
      <c r="M1766" s="1046"/>
      <c r="N1766" s="1046"/>
      <c r="O1766" s="1047"/>
    </row>
    <row r="1767" spans="2:15" s="97" customFormat="1" ht="18" customHeight="1">
      <c r="B1767" s="1093"/>
      <c r="C1767" s="1094"/>
      <c r="D1767" s="1026"/>
      <c r="E1767" s="1027"/>
      <c r="F1767" s="1027"/>
      <c r="G1767" s="1027"/>
      <c r="H1767" s="1027"/>
      <c r="I1767" s="1027"/>
      <c r="J1767" s="1027"/>
      <c r="K1767" s="1027"/>
      <c r="L1767" s="1027"/>
      <c r="M1767" s="1027"/>
      <c r="N1767" s="1027"/>
      <c r="O1767" s="1028"/>
    </row>
    <row r="1768" spans="2:15" s="97" customFormat="1" ht="18" customHeight="1">
      <c r="B1768" s="1093"/>
      <c r="C1768" s="1094"/>
      <c r="D1768" s="1026"/>
      <c r="E1768" s="1027"/>
      <c r="F1768" s="1027"/>
      <c r="G1768" s="1027"/>
      <c r="H1768" s="1027"/>
      <c r="I1768" s="1027"/>
      <c r="J1768" s="1027"/>
      <c r="K1768" s="1027"/>
      <c r="L1768" s="1027"/>
      <c r="M1768" s="1027"/>
      <c r="N1768" s="1027"/>
      <c r="O1768" s="1028"/>
    </row>
    <row r="1769" spans="2:15" s="97" customFormat="1" ht="18" customHeight="1">
      <c r="B1769" s="1093"/>
      <c r="C1769" s="1094"/>
      <c r="D1769" s="1026"/>
      <c r="E1769" s="1027"/>
      <c r="F1769" s="1027"/>
      <c r="G1769" s="1027"/>
      <c r="H1769" s="1027"/>
      <c r="I1769" s="1027"/>
      <c r="J1769" s="1027"/>
      <c r="K1769" s="1027"/>
      <c r="L1769" s="1027"/>
      <c r="M1769" s="1027"/>
      <c r="N1769" s="1027"/>
      <c r="O1769" s="1028"/>
    </row>
    <row r="1770" spans="2:15" s="97" customFormat="1" ht="18" customHeight="1">
      <c r="B1770" s="1093"/>
      <c r="C1770" s="1094"/>
      <c r="D1770" s="1026"/>
      <c r="E1770" s="1027"/>
      <c r="F1770" s="1027"/>
      <c r="G1770" s="1027"/>
      <c r="H1770" s="1027"/>
      <c r="I1770" s="1027"/>
      <c r="J1770" s="1027"/>
      <c r="K1770" s="1027"/>
      <c r="L1770" s="1027"/>
      <c r="M1770" s="1027"/>
      <c r="N1770" s="1027"/>
      <c r="O1770" s="1028"/>
    </row>
    <row r="1771" spans="2:15" s="97" customFormat="1" ht="18" customHeight="1">
      <c r="B1771" s="1093"/>
      <c r="C1771" s="1094"/>
      <c r="D1771" s="1048"/>
      <c r="E1771" s="1049"/>
      <c r="F1771" s="1049"/>
      <c r="G1771" s="1049"/>
      <c r="H1771" s="1049"/>
      <c r="I1771" s="1049"/>
      <c r="J1771" s="1049"/>
      <c r="K1771" s="1049"/>
      <c r="L1771" s="1049"/>
      <c r="M1771" s="1049"/>
      <c r="N1771" s="1049"/>
      <c r="O1771" s="1050"/>
    </row>
    <row r="1772" spans="2:15" s="97" customFormat="1" ht="18" customHeight="1">
      <c r="B1772" s="1093"/>
      <c r="C1772" s="1094"/>
      <c r="D1772" s="1116" t="s">
        <v>334</v>
      </c>
      <c r="E1772" s="1117"/>
      <c r="F1772" s="1117"/>
      <c r="G1772" s="1117"/>
      <c r="H1772" s="1117"/>
      <c r="I1772" s="1117"/>
      <c r="J1772" s="1117"/>
      <c r="K1772" s="1117"/>
      <c r="L1772" s="1117"/>
      <c r="M1772" s="1117"/>
      <c r="N1772" s="1117"/>
      <c r="O1772" s="1118"/>
    </row>
    <row r="1773" spans="2:15" s="97" customFormat="1" ht="18" customHeight="1">
      <c r="B1773" s="1093"/>
      <c r="C1773" s="1094"/>
      <c r="D1773" s="1045"/>
      <c r="E1773" s="1119"/>
      <c r="F1773" s="1119"/>
      <c r="G1773" s="1119"/>
      <c r="H1773" s="1119"/>
      <c r="I1773" s="1119"/>
      <c r="J1773" s="1119"/>
      <c r="K1773" s="1119"/>
      <c r="L1773" s="1119"/>
      <c r="M1773" s="1119"/>
      <c r="N1773" s="1119"/>
      <c r="O1773" s="1120"/>
    </row>
    <row r="1774" spans="2:15" s="97" customFormat="1" ht="18" customHeight="1">
      <c r="B1774" s="1093"/>
      <c r="C1774" s="1094"/>
      <c r="D1774" s="1121"/>
      <c r="E1774" s="1122"/>
      <c r="F1774" s="1122"/>
      <c r="G1774" s="1122"/>
      <c r="H1774" s="1122"/>
      <c r="I1774" s="1122"/>
      <c r="J1774" s="1122"/>
      <c r="K1774" s="1122"/>
      <c r="L1774" s="1122"/>
      <c r="M1774" s="1122"/>
      <c r="N1774" s="1122"/>
      <c r="O1774" s="1123"/>
    </row>
    <row r="1775" spans="2:15" s="97" customFormat="1" ht="18" customHeight="1">
      <c r="B1775" s="1093"/>
      <c r="C1775" s="1094"/>
      <c r="D1775" s="1121"/>
      <c r="E1775" s="1122"/>
      <c r="F1775" s="1122"/>
      <c r="G1775" s="1122"/>
      <c r="H1775" s="1122"/>
      <c r="I1775" s="1122"/>
      <c r="J1775" s="1122"/>
      <c r="K1775" s="1122"/>
      <c r="L1775" s="1122"/>
      <c r="M1775" s="1122"/>
      <c r="N1775" s="1122"/>
      <c r="O1775" s="1123"/>
    </row>
    <row r="1776" spans="2:15" s="97" customFormat="1" ht="18" customHeight="1">
      <c r="B1776" s="1093"/>
      <c r="C1776" s="1094"/>
      <c r="D1776" s="1121"/>
      <c r="E1776" s="1122"/>
      <c r="F1776" s="1122"/>
      <c r="G1776" s="1122"/>
      <c r="H1776" s="1122"/>
      <c r="I1776" s="1122"/>
      <c r="J1776" s="1122"/>
      <c r="K1776" s="1122"/>
      <c r="L1776" s="1122"/>
      <c r="M1776" s="1122"/>
      <c r="N1776" s="1122"/>
      <c r="O1776" s="1123"/>
    </row>
    <row r="1777" spans="2:17" s="97" customFormat="1" ht="18" customHeight="1">
      <c r="B1777" s="1093"/>
      <c r="C1777" s="1094"/>
      <c r="D1777" s="1121"/>
      <c r="E1777" s="1122"/>
      <c r="F1777" s="1122"/>
      <c r="G1777" s="1122"/>
      <c r="H1777" s="1122"/>
      <c r="I1777" s="1122"/>
      <c r="J1777" s="1122"/>
      <c r="K1777" s="1122"/>
      <c r="L1777" s="1122"/>
      <c r="M1777" s="1122"/>
      <c r="N1777" s="1122"/>
      <c r="O1777" s="1123"/>
    </row>
    <row r="1778" spans="2:17" s="97" customFormat="1" ht="18" customHeight="1">
      <c r="B1778" s="1093"/>
      <c r="C1778" s="1094"/>
      <c r="D1778" s="1121"/>
      <c r="E1778" s="1122"/>
      <c r="F1778" s="1122"/>
      <c r="G1778" s="1122"/>
      <c r="H1778" s="1122"/>
      <c r="I1778" s="1122"/>
      <c r="J1778" s="1122"/>
      <c r="K1778" s="1122"/>
      <c r="L1778" s="1122"/>
      <c r="M1778" s="1122"/>
      <c r="N1778" s="1122"/>
      <c r="O1778" s="1123"/>
    </row>
    <row r="1779" spans="2:17" s="97" customFormat="1" ht="18" customHeight="1">
      <c r="B1779" s="1095"/>
      <c r="C1779" s="1096"/>
      <c r="D1779" s="1124"/>
      <c r="E1779" s="1125"/>
      <c r="F1779" s="1125"/>
      <c r="G1779" s="1125"/>
      <c r="H1779" s="1125"/>
      <c r="I1779" s="1125"/>
      <c r="J1779" s="1125"/>
      <c r="K1779" s="1125"/>
      <c r="L1779" s="1125"/>
      <c r="M1779" s="1125"/>
      <c r="N1779" s="1125"/>
      <c r="O1779" s="1126"/>
    </row>
    <row r="1780" spans="2:17" s="97" customFormat="1" ht="34.5" customHeight="1">
      <c r="B1780" s="1067" t="s">
        <v>110</v>
      </c>
      <c r="C1780" s="1092"/>
      <c r="D1780" s="1102" t="s">
        <v>733</v>
      </c>
      <c r="E1780" s="1090"/>
      <c r="F1780" s="1090"/>
      <c r="G1780" s="1090"/>
      <c r="H1780" s="1090"/>
      <c r="I1780" s="1090"/>
      <c r="J1780" s="1090"/>
      <c r="K1780" s="1090"/>
      <c r="L1780" s="1090"/>
      <c r="M1780" s="1090"/>
      <c r="N1780" s="1090"/>
      <c r="O1780" s="1091"/>
    </row>
    <row r="1781" spans="2:17" s="97" customFormat="1" ht="18" customHeight="1">
      <c r="B1781" s="1093"/>
      <c r="C1781" s="1094"/>
      <c r="D1781" s="1045"/>
      <c r="E1781" s="1108"/>
      <c r="F1781" s="1108"/>
      <c r="G1781" s="1108"/>
      <c r="H1781" s="1108"/>
      <c r="I1781" s="1108"/>
      <c r="J1781" s="1108"/>
      <c r="K1781" s="1108"/>
      <c r="L1781" s="1108"/>
      <c r="M1781" s="1108"/>
      <c r="N1781" s="1108"/>
      <c r="O1781" s="1109"/>
    </row>
    <row r="1782" spans="2:17" s="97" customFormat="1" ht="18" customHeight="1">
      <c r="B1782" s="1093"/>
      <c r="C1782" s="1094"/>
      <c r="D1782" s="1110"/>
      <c r="E1782" s="1111"/>
      <c r="F1782" s="1111"/>
      <c r="G1782" s="1111"/>
      <c r="H1782" s="1111"/>
      <c r="I1782" s="1111"/>
      <c r="J1782" s="1111"/>
      <c r="K1782" s="1111"/>
      <c r="L1782" s="1111"/>
      <c r="M1782" s="1111"/>
      <c r="N1782" s="1111"/>
      <c r="O1782" s="1112"/>
    </row>
    <row r="1783" spans="2:17" s="97" customFormat="1" ht="18" customHeight="1">
      <c r="B1783" s="1093"/>
      <c r="C1783" s="1094"/>
      <c r="D1783" s="1113"/>
      <c r="E1783" s="1114"/>
      <c r="F1783" s="1114"/>
      <c r="G1783" s="1114"/>
      <c r="H1783" s="1114"/>
      <c r="I1783" s="1114"/>
      <c r="J1783" s="1114"/>
      <c r="K1783" s="1114"/>
      <c r="L1783" s="1114"/>
      <c r="M1783" s="1114"/>
      <c r="N1783" s="1114"/>
      <c r="O1783" s="1115"/>
    </row>
    <row r="1784" spans="2:17" s="97" customFormat="1" ht="17.100000000000001" customHeight="1">
      <c r="B1784" s="1093"/>
      <c r="C1784" s="1094"/>
      <c r="D1784" s="1133" t="s">
        <v>278</v>
      </c>
      <c r="E1784" s="1133"/>
      <c r="F1784" s="1133"/>
      <c r="G1784" s="1133"/>
      <c r="H1784" s="1133"/>
      <c r="I1784" s="1133"/>
      <c r="J1784" s="1133"/>
      <c r="K1784" s="1133"/>
      <c r="L1784" s="1133"/>
      <c r="M1784" s="1133"/>
      <c r="N1784" s="1133"/>
      <c r="O1784" s="1134"/>
    </row>
    <row r="1785" spans="2:17" s="97" customFormat="1" ht="17.100000000000001" customHeight="1">
      <c r="B1785" s="1093"/>
      <c r="C1785" s="1094"/>
      <c r="D1785" s="1135"/>
      <c r="E1785" s="1108"/>
      <c r="F1785" s="1108"/>
      <c r="G1785" s="1108"/>
      <c r="H1785" s="1108"/>
      <c r="I1785" s="1108"/>
      <c r="J1785" s="1108"/>
      <c r="K1785" s="1108"/>
      <c r="L1785" s="1108"/>
      <c r="M1785" s="1108"/>
      <c r="N1785" s="1108"/>
      <c r="O1785" s="1109"/>
    </row>
    <row r="1786" spans="2:17" s="97" customFormat="1" ht="17.100000000000001" customHeight="1">
      <c r="B1786" s="1093"/>
      <c r="C1786" s="1094"/>
      <c r="D1786" s="1110"/>
      <c r="E1786" s="1111"/>
      <c r="F1786" s="1111"/>
      <c r="G1786" s="1111"/>
      <c r="H1786" s="1111"/>
      <c r="I1786" s="1111"/>
      <c r="J1786" s="1111"/>
      <c r="K1786" s="1111"/>
      <c r="L1786" s="1111"/>
      <c r="M1786" s="1111"/>
      <c r="N1786" s="1111"/>
      <c r="O1786" s="1112"/>
    </row>
    <row r="1787" spans="2:17" s="97" customFormat="1" ht="17.100000000000001" customHeight="1">
      <c r="B1787" s="1093"/>
      <c r="C1787" s="1094"/>
      <c r="D1787" s="1113"/>
      <c r="E1787" s="1114"/>
      <c r="F1787" s="1114"/>
      <c r="G1787" s="1114"/>
      <c r="H1787" s="1114"/>
      <c r="I1787" s="1114"/>
      <c r="J1787" s="1114"/>
      <c r="K1787" s="1114"/>
      <c r="L1787" s="1114"/>
      <c r="M1787" s="1114"/>
      <c r="N1787" s="1114"/>
      <c r="O1787" s="1115"/>
    </row>
    <row r="1788" spans="2:17" s="97" customFormat="1" ht="17.100000000000001" customHeight="1">
      <c r="B1788" s="1093"/>
      <c r="C1788" s="1094"/>
      <c r="D1788" s="1133" t="s">
        <v>371</v>
      </c>
      <c r="E1788" s="1133"/>
      <c r="F1788" s="1133"/>
      <c r="G1788" s="1133"/>
      <c r="H1788" s="1133"/>
      <c r="I1788" s="1133"/>
      <c r="J1788" s="1133"/>
      <c r="K1788" s="1133"/>
      <c r="L1788" s="1133"/>
      <c r="M1788" s="1133"/>
      <c r="N1788" s="1133"/>
      <c r="O1788" s="1134"/>
    </row>
    <row r="1789" spans="2:17" s="97" customFormat="1" ht="17.100000000000001" customHeight="1">
      <c r="B1789" s="1093"/>
      <c r="C1789" s="1094"/>
      <c r="D1789" s="1135"/>
      <c r="E1789" s="1136"/>
      <c r="F1789" s="1136"/>
      <c r="G1789" s="1136"/>
      <c r="H1789" s="1136"/>
      <c r="I1789" s="1136"/>
      <c r="J1789" s="1136"/>
      <c r="K1789" s="1136"/>
      <c r="L1789" s="1136"/>
      <c r="M1789" s="1136"/>
      <c r="N1789" s="1136"/>
      <c r="O1789" s="1137"/>
    </row>
    <row r="1790" spans="2:17" s="97" customFormat="1" ht="17.100000000000001" customHeight="1">
      <c r="B1790" s="1093"/>
      <c r="C1790" s="1094"/>
      <c r="D1790" s="1138"/>
      <c r="E1790" s="827"/>
      <c r="F1790" s="827"/>
      <c r="G1790" s="827"/>
      <c r="H1790" s="827"/>
      <c r="I1790" s="827"/>
      <c r="J1790" s="827"/>
      <c r="K1790" s="827"/>
      <c r="L1790" s="827"/>
      <c r="M1790" s="827"/>
      <c r="N1790" s="827"/>
      <c r="O1790" s="1139"/>
    </row>
    <row r="1791" spans="2:17" s="97" customFormat="1" ht="17.100000000000001" customHeight="1">
      <c r="B1791" s="1093"/>
      <c r="C1791" s="1094"/>
      <c r="D1791" s="1140"/>
      <c r="E1791" s="1141"/>
      <c r="F1791" s="1141"/>
      <c r="G1791" s="1141"/>
      <c r="H1791" s="1141"/>
      <c r="I1791" s="1141"/>
      <c r="J1791" s="1141"/>
      <c r="K1791" s="1141"/>
      <c r="L1791" s="1141"/>
      <c r="M1791" s="1141"/>
      <c r="N1791" s="1141"/>
      <c r="O1791" s="1142"/>
    </row>
    <row r="1792" spans="2:17" s="97" customFormat="1" ht="45" customHeight="1">
      <c r="B1792" s="1093"/>
      <c r="C1792" s="1094"/>
      <c r="D1792" s="1021" t="s">
        <v>779</v>
      </c>
      <c r="E1792" s="1022"/>
      <c r="F1792" s="1022"/>
      <c r="G1792" s="1022"/>
      <c r="H1792" s="1022"/>
      <c r="I1792" s="1022"/>
      <c r="J1792" s="1022"/>
      <c r="K1792" s="1022"/>
      <c r="L1792" s="1023"/>
      <c r="M1792" s="1024" t="s">
        <v>713</v>
      </c>
      <c r="N1792" s="1025"/>
      <c r="O1792" s="706" t="s">
        <v>714</v>
      </c>
      <c r="Q1792" s="495" t="s">
        <v>721</v>
      </c>
    </row>
    <row r="1793" spans="1:21" s="97" customFormat="1" ht="17.100000000000001" customHeight="1">
      <c r="B1793" s="1093"/>
      <c r="C1793" s="1094"/>
      <c r="D1793" s="1045"/>
      <c r="E1793" s="1103"/>
      <c r="F1793" s="1103"/>
      <c r="G1793" s="1103"/>
      <c r="H1793" s="1103"/>
      <c r="I1793" s="1103"/>
      <c r="J1793" s="1103"/>
      <c r="K1793" s="1103"/>
      <c r="L1793" s="1103"/>
      <c r="M1793" s="1103"/>
      <c r="N1793" s="1103"/>
      <c r="O1793" s="1104"/>
    </row>
    <row r="1794" spans="1:21" ht="18" customHeight="1">
      <c r="B1794" s="1093"/>
      <c r="C1794" s="1094"/>
      <c r="D1794" s="1105"/>
      <c r="E1794" s="1106"/>
      <c r="F1794" s="1106"/>
      <c r="G1794" s="1106"/>
      <c r="H1794" s="1106"/>
      <c r="I1794" s="1106"/>
      <c r="J1794" s="1106"/>
      <c r="K1794" s="1106"/>
      <c r="L1794" s="1106"/>
      <c r="M1794" s="1106"/>
      <c r="N1794" s="1106"/>
      <c r="O1794" s="1107"/>
      <c r="R1794" s="294"/>
      <c r="S1794" s="294"/>
      <c r="T1794" s="294"/>
      <c r="U1794" s="294"/>
    </row>
    <row r="1795" spans="1:21" ht="18" customHeight="1">
      <c r="B1795" s="1093"/>
      <c r="C1795" s="1094"/>
      <c r="D1795" s="1147" t="s">
        <v>279</v>
      </c>
      <c r="E1795" s="1133"/>
      <c r="F1795" s="1133"/>
      <c r="G1795" s="1133"/>
      <c r="H1795" s="1133"/>
      <c r="I1795" s="1133"/>
      <c r="J1795" s="1133"/>
      <c r="K1795" s="1133"/>
      <c r="L1795" s="1133"/>
      <c r="M1795" s="1133"/>
      <c r="N1795" s="1133"/>
      <c r="O1795" s="1134"/>
      <c r="R1795" s="294"/>
      <c r="S1795" s="294"/>
      <c r="T1795" s="294"/>
      <c r="U1795" s="294"/>
    </row>
    <row r="1796" spans="1:21" ht="18" customHeight="1">
      <c r="B1796" s="1093"/>
      <c r="C1796" s="1094"/>
      <c r="D1796" s="1127"/>
      <c r="E1796" s="1128"/>
      <c r="F1796" s="1128"/>
      <c r="G1796" s="1128"/>
      <c r="H1796" s="1128"/>
      <c r="I1796" s="1128"/>
      <c r="J1796" s="1128"/>
      <c r="K1796" s="1128"/>
      <c r="L1796" s="1128"/>
      <c r="M1796" s="1128"/>
      <c r="N1796" s="1128"/>
      <c r="O1796" s="1129"/>
      <c r="R1796" s="294"/>
      <c r="S1796" s="294"/>
      <c r="T1796" s="294"/>
      <c r="U1796" s="294"/>
    </row>
    <row r="1797" spans="1:21" s="308" customFormat="1" ht="18" customHeight="1">
      <c r="B1797" s="1095"/>
      <c r="C1797" s="1096"/>
      <c r="D1797" s="1130"/>
      <c r="E1797" s="1131"/>
      <c r="F1797" s="1131"/>
      <c r="G1797" s="1131"/>
      <c r="H1797" s="1131"/>
      <c r="I1797" s="1131"/>
      <c r="J1797" s="1131"/>
      <c r="K1797" s="1131"/>
      <c r="L1797" s="1131"/>
      <c r="M1797" s="1131"/>
      <c r="N1797" s="1131"/>
      <c r="O1797" s="1132"/>
    </row>
    <row r="1798" spans="1:21" s="122" customFormat="1" ht="4.5" customHeight="1">
      <c r="B1798" s="309"/>
      <c r="C1798" s="309"/>
      <c r="D1798" s="310"/>
      <c r="E1798" s="310"/>
      <c r="F1798" s="310"/>
      <c r="G1798" s="310"/>
      <c r="H1798" s="310"/>
      <c r="I1798" s="310"/>
      <c r="J1798" s="310"/>
      <c r="K1798" s="310"/>
      <c r="L1798" s="310"/>
      <c r="M1798" s="310"/>
      <c r="N1798" s="310"/>
      <c r="O1798" s="310"/>
    </row>
    <row r="1799" spans="1:21" s="122" customFormat="1" ht="18.75" customHeight="1">
      <c r="B1799" s="463" t="s">
        <v>333</v>
      </c>
      <c r="C1799" s="309"/>
      <c r="D1799" s="310"/>
      <c r="E1799" s="310"/>
      <c r="F1799" s="310"/>
      <c r="G1799" s="310"/>
      <c r="H1799" s="310"/>
      <c r="I1799" s="310"/>
      <c r="J1799" s="310"/>
      <c r="K1799" s="310"/>
      <c r="L1799" s="310"/>
      <c r="M1799" s="310"/>
      <c r="N1799" s="310"/>
      <c r="O1799" s="310"/>
    </row>
    <row r="1800" spans="1:21" s="122" customFormat="1" ht="14.25" customHeight="1" thickBot="1">
      <c r="B1800" s="463" t="s">
        <v>331</v>
      </c>
      <c r="C1800" s="309"/>
      <c r="D1800" s="310"/>
      <c r="E1800" s="310"/>
      <c r="F1800" s="310"/>
      <c r="G1800" s="310"/>
      <c r="H1800" s="310"/>
      <c r="I1800" s="310"/>
      <c r="J1800" s="310"/>
      <c r="K1800" s="310"/>
      <c r="L1800" s="310"/>
      <c r="M1800" s="310"/>
      <c r="N1800" s="310"/>
      <c r="O1800" s="310"/>
    </row>
    <row r="1801" spans="1:21" s="122" customFormat="1" ht="18" customHeight="1" thickBot="1">
      <c r="B1801" s="1143" t="s">
        <v>36</v>
      </c>
      <c r="C1801" s="1017"/>
      <c r="D1801" s="1018"/>
      <c r="E1801" s="311" t="s">
        <v>431</v>
      </c>
      <c r="F1801" s="312"/>
      <c r="G1801" s="312"/>
      <c r="H1801" s="312"/>
      <c r="I1801" s="312"/>
      <c r="J1801" s="312"/>
      <c r="K1801" s="312"/>
      <c r="L1801" s="212"/>
      <c r="M1801" s="212"/>
      <c r="N1801" s="212"/>
      <c r="O1801" s="212"/>
    </row>
    <row r="1802" spans="1:21" s="122" customFormat="1" ht="12">
      <c r="A1802" s="313"/>
      <c r="B1802" s="314" t="s">
        <v>50</v>
      </c>
      <c r="C1802" s="314"/>
      <c r="D1802" s="315"/>
      <c r="E1802" s="316"/>
      <c r="F1802" s="316"/>
      <c r="G1802" s="317" t="s">
        <v>51</v>
      </c>
      <c r="H1802" s="315"/>
      <c r="I1802" s="314" t="s">
        <v>52</v>
      </c>
      <c r="J1802" s="314"/>
      <c r="K1802" s="313"/>
      <c r="L1802" s="318"/>
      <c r="M1802" s="319"/>
      <c r="N1802" s="313"/>
      <c r="O1802" s="317" t="s">
        <v>51</v>
      </c>
    </row>
    <row r="1803" spans="1:21" s="122" customFormat="1" ht="12">
      <c r="A1803" s="320"/>
      <c r="B1803" s="321" t="s">
        <v>53</v>
      </c>
      <c r="C1803" s="322"/>
      <c r="D1803" s="322"/>
      <c r="E1803" s="323"/>
      <c r="F1803" s="323" t="s">
        <v>54</v>
      </c>
      <c r="G1803" s="324" t="s">
        <v>55</v>
      </c>
      <c r="H1803" s="325"/>
      <c r="I1803" s="321" t="s">
        <v>53</v>
      </c>
      <c r="J1803" s="322"/>
      <c r="K1803" s="322"/>
      <c r="L1803" s="322"/>
      <c r="M1803" s="323"/>
      <c r="N1803" s="323" t="s">
        <v>54</v>
      </c>
      <c r="O1803" s="324" t="s">
        <v>55</v>
      </c>
    </row>
    <row r="1804" spans="1:21" s="122" customFormat="1" ht="18" customHeight="1">
      <c r="A1804" s="313"/>
      <c r="B1804" s="78" t="s">
        <v>395</v>
      </c>
      <c r="C1804" s="79"/>
      <c r="D1804" s="79"/>
      <c r="E1804" s="80"/>
      <c r="F1804" s="81"/>
      <c r="G1804" s="82"/>
      <c r="H1804" s="83"/>
      <c r="I1804" s="78" t="s">
        <v>397</v>
      </c>
      <c r="J1804" s="79"/>
      <c r="K1804" s="79"/>
      <c r="L1804" s="79"/>
      <c r="M1804" s="80"/>
      <c r="N1804" s="84"/>
      <c r="O1804" s="85"/>
      <c r="Q1804" s="561" t="s">
        <v>700</v>
      </c>
    </row>
    <row r="1805" spans="1:21" s="122" customFormat="1" ht="14.25" customHeight="1">
      <c r="A1805" s="313"/>
      <c r="B1805" s="86"/>
      <c r="C1805" s="87"/>
      <c r="D1805" s="88"/>
      <c r="E1805" s="89"/>
      <c r="F1805" s="90"/>
      <c r="G1805" s="91"/>
      <c r="H1805" s="83"/>
      <c r="I1805" s="92"/>
      <c r="J1805" s="93"/>
      <c r="K1805" s="88"/>
      <c r="L1805" s="88"/>
      <c r="M1805" s="89"/>
      <c r="N1805" s="90"/>
      <c r="O1805" s="94"/>
    </row>
    <row r="1806" spans="1:21" s="122" customFormat="1" ht="14.25" customHeight="1">
      <c r="A1806" s="313"/>
      <c r="B1806" s="95"/>
      <c r="C1806" s="96"/>
      <c r="D1806" s="97"/>
      <c r="E1806" s="98"/>
      <c r="F1806" s="90"/>
      <c r="G1806" s="99">
        <f>ROUNDDOWN(SUM(F1805:F1811)/1000,0)</f>
        <v>0</v>
      </c>
      <c r="H1806" s="100"/>
      <c r="I1806" s="92"/>
      <c r="J1806" s="510"/>
      <c r="K1806" s="510"/>
      <c r="L1806" s="510"/>
      <c r="M1806" s="98"/>
      <c r="N1806" s="90"/>
      <c r="O1806" s="101">
        <f>ROUNDDOWN(SUM(N1805:N1814)/1000,0)</f>
        <v>0</v>
      </c>
    </row>
    <row r="1807" spans="1:21" s="122" customFormat="1" ht="14.1" customHeight="1">
      <c r="A1807" s="313"/>
      <c r="B1807" s="95"/>
      <c r="C1807" s="96"/>
      <c r="D1807" s="97"/>
      <c r="E1807" s="98"/>
      <c r="F1807" s="90"/>
      <c r="G1807" s="99"/>
      <c r="H1807" s="100"/>
      <c r="I1807" s="92"/>
      <c r="J1807" s="510"/>
      <c r="K1807" s="510"/>
      <c r="L1807" s="510"/>
      <c r="M1807" s="98"/>
      <c r="N1807" s="90"/>
      <c r="O1807" s="94"/>
    </row>
    <row r="1808" spans="1:21" s="122" customFormat="1" ht="14.25" customHeight="1">
      <c r="A1808" s="313"/>
      <c r="B1808" s="95"/>
      <c r="C1808" s="96"/>
      <c r="D1808" s="97"/>
      <c r="E1808" s="98"/>
      <c r="F1808" s="90"/>
      <c r="G1808" s="99"/>
      <c r="H1808" s="100"/>
      <c r="I1808" s="92"/>
      <c r="J1808" s="510"/>
      <c r="K1808" s="510"/>
      <c r="L1808" s="510"/>
      <c r="M1808" s="98"/>
      <c r="N1808" s="90"/>
      <c r="O1808" s="94"/>
    </row>
    <row r="1809" spans="1:15" s="122" customFormat="1" ht="14.25" customHeight="1">
      <c r="A1809" s="313"/>
      <c r="B1809" s="95"/>
      <c r="C1809" s="96"/>
      <c r="D1809" s="97"/>
      <c r="E1809" s="98"/>
      <c r="F1809" s="90"/>
      <c r="G1809" s="102"/>
      <c r="H1809" s="103"/>
      <c r="I1809" s="92"/>
      <c r="J1809" s="510"/>
      <c r="K1809" s="510"/>
      <c r="L1809" s="510"/>
      <c r="M1809" s="98"/>
      <c r="N1809" s="90"/>
      <c r="O1809" s="94"/>
    </row>
    <row r="1810" spans="1:15" s="122" customFormat="1" ht="14.25" customHeight="1">
      <c r="A1810" s="313"/>
      <c r="B1810" s="95"/>
      <c r="C1810" s="96"/>
      <c r="D1810" s="97"/>
      <c r="E1810" s="98"/>
      <c r="F1810" s="90"/>
      <c r="G1810" s="102"/>
      <c r="H1810" s="103"/>
      <c r="I1810" s="92"/>
      <c r="J1810" s="510"/>
      <c r="K1810" s="510"/>
      <c r="L1810" s="510"/>
      <c r="M1810" s="98"/>
      <c r="N1810" s="90"/>
      <c r="O1810" s="94"/>
    </row>
    <row r="1811" spans="1:15" s="122" customFormat="1" ht="14.25" customHeight="1">
      <c r="A1811" s="313"/>
      <c r="B1811" s="78" t="s">
        <v>607</v>
      </c>
      <c r="C1811" s="79"/>
      <c r="D1811" s="79"/>
      <c r="E1811" s="80"/>
      <c r="F1811" s="81"/>
      <c r="G1811" s="82"/>
      <c r="H1811" s="105"/>
      <c r="I1811" s="92"/>
      <c r="J1811" s="510"/>
      <c r="K1811" s="510"/>
      <c r="L1811" s="510"/>
      <c r="M1811" s="98"/>
      <c r="N1811" s="90"/>
      <c r="O1811" s="94"/>
    </row>
    <row r="1812" spans="1:15" s="122" customFormat="1" ht="14.25" customHeight="1">
      <c r="A1812" s="313"/>
      <c r="B1812" s="95"/>
      <c r="C1812" s="96"/>
      <c r="D1812" s="97"/>
      <c r="E1812" s="98"/>
      <c r="F1812" s="90"/>
      <c r="G1812" s="91"/>
      <c r="H1812" s="105"/>
      <c r="I1812" s="92"/>
      <c r="J1812" s="510"/>
      <c r="K1812" s="510"/>
      <c r="L1812" s="510"/>
      <c r="M1812" s="98"/>
      <c r="N1812" s="90"/>
      <c r="O1812" s="94"/>
    </row>
    <row r="1813" spans="1:15" s="122" customFormat="1" ht="14.25" customHeight="1">
      <c r="A1813" s="313"/>
      <c r="B1813" s="95"/>
      <c r="C1813" s="96"/>
      <c r="D1813" s="97"/>
      <c r="E1813" s="98"/>
      <c r="F1813" s="90"/>
      <c r="G1813" s="99">
        <f>ROUNDDOWN(SUM(F1812:F1817)/1000,0)</f>
        <v>0</v>
      </c>
      <c r="H1813" s="100"/>
      <c r="I1813" s="107"/>
      <c r="J1813" s="511"/>
      <c r="K1813" s="511"/>
      <c r="L1813" s="511"/>
      <c r="M1813" s="98"/>
      <c r="N1813" s="90"/>
      <c r="O1813" s="106"/>
    </row>
    <row r="1814" spans="1:15" s="122" customFormat="1" ht="14.25" customHeight="1">
      <c r="A1814" s="313"/>
      <c r="B1814" s="95"/>
      <c r="C1814" s="96"/>
      <c r="D1814" s="97"/>
      <c r="E1814" s="98"/>
      <c r="F1814" s="90"/>
      <c r="G1814" s="99"/>
      <c r="H1814" s="100"/>
      <c r="I1814" s="78" t="s">
        <v>398</v>
      </c>
      <c r="J1814" s="79"/>
      <c r="K1814" s="79"/>
      <c r="L1814" s="79"/>
      <c r="M1814" s="80"/>
      <c r="N1814" s="81"/>
      <c r="O1814" s="111"/>
    </row>
    <row r="1815" spans="1:15" s="122" customFormat="1" ht="14.25" customHeight="1">
      <c r="A1815" s="313"/>
      <c r="B1815" s="95"/>
      <c r="C1815" s="96"/>
      <c r="D1815" s="97"/>
      <c r="E1815" s="98"/>
      <c r="F1815" s="90"/>
      <c r="G1815" s="99"/>
      <c r="H1815" s="105"/>
      <c r="I1815" s="92"/>
      <c r="J1815" s="510"/>
      <c r="K1815" s="510"/>
      <c r="L1815" s="510"/>
      <c r="M1815" s="98"/>
      <c r="N1815" s="90"/>
      <c r="O1815" s="94"/>
    </row>
    <row r="1816" spans="1:15" s="122" customFormat="1" ht="14.25" customHeight="1">
      <c r="A1816" s="313"/>
      <c r="B1816" s="95"/>
      <c r="C1816" s="96"/>
      <c r="D1816" s="97"/>
      <c r="E1816" s="98"/>
      <c r="F1816" s="90"/>
      <c r="G1816" s="99"/>
      <c r="H1816" s="100"/>
      <c r="I1816" s="92"/>
      <c r="J1816" s="510"/>
      <c r="K1816" s="510"/>
      <c r="L1816" s="510"/>
      <c r="M1816" s="98"/>
      <c r="N1816" s="90"/>
      <c r="O1816" s="101">
        <f>ROUNDDOWN(SUM(N1815:N1823)/1000,0)</f>
        <v>0</v>
      </c>
    </row>
    <row r="1817" spans="1:15" s="122" customFormat="1" ht="14.25" customHeight="1">
      <c r="A1817" s="313"/>
      <c r="B1817" s="78" t="s">
        <v>614</v>
      </c>
      <c r="C1817" s="79"/>
      <c r="D1817" s="79"/>
      <c r="E1817" s="80"/>
      <c r="F1817" s="81"/>
      <c r="G1817" s="82"/>
      <c r="H1817" s="100"/>
      <c r="I1817" s="92"/>
      <c r="J1817" s="510"/>
      <c r="K1817" s="510"/>
      <c r="L1817" s="510"/>
      <c r="M1817" s="98"/>
      <c r="N1817" s="90"/>
      <c r="O1817" s="94"/>
    </row>
    <row r="1818" spans="1:15" s="122" customFormat="1" ht="14.25" customHeight="1">
      <c r="A1818" s="313"/>
      <c r="B1818" s="95"/>
      <c r="C1818" s="96"/>
      <c r="D1818" s="97"/>
      <c r="E1818" s="98"/>
      <c r="F1818" s="90"/>
      <c r="G1818" s="91"/>
      <c r="H1818" s="105"/>
      <c r="I1818" s="92"/>
      <c r="J1818" s="510"/>
      <c r="K1818" s="510"/>
      <c r="L1818" s="510"/>
      <c r="M1818" s="98"/>
      <c r="N1818" s="90"/>
      <c r="O1818" s="94"/>
    </row>
    <row r="1819" spans="1:15" s="122" customFormat="1" ht="14.25" customHeight="1">
      <c r="A1819" s="313"/>
      <c r="B1819" s="95"/>
      <c r="C1819" s="96"/>
      <c r="D1819" s="97"/>
      <c r="E1819" s="98"/>
      <c r="F1819" s="90"/>
      <c r="G1819" s="99">
        <f>ROUNDDOWN(SUM(F1818:F1821)/1000,0)</f>
        <v>0</v>
      </c>
      <c r="H1819" s="105"/>
      <c r="I1819" s="92"/>
      <c r="J1819" s="510"/>
      <c r="K1819" s="510"/>
      <c r="L1819" s="510"/>
      <c r="M1819" s="98"/>
      <c r="N1819" s="90"/>
      <c r="O1819" s="94"/>
    </row>
    <row r="1820" spans="1:15" s="122" customFormat="1" ht="14.25" customHeight="1">
      <c r="A1820" s="313"/>
      <c r="B1820" s="95"/>
      <c r="C1820" s="96"/>
      <c r="D1820" s="97"/>
      <c r="E1820" s="98"/>
      <c r="F1820" s="90"/>
      <c r="G1820" s="99"/>
      <c r="H1820" s="100"/>
      <c r="I1820" s="92"/>
      <c r="J1820" s="510"/>
      <c r="K1820" s="510"/>
      <c r="L1820" s="510"/>
      <c r="M1820" s="98"/>
      <c r="N1820" s="90"/>
      <c r="O1820" s="94"/>
    </row>
    <row r="1821" spans="1:15" s="122" customFormat="1" ht="14.25" customHeight="1">
      <c r="A1821" s="313"/>
      <c r="B1821" s="78" t="s">
        <v>615</v>
      </c>
      <c r="C1821" s="79"/>
      <c r="D1821" s="79"/>
      <c r="E1821" s="80"/>
      <c r="F1821" s="81"/>
      <c r="G1821" s="82"/>
      <c r="H1821" s="100"/>
      <c r="I1821" s="92"/>
      <c r="J1821" s="510"/>
      <c r="K1821" s="510"/>
      <c r="L1821" s="510"/>
      <c r="M1821" s="98"/>
      <c r="N1821" s="90"/>
      <c r="O1821" s="94"/>
    </row>
    <row r="1822" spans="1:15" s="122" customFormat="1" ht="14.25" customHeight="1">
      <c r="A1822" s="313"/>
      <c r="B1822" s="95"/>
      <c r="C1822" s="96"/>
      <c r="D1822" s="97"/>
      <c r="E1822" s="98"/>
      <c r="F1822" s="90"/>
      <c r="G1822" s="91"/>
      <c r="H1822" s="105"/>
      <c r="I1822" s="92"/>
      <c r="J1822" s="510"/>
      <c r="K1822" s="510"/>
      <c r="L1822" s="510"/>
      <c r="M1822" s="98"/>
      <c r="N1822" s="90"/>
      <c r="O1822" s="106"/>
    </row>
    <row r="1823" spans="1:15" s="122" customFormat="1" ht="14.25" customHeight="1">
      <c r="A1823" s="313"/>
      <c r="B1823" s="95"/>
      <c r="C1823" s="96"/>
      <c r="D1823" s="97"/>
      <c r="E1823" s="98"/>
      <c r="F1823" s="90"/>
      <c r="G1823" s="99">
        <f>ROUNDDOWN(SUM(F1822:F1827)/1000,0)</f>
        <v>0</v>
      </c>
      <c r="H1823" s="105"/>
      <c r="I1823" s="185" t="s">
        <v>399</v>
      </c>
      <c r="J1823" s="167"/>
      <c r="K1823" s="109"/>
      <c r="L1823" s="109"/>
      <c r="M1823" s="110"/>
      <c r="N1823" s="84"/>
      <c r="O1823" s="111"/>
    </row>
    <row r="1824" spans="1:15" s="122" customFormat="1" ht="14.25" customHeight="1">
      <c r="A1824" s="313"/>
      <c r="B1824" s="95"/>
      <c r="C1824" s="96"/>
      <c r="D1824" s="97"/>
      <c r="E1824" s="98"/>
      <c r="F1824" s="90"/>
      <c r="G1824" s="99"/>
      <c r="H1824" s="105"/>
      <c r="I1824" s="92"/>
      <c r="J1824" s="510"/>
      <c r="K1824" s="510"/>
      <c r="L1824" s="510"/>
      <c r="M1824" s="98"/>
      <c r="N1824" s="90"/>
      <c r="O1824" s="94"/>
    </row>
    <row r="1825" spans="1:15" s="122" customFormat="1" ht="14.25" customHeight="1">
      <c r="A1825" s="313"/>
      <c r="B1825" s="95"/>
      <c r="C1825" s="96"/>
      <c r="D1825" s="97"/>
      <c r="E1825" s="98"/>
      <c r="F1825" s="90"/>
      <c r="G1825" s="99"/>
      <c r="H1825" s="100"/>
      <c r="I1825" s="92"/>
      <c r="J1825" s="510"/>
      <c r="K1825" s="510"/>
      <c r="L1825" s="510"/>
      <c r="M1825" s="98"/>
      <c r="N1825" s="90"/>
      <c r="O1825" s="101">
        <f>ROUNDDOWN(SUM(N1824:N1830)/1000,0)</f>
        <v>0</v>
      </c>
    </row>
    <row r="1826" spans="1:15" s="122" customFormat="1" ht="14.25" customHeight="1">
      <c r="A1826" s="313"/>
      <c r="B1826" s="78" t="s">
        <v>396</v>
      </c>
      <c r="C1826" s="79"/>
      <c r="D1826" s="79"/>
      <c r="E1826" s="80"/>
      <c r="F1826" s="81"/>
      <c r="G1826" s="82"/>
      <c r="H1826" s="100"/>
      <c r="I1826" s="92"/>
      <c r="J1826" s="510"/>
      <c r="K1826" s="510"/>
      <c r="L1826" s="510"/>
      <c r="M1826" s="98"/>
      <c r="N1826" s="90"/>
      <c r="O1826" s="94"/>
    </row>
    <row r="1827" spans="1:15" s="122" customFormat="1" ht="14.25" customHeight="1">
      <c r="A1827" s="313"/>
      <c r="B1827" s="95"/>
      <c r="C1827" s="96"/>
      <c r="D1827" s="97"/>
      <c r="E1827" s="98"/>
      <c r="F1827" s="90"/>
      <c r="G1827" s="91"/>
      <c r="H1827" s="100"/>
      <c r="I1827" s="92"/>
      <c r="J1827" s="510"/>
      <c r="K1827" s="510"/>
      <c r="L1827" s="510"/>
      <c r="M1827" s="98"/>
      <c r="N1827" s="90"/>
      <c r="O1827" s="94"/>
    </row>
    <row r="1828" spans="1:15" s="122" customFormat="1" ht="14.25" customHeight="1">
      <c r="A1828" s="313"/>
      <c r="B1828" s="95"/>
      <c r="C1828" s="96"/>
      <c r="D1828" s="97"/>
      <c r="E1828" s="98"/>
      <c r="F1828" s="90"/>
      <c r="G1828" s="91">
        <f>ROUNDDOWN(SUM(F1827:F1834)/1000,0)</f>
        <v>0</v>
      </c>
      <c r="H1828" s="100"/>
      <c r="I1828" s="92"/>
      <c r="J1828" s="510"/>
      <c r="K1828" s="510"/>
      <c r="L1828" s="510"/>
      <c r="M1828" s="98"/>
      <c r="N1828" s="90"/>
      <c r="O1828" s="94"/>
    </row>
    <row r="1829" spans="1:15" s="122" customFormat="1" ht="14.25" customHeight="1">
      <c r="A1829" s="313"/>
      <c r="B1829" s="95"/>
      <c r="C1829" s="96"/>
      <c r="D1829" s="97"/>
      <c r="E1829" s="98"/>
      <c r="F1829" s="90"/>
      <c r="G1829" s="91"/>
      <c r="H1829" s="100"/>
      <c r="I1829" s="92"/>
      <c r="J1829" s="510"/>
      <c r="K1829" s="510"/>
      <c r="L1829" s="510"/>
      <c r="M1829" s="98"/>
      <c r="N1829" s="90"/>
      <c r="O1829" s="94"/>
    </row>
    <row r="1830" spans="1:15" s="122" customFormat="1" ht="14.25" customHeight="1">
      <c r="A1830" s="313"/>
      <c r="B1830" s="95"/>
      <c r="C1830" s="96"/>
      <c r="D1830" s="97"/>
      <c r="E1830" s="98"/>
      <c r="F1830" s="90"/>
      <c r="G1830" s="91"/>
      <c r="H1830" s="105"/>
      <c r="I1830" s="185" t="s">
        <v>400</v>
      </c>
      <c r="J1830" s="108"/>
      <c r="K1830" s="109"/>
      <c r="L1830" s="109"/>
      <c r="M1830" s="110"/>
      <c r="N1830" s="84"/>
      <c r="O1830" s="168"/>
    </row>
    <row r="1831" spans="1:15" s="122" customFormat="1" ht="14.25" customHeight="1">
      <c r="A1831" s="313"/>
      <c r="B1831" s="95"/>
      <c r="C1831" s="96"/>
      <c r="D1831" s="97"/>
      <c r="E1831" s="98"/>
      <c r="F1831" s="90"/>
      <c r="G1831" s="91"/>
      <c r="H1831" s="105"/>
      <c r="I1831" s="92"/>
      <c r="J1831" s="510"/>
      <c r="K1831" s="510"/>
      <c r="L1831" s="510"/>
      <c r="M1831" s="98"/>
      <c r="N1831" s="90"/>
      <c r="O1831" s="169"/>
    </row>
    <row r="1832" spans="1:15" s="122" customFormat="1" ht="14.25" customHeight="1">
      <c r="A1832" s="313"/>
      <c r="B1832" s="95"/>
      <c r="C1832" s="96"/>
      <c r="D1832" s="97"/>
      <c r="E1832" s="98"/>
      <c r="F1832" s="90"/>
      <c r="G1832" s="91"/>
      <c r="H1832" s="105"/>
      <c r="I1832" s="92"/>
      <c r="J1832" s="510"/>
      <c r="K1832" s="510"/>
      <c r="L1832" s="510"/>
      <c r="M1832" s="98"/>
      <c r="N1832" s="90"/>
      <c r="O1832" s="101">
        <f>ROUNDDOWN(SUM(N1831:N1837)/1000,0)</f>
        <v>0</v>
      </c>
    </row>
    <row r="1833" spans="1:15" s="122" customFormat="1" ht="14.25" customHeight="1">
      <c r="A1833" s="313"/>
      <c r="B1833" s="95"/>
      <c r="C1833" s="96"/>
      <c r="D1833" s="97"/>
      <c r="E1833" s="98"/>
      <c r="F1833" s="90"/>
      <c r="G1833" s="91"/>
      <c r="H1833" s="105"/>
      <c r="I1833" s="92"/>
      <c r="J1833" s="510"/>
      <c r="K1833" s="510"/>
      <c r="L1833" s="510"/>
      <c r="M1833" s="98"/>
      <c r="N1833" s="90"/>
      <c r="O1833" s="94"/>
    </row>
    <row r="1834" spans="1:15" s="122" customFormat="1" ht="14.25" customHeight="1">
      <c r="A1834" s="313"/>
      <c r="B1834" s="78" t="s">
        <v>56</v>
      </c>
      <c r="C1834" s="79"/>
      <c r="D1834" s="79"/>
      <c r="E1834" s="80"/>
      <c r="F1834" s="81"/>
      <c r="G1834" s="82"/>
      <c r="H1834" s="105"/>
      <c r="I1834" s="92"/>
      <c r="J1834" s="510"/>
      <c r="K1834" s="510"/>
      <c r="L1834" s="510"/>
      <c r="M1834" s="98"/>
      <c r="N1834" s="90"/>
      <c r="O1834" s="94"/>
    </row>
    <row r="1835" spans="1:15" s="122" customFormat="1" ht="14.25" customHeight="1">
      <c r="A1835" s="313"/>
      <c r="B1835" s="95"/>
      <c r="C1835" s="96"/>
      <c r="D1835" s="97"/>
      <c r="E1835" s="98"/>
      <c r="F1835" s="90"/>
      <c r="G1835" s="91"/>
      <c r="H1835" s="100"/>
      <c r="I1835" s="92"/>
      <c r="J1835" s="510"/>
      <c r="K1835" s="510"/>
      <c r="L1835" s="510"/>
      <c r="M1835" s="98"/>
      <c r="N1835" s="90"/>
      <c r="O1835" s="94"/>
    </row>
    <row r="1836" spans="1:15" s="122" customFormat="1" ht="14.25" customHeight="1">
      <c r="A1836" s="313"/>
      <c r="B1836" s="95"/>
      <c r="C1836" s="96"/>
      <c r="D1836" s="97"/>
      <c r="E1836" s="98"/>
      <c r="F1836" s="90"/>
      <c r="G1836" s="99">
        <f>ROUNDDOWN(SUM(F1835:F1840)/1000,0)</f>
        <v>0</v>
      </c>
      <c r="H1836" s="105"/>
      <c r="I1836" s="92"/>
      <c r="J1836" s="510"/>
      <c r="K1836" s="510"/>
      <c r="L1836" s="510"/>
      <c r="M1836" s="98"/>
      <c r="N1836" s="90"/>
      <c r="O1836" s="106"/>
    </row>
    <row r="1837" spans="1:15" s="122" customFormat="1" ht="14.25" customHeight="1">
      <c r="A1837" s="313"/>
      <c r="B1837" s="95"/>
      <c r="C1837" s="96"/>
      <c r="D1837" s="97"/>
      <c r="E1837" s="98"/>
      <c r="F1837" s="90"/>
      <c r="G1837" s="91"/>
      <c r="H1837" s="105"/>
      <c r="I1837" s="185" t="s">
        <v>401</v>
      </c>
      <c r="J1837" s="108"/>
      <c r="K1837" s="109"/>
      <c r="L1837" s="109"/>
      <c r="M1837" s="110"/>
      <c r="N1837" s="707"/>
      <c r="O1837" s="112"/>
    </row>
    <row r="1838" spans="1:15" s="122" customFormat="1" ht="14.25" customHeight="1">
      <c r="A1838" s="313"/>
      <c r="B1838" s="95"/>
      <c r="C1838" s="96"/>
      <c r="D1838" s="97"/>
      <c r="E1838" s="98"/>
      <c r="F1838" s="90"/>
      <c r="G1838" s="99"/>
      <c r="H1838" s="105"/>
      <c r="I1838" s="92"/>
      <c r="J1838" s="510"/>
      <c r="K1838" s="510"/>
      <c r="L1838" s="510"/>
      <c r="M1838" s="98"/>
      <c r="N1838" s="90"/>
      <c r="O1838" s="94"/>
    </row>
    <row r="1839" spans="1:15" s="122" customFormat="1" ht="14.25" customHeight="1">
      <c r="A1839" s="313"/>
      <c r="B1839" s="95"/>
      <c r="C1839" s="96"/>
      <c r="D1839" s="97"/>
      <c r="E1839" s="98"/>
      <c r="F1839" s="90"/>
      <c r="G1839" s="99"/>
      <c r="H1839" s="100"/>
      <c r="I1839" s="92"/>
      <c r="J1839" s="510"/>
      <c r="K1839" s="510"/>
      <c r="L1839" s="510"/>
      <c r="M1839" s="98"/>
      <c r="N1839" s="90"/>
      <c r="O1839" s="101">
        <f>ROUNDDOWN(SUM(N1838:N1843)/1000,0)</f>
        <v>0</v>
      </c>
    </row>
    <row r="1840" spans="1:15" s="122" customFormat="1" ht="14.1" customHeight="1" thickBot="1">
      <c r="A1840" s="313"/>
      <c r="B1840" s="113" t="s">
        <v>608</v>
      </c>
      <c r="C1840" s="114"/>
      <c r="D1840" s="114"/>
      <c r="E1840" s="115"/>
      <c r="F1840" s="116"/>
      <c r="G1840" s="117">
        <f>G1841-G1806-G1813-G1819-G1823-G1828-G1836</f>
        <v>0</v>
      </c>
      <c r="H1840" s="105"/>
      <c r="I1840" s="92"/>
      <c r="J1840" s="510"/>
      <c r="K1840" s="510"/>
      <c r="L1840" s="510"/>
      <c r="M1840" s="98"/>
      <c r="N1840" s="90"/>
      <c r="O1840" s="94"/>
    </row>
    <row r="1841" spans="1:17" s="122" customFormat="1" ht="14.25" customHeight="1" thickTop="1">
      <c r="A1841" s="313"/>
      <c r="B1841" s="702" t="s">
        <v>57</v>
      </c>
      <c r="C1841" s="703"/>
      <c r="D1841" s="703"/>
      <c r="E1841" s="703"/>
      <c r="F1841" s="704"/>
      <c r="G1841" s="118">
        <f>O1850</f>
        <v>0</v>
      </c>
      <c r="H1841" s="100"/>
      <c r="I1841" s="92"/>
      <c r="J1841" s="510"/>
      <c r="K1841" s="510"/>
      <c r="L1841" s="510"/>
      <c r="M1841" s="98"/>
      <c r="N1841" s="90"/>
      <c r="O1841" s="94"/>
    </row>
    <row r="1842" spans="1:17" s="122" customFormat="1" ht="20.100000000000001" customHeight="1">
      <c r="A1842" s="313"/>
      <c r="B1842" s="119" t="s">
        <v>58</v>
      </c>
      <c r="C1842" s="120"/>
      <c r="D1842" s="120"/>
      <c r="E1842" s="120"/>
      <c r="F1842" s="120"/>
      <c r="G1842" s="121"/>
      <c r="H1842" s="100"/>
      <c r="I1842" s="107"/>
      <c r="J1842" s="511"/>
      <c r="K1842" s="511"/>
      <c r="L1842" s="511"/>
      <c r="M1842" s="104"/>
      <c r="N1842" s="645"/>
      <c r="O1842" s="106"/>
    </row>
    <row r="1843" spans="1:17" s="122" customFormat="1" ht="14.25" customHeight="1">
      <c r="A1843" s="313"/>
      <c r="B1843" s="122" t="s">
        <v>59</v>
      </c>
      <c r="C1843" s="120"/>
      <c r="D1843" s="120"/>
      <c r="E1843" s="120"/>
      <c r="F1843" s="120"/>
      <c r="G1843" s="123" t="s">
        <v>60</v>
      </c>
      <c r="H1843" s="121"/>
      <c r="I1843" s="185" t="s">
        <v>717</v>
      </c>
      <c r="J1843" s="708"/>
      <c r="K1843" s="510"/>
      <c r="L1843" s="510"/>
      <c r="M1843" s="110"/>
      <c r="N1843" s="84"/>
      <c r="O1843" s="111"/>
    </row>
    <row r="1844" spans="1:17" s="122" customFormat="1" ht="14.25" customHeight="1">
      <c r="A1844" s="313"/>
      <c r="B1844" s="987" t="s">
        <v>61</v>
      </c>
      <c r="C1844" s="1019"/>
      <c r="D1844" s="1019"/>
      <c r="E1844" s="1019"/>
      <c r="F1844" s="1020"/>
      <c r="G1844" s="125" t="s">
        <v>62</v>
      </c>
      <c r="H1844" s="124"/>
      <c r="I1844" s="92"/>
      <c r="J1844" s="510"/>
      <c r="K1844" s="709"/>
      <c r="L1844" s="709"/>
      <c r="M1844" s="98"/>
      <c r="N1844" s="90"/>
      <c r="O1844" s="94"/>
      <c r="Q1844" s="648" t="s">
        <v>735</v>
      </c>
    </row>
    <row r="1845" spans="1:17" s="122" customFormat="1" ht="14.25" customHeight="1">
      <c r="A1845" s="313"/>
      <c r="B1845" s="1144" t="s">
        <v>403</v>
      </c>
      <c r="C1845" s="1019"/>
      <c r="D1845" s="1019"/>
      <c r="E1845" s="1019"/>
      <c r="F1845" s="1020"/>
      <c r="G1845" s="126"/>
      <c r="H1845" s="124"/>
      <c r="I1845" s="92"/>
      <c r="J1845" s="510"/>
      <c r="K1845" s="510"/>
      <c r="L1845" s="510"/>
      <c r="M1845" s="98"/>
      <c r="N1845" s="90"/>
      <c r="O1845" s="101">
        <f>ROUNDDOWN(SUM(N1844:N1848)/1000,0)</f>
        <v>0</v>
      </c>
    </row>
    <row r="1846" spans="1:17" s="122" customFormat="1" ht="20.100000000000001" customHeight="1">
      <c r="A1846" s="313"/>
      <c r="B1846" s="1144" t="s">
        <v>404</v>
      </c>
      <c r="C1846" s="1145"/>
      <c r="D1846" s="1145"/>
      <c r="E1846" s="1145"/>
      <c r="F1846" s="1146"/>
      <c r="G1846" s="126"/>
      <c r="H1846" s="127"/>
      <c r="I1846" s="92"/>
      <c r="J1846" s="510"/>
      <c r="K1846" s="510"/>
      <c r="L1846" s="510"/>
      <c r="M1846" s="98"/>
      <c r="N1846" s="90"/>
      <c r="O1846" s="94"/>
    </row>
    <row r="1847" spans="1:17" s="122" customFormat="1" ht="21.95" customHeight="1" thickBot="1">
      <c r="A1847" s="313"/>
      <c r="B1847" s="1144" t="s">
        <v>104</v>
      </c>
      <c r="C1847" s="1145"/>
      <c r="D1847" s="1145"/>
      <c r="E1847" s="1145"/>
      <c r="F1847" s="1146"/>
      <c r="G1847" s="126"/>
      <c r="H1847" s="105"/>
      <c r="I1847" s="92"/>
      <c r="J1847" s="510"/>
      <c r="K1847" s="510"/>
      <c r="L1847" s="510"/>
      <c r="M1847" s="98"/>
      <c r="N1847" s="90"/>
      <c r="O1847" s="128"/>
    </row>
    <row r="1848" spans="1:17" s="122" customFormat="1" ht="35.450000000000003" customHeight="1" thickTop="1">
      <c r="A1848" s="313"/>
      <c r="B1848" s="1144" t="s">
        <v>108</v>
      </c>
      <c r="C1848" s="1145"/>
      <c r="D1848" s="1145"/>
      <c r="E1848" s="1145"/>
      <c r="F1848" s="1146"/>
      <c r="G1848" s="126"/>
      <c r="H1848" s="105"/>
      <c r="I1848" s="1166" t="s">
        <v>402</v>
      </c>
      <c r="J1848" s="1167"/>
      <c r="K1848" s="1167"/>
      <c r="L1848" s="1167"/>
      <c r="M1848" s="1167"/>
      <c r="N1848" s="1168"/>
      <c r="O1848" s="129">
        <f>SUM(O1806,O1816,O1825,O1832,O1839,O1845)</f>
        <v>0</v>
      </c>
    </row>
    <row r="1849" spans="1:17" s="122" customFormat="1" ht="35.450000000000003" customHeight="1">
      <c r="A1849" s="313"/>
      <c r="B1849" s="1144" t="s">
        <v>774</v>
      </c>
      <c r="C1849" s="1145"/>
      <c r="D1849" s="1145"/>
      <c r="E1849" s="1145"/>
      <c r="F1849" s="1146"/>
      <c r="G1849" s="126"/>
      <c r="H1849" s="121"/>
      <c r="I1849" s="1169" t="s">
        <v>276</v>
      </c>
      <c r="J1849" s="1170"/>
      <c r="K1849" s="1170"/>
      <c r="L1849" s="1170"/>
      <c r="M1849" s="1170"/>
      <c r="N1849" s="1171"/>
      <c r="O1849" s="136">
        <f>IF(共通入力シート!$B$18="課税事業者",ROUNDDOWN((O1848-G1851)*10/110,0),0)</f>
        <v>0</v>
      </c>
    </row>
    <row r="1850" spans="1:17" s="122" customFormat="1" ht="26.1" customHeight="1" thickBot="1">
      <c r="A1850" s="313"/>
      <c r="B1850" s="1153" t="s">
        <v>775</v>
      </c>
      <c r="C1850" s="1154"/>
      <c r="D1850" s="1154"/>
      <c r="E1850" s="1154"/>
      <c r="F1850" s="1155"/>
      <c r="G1850" s="126"/>
      <c r="H1850" s="121"/>
      <c r="I1850" s="1159" t="s">
        <v>609</v>
      </c>
      <c r="J1850" s="1160"/>
      <c r="K1850" s="1160"/>
      <c r="L1850" s="1160"/>
      <c r="M1850" s="1160"/>
      <c r="N1850" s="1161"/>
      <c r="O1850" s="131">
        <f>O1848-O1849</f>
        <v>0</v>
      </c>
    </row>
    <row r="1851" spans="1:17" s="122" customFormat="1" ht="25.35" customHeight="1" thickTop="1">
      <c r="A1851" s="313"/>
      <c r="B1851" s="1156" t="s">
        <v>63</v>
      </c>
      <c r="C1851" s="1157"/>
      <c r="D1851" s="1157"/>
      <c r="E1851" s="1157"/>
      <c r="F1851" s="1158"/>
      <c r="G1851" s="130">
        <f>SUM(G1845:G1850)</f>
        <v>0</v>
      </c>
      <c r="H1851" s="326"/>
      <c r="I1851" s="1159" t="s">
        <v>610</v>
      </c>
      <c r="J1851" s="1160"/>
      <c r="K1851" s="1160"/>
      <c r="L1851" s="1160"/>
      <c r="M1851" s="1160"/>
      <c r="N1851" s="1161"/>
      <c r="O1851" s="134"/>
    </row>
    <row r="1852" spans="1:17" s="122" customFormat="1" ht="26.25" customHeight="1">
      <c r="A1852" s="313"/>
      <c r="B1852" s="122" t="s">
        <v>64</v>
      </c>
      <c r="C1852" s="327"/>
      <c r="D1852" s="327"/>
      <c r="E1852" s="327"/>
      <c r="F1852" s="327"/>
      <c r="G1852" s="133"/>
      <c r="H1852" s="326"/>
      <c r="O1852" s="135"/>
    </row>
    <row r="1853" spans="1:17" s="122" customFormat="1" ht="10.5" customHeight="1" thickBot="1">
      <c r="A1853" s="313"/>
      <c r="C1853" s="327"/>
      <c r="D1853" s="327"/>
      <c r="E1853" s="327"/>
      <c r="F1853" s="327"/>
      <c r="G1853" s="133"/>
      <c r="H1853" s="326"/>
      <c r="I1853" s="328"/>
    </row>
    <row r="1854" spans="1:17" s="122" customFormat="1" ht="25.35" customHeight="1" thickBot="1">
      <c r="A1854" s="313"/>
      <c r="B1854" s="1143" t="s">
        <v>65</v>
      </c>
      <c r="C1854" s="1018"/>
      <c r="D1854" s="1162" t="str">
        <f>IF(共通入力シート!$B$2="","",共通入力シート!$B$2)</f>
        <v/>
      </c>
      <c r="E1854" s="1162"/>
      <c r="F1854" s="1162"/>
      <c r="G1854" s="1163"/>
      <c r="H1854" s="1164" t="s">
        <v>778</v>
      </c>
      <c r="I1854" s="1165"/>
      <c r="J1854" s="1165"/>
      <c r="K1854" s="1165"/>
      <c r="L1854" s="1165"/>
      <c r="M1854" s="1165"/>
      <c r="N1854" s="1165"/>
      <c r="O1854" s="1165"/>
    </row>
    <row r="1855" spans="1:17" s="122" customFormat="1" ht="77.099999999999994" customHeight="1" thickBot="1">
      <c r="A1855" s="313"/>
      <c r="B1855" s="1148" t="s">
        <v>776</v>
      </c>
      <c r="C1855" s="1149"/>
      <c r="D1855" s="1150" t="str">
        <f>IF(O1850=0,"",MAX(0,MIN(INT(O1850/2),G1840)))</f>
        <v/>
      </c>
      <c r="E1855" s="1150"/>
      <c r="F1855" s="1150"/>
      <c r="G1855" s="329" t="s">
        <v>27</v>
      </c>
      <c r="H1855" s="1151" t="s">
        <v>736</v>
      </c>
      <c r="I1855" s="1152"/>
      <c r="J1855" s="1152"/>
      <c r="K1855" s="1152"/>
      <c r="L1855" s="1152"/>
      <c r="M1855" s="1152"/>
      <c r="N1855" s="1152"/>
      <c r="O1855" s="1152"/>
    </row>
    <row r="1856" spans="1:17" ht="4.5" customHeight="1"/>
    <row r="1857" spans="2:21" ht="15.6" customHeight="1">
      <c r="B1857" s="122" t="s">
        <v>332</v>
      </c>
      <c r="C1857" s="198"/>
      <c r="D1857" s="198"/>
      <c r="E1857" s="198"/>
      <c r="F1857" s="198"/>
      <c r="G1857" s="198"/>
      <c r="H1857" s="198"/>
      <c r="I1857" s="198"/>
      <c r="J1857" s="198"/>
      <c r="K1857" s="198"/>
      <c r="L1857" s="198"/>
      <c r="M1857" s="198"/>
      <c r="N1857" s="198"/>
      <c r="O1857" s="198"/>
      <c r="R1857" s="294"/>
      <c r="S1857" s="294"/>
      <c r="T1857" s="294"/>
      <c r="U1857" s="294"/>
    </row>
    <row r="1858" spans="2:21" ht="15.6" customHeight="1">
      <c r="B1858" s="198" t="s">
        <v>383</v>
      </c>
      <c r="C1858" s="198"/>
      <c r="D1858" s="198"/>
      <c r="E1858" s="198"/>
      <c r="F1858" s="198"/>
      <c r="G1858" s="198"/>
      <c r="H1858" s="198"/>
      <c r="I1858" s="198"/>
      <c r="J1858" s="198"/>
      <c r="K1858" s="198"/>
      <c r="L1858" s="198"/>
      <c r="M1858" s="198"/>
      <c r="N1858" s="198"/>
      <c r="O1858" s="198"/>
      <c r="R1858" s="294"/>
      <c r="S1858" s="294"/>
      <c r="T1858" s="294"/>
      <c r="U1858" s="294"/>
    </row>
    <row r="1859" spans="2:21" ht="18" customHeight="1" thickBot="1">
      <c r="B1859" s="1044" t="s">
        <v>382</v>
      </c>
      <c r="C1859" s="1044"/>
      <c r="D1859" s="1044"/>
      <c r="E1859" s="1044"/>
      <c r="F1859" s="1044"/>
      <c r="G1859" s="1044"/>
      <c r="H1859" s="1044"/>
      <c r="I1859" s="1044"/>
      <c r="J1859" s="1044"/>
      <c r="K1859" s="1044"/>
      <c r="L1859" s="1044"/>
      <c r="M1859" s="1044"/>
      <c r="N1859" s="1044"/>
      <c r="O1859" s="1044"/>
      <c r="R1859" s="294"/>
      <c r="S1859" s="294"/>
      <c r="T1859" s="294"/>
      <c r="U1859" s="294"/>
    </row>
    <row r="1860" spans="2:21" ht="15" customHeight="1">
      <c r="B1860" s="1036" t="s">
        <v>36</v>
      </c>
      <c r="C1860" s="1063"/>
      <c r="D1860" s="1051" t="s">
        <v>432</v>
      </c>
      <c r="E1860" s="1052"/>
      <c r="F1860" s="1036" t="s">
        <v>447</v>
      </c>
      <c r="G1860" s="1037"/>
      <c r="H1860" s="1038"/>
      <c r="I1860" s="1038"/>
      <c r="J1860" s="1038"/>
      <c r="K1860" s="1038"/>
      <c r="L1860" s="1038"/>
      <c r="M1860" s="1038"/>
      <c r="N1860" s="1038"/>
      <c r="O1860" s="1039"/>
      <c r="Q1860" s="520"/>
      <c r="R1860" s="294"/>
      <c r="S1860" s="294"/>
      <c r="T1860" s="294"/>
      <c r="U1860" s="294"/>
    </row>
    <row r="1861" spans="2:21" ht="15" customHeight="1" thickBot="1">
      <c r="B1861" s="1040"/>
      <c r="C1861" s="1064"/>
      <c r="D1861" s="1053"/>
      <c r="E1861" s="1054"/>
      <c r="F1861" s="1040"/>
      <c r="G1861" s="1041"/>
      <c r="H1861" s="1042"/>
      <c r="I1861" s="1042"/>
      <c r="J1861" s="1042"/>
      <c r="K1861" s="1042"/>
      <c r="L1861" s="1042"/>
      <c r="M1861" s="1042"/>
      <c r="N1861" s="1042"/>
      <c r="O1861" s="1043"/>
      <c r="Q1861" s="519"/>
      <c r="R1861" s="294"/>
      <c r="S1861" s="294"/>
      <c r="T1861" s="294"/>
      <c r="U1861" s="294"/>
    </row>
    <row r="1862" spans="2:21" ht="16.5" customHeight="1">
      <c r="B1862" s="295" t="s">
        <v>111</v>
      </c>
      <c r="C1862" s="296"/>
      <c r="D1862" s="296"/>
      <c r="E1862" s="297"/>
      <c r="F1862" s="296"/>
      <c r="G1862" s="296"/>
      <c r="H1862" s="298"/>
      <c r="I1862" s="298"/>
      <c r="J1862" s="298"/>
      <c r="K1862" s="298"/>
      <c r="L1862" s="298"/>
      <c r="M1862" s="298"/>
      <c r="N1862" s="298"/>
      <c r="O1862" s="299"/>
      <c r="R1862" s="294"/>
      <c r="S1862" s="294"/>
      <c r="T1862" s="294"/>
      <c r="U1862" s="294"/>
    </row>
    <row r="1863" spans="2:21" ht="18.75" customHeight="1">
      <c r="B1863" s="1055"/>
      <c r="C1863" s="1056"/>
      <c r="D1863" s="1056"/>
      <c r="E1863" s="1056"/>
      <c r="F1863" s="1056"/>
      <c r="G1863" s="1056"/>
      <c r="H1863" s="1056"/>
      <c r="I1863" s="1056"/>
      <c r="J1863" s="1056"/>
      <c r="K1863" s="1056"/>
      <c r="L1863" s="1213" t="s">
        <v>39</v>
      </c>
      <c r="M1863" s="1215"/>
      <c r="N1863" s="1215"/>
      <c r="O1863" s="1216"/>
      <c r="Q1863" s="496" t="str">
        <f>IF(M1863="", "←選択してください。", "")</f>
        <v>←選択してください。</v>
      </c>
      <c r="R1863" s="294"/>
      <c r="S1863" s="294"/>
      <c r="T1863" s="294"/>
      <c r="U1863" s="294"/>
    </row>
    <row r="1864" spans="2:21" ht="17.25" customHeight="1">
      <c r="B1864" s="1057"/>
      <c r="C1864" s="1058"/>
      <c r="D1864" s="1058"/>
      <c r="E1864" s="1058"/>
      <c r="F1864" s="1058"/>
      <c r="G1864" s="1058"/>
      <c r="H1864" s="1058"/>
      <c r="I1864" s="1058"/>
      <c r="J1864" s="1058"/>
      <c r="K1864" s="1058"/>
      <c r="L1864" s="1214"/>
      <c r="M1864" s="1217"/>
      <c r="N1864" s="1217"/>
      <c r="O1864" s="1218"/>
      <c r="Q1864" s="301"/>
      <c r="R1864" s="294"/>
      <c r="S1864" s="294"/>
      <c r="T1864" s="294"/>
      <c r="U1864" s="294"/>
    </row>
    <row r="1865" spans="2:21" ht="4.5" customHeight="1">
      <c r="B1865" s="303"/>
      <c r="C1865" s="303"/>
      <c r="D1865" s="303"/>
      <c r="E1865" s="303"/>
      <c r="F1865" s="303"/>
      <c r="G1865" s="303"/>
      <c r="H1865" s="303"/>
      <c r="I1865" s="303"/>
      <c r="J1865" s="303"/>
      <c r="K1865" s="303"/>
      <c r="L1865" s="303"/>
      <c r="M1865" s="303"/>
      <c r="N1865" s="303"/>
      <c r="O1865" s="517"/>
      <c r="R1865" s="294"/>
      <c r="S1865" s="294"/>
      <c r="T1865" s="294"/>
      <c r="U1865" s="294"/>
    </row>
    <row r="1866" spans="2:21" ht="21.75" customHeight="1">
      <c r="B1866" s="987" t="s">
        <v>112</v>
      </c>
      <c r="C1866" s="1097"/>
      <c r="D1866" s="1098" t="s">
        <v>41</v>
      </c>
      <c r="E1866" s="1099"/>
      <c r="F1866" s="1100"/>
      <c r="G1866" s="1100"/>
      <c r="H1866" s="1101"/>
      <c r="I1866" s="987"/>
      <c r="J1866" s="988"/>
      <c r="K1866" s="988"/>
      <c r="L1866" s="1211"/>
      <c r="M1866" s="1211"/>
      <c r="N1866" s="1211"/>
      <c r="O1866" s="1212"/>
      <c r="Q1866" s="301" t="str">
        <f>IF(OR(F1860="人材養成事業",F1860= "普及啓発事業"), "←斜線部は記入する必要はありません。", "")</f>
        <v/>
      </c>
      <c r="R1866" s="294"/>
      <c r="S1866" s="294"/>
      <c r="T1866" s="294"/>
      <c r="U1866" s="294"/>
    </row>
    <row r="1867" spans="2:21" ht="9" customHeight="1">
      <c r="B1867" s="122"/>
      <c r="C1867" s="122"/>
      <c r="D1867" s="122"/>
      <c r="E1867" s="122"/>
      <c r="F1867" s="303"/>
      <c r="G1867" s="303"/>
      <c r="H1867" s="500"/>
      <c r="I1867" s="303"/>
      <c r="J1867" s="303"/>
      <c r="K1867" s="303"/>
      <c r="L1867" s="501"/>
      <c r="M1867" s="303"/>
      <c r="N1867" s="303"/>
      <c r="O1867" s="502"/>
      <c r="Q1867" s="301"/>
      <c r="R1867" s="294"/>
      <c r="S1867" s="294"/>
      <c r="T1867" s="294"/>
      <c r="U1867" s="294"/>
    </row>
    <row r="1868" spans="2:21" ht="16.5" hidden="1" customHeight="1">
      <c r="B1868" s="122"/>
      <c r="C1868" s="122"/>
      <c r="D1868" s="122"/>
      <c r="E1868" s="122"/>
      <c r="F1868" s="303"/>
      <c r="G1868" s="303"/>
      <c r="H1868" s="500"/>
      <c r="I1868" s="303"/>
      <c r="J1868" s="303"/>
      <c r="K1868" s="303"/>
      <c r="L1868" s="501"/>
      <c r="M1868" s="303"/>
      <c r="N1868" s="303"/>
      <c r="O1868" s="502"/>
      <c r="Q1868" s="301"/>
      <c r="R1868" s="294"/>
      <c r="S1868" s="294"/>
      <c r="T1868" s="294"/>
      <c r="U1868" s="294"/>
    </row>
    <row r="1869" spans="2:21" ht="16.5" hidden="1" customHeight="1">
      <c r="B1869" s="122"/>
      <c r="C1869" s="122"/>
      <c r="D1869" s="303"/>
      <c r="E1869" s="303"/>
      <c r="F1869" s="303"/>
      <c r="G1869" s="303"/>
      <c r="H1869" s="303"/>
      <c r="I1869" s="303"/>
      <c r="J1869" s="303"/>
      <c r="K1869" s="303"/>
      <c r="L1869" s="303"/>
      <c r="M1869" s="303"/>
      <c r="N1869" s="303"/>
      <c r="O1869" s="303"/>
      <c r="Q1869" s="301"/>
      <c r="R1869" s="294"/>
      <c r="S1869" s="294"/>
      <c r="T1869" s="294"/>
      <c r="U1869" s="294"/>
    </row>
    <row r="1870" spans="2:21" s="97" customFormat="1" ht="18" customHeight="1">
      <c r="B1870" s="1067" t="s">
        <v>277</v>
      </c>
      <c r="C1870" s="1075"/>
      <c r="D1870" s="1032" t="s">
        <v>737</v>
      </c>
      <c r="E1870" s="975"/>
      <c r="F1870" s="975"/>
      <c r="G1870" s="975"/>
      <c r="H1870" s="975"/>
      <c r="I1870" s="975"/>
      <c r="J1870" s="975"/>
      <c r="K1870" s="975"/>
      <c r="L1870" s="975"/>
      <c r="M1870" s="975"/>
      <c r="N1870" s="975"/>
      <c r="O1870" s="976"/>
      <c r="Q1870" s="495"/>
    </row>
    <row r="1871" spans="2:21" s="97" customFormat="1" ht="19.350000000000001" customHeight="1">
      <c r="B1871" s="1076"/>
      <c r="C1871" s="1077"/>
      <c r="D1871" s="1033"/>
      <c r="E1871" s="1034"/>
      <c r="F1871" s="1034"/>
      <c r="G1871" s="1034"/>
      <c r="H1871" s="1034"/>
      <c r="I1871" s="1034"/>
      <c r="J1871" s="1034"/>
      <c r="K1871" s="1034"/>
      <c r="L1871" s="1034"/>
      <c r="M1871" s="1034"/>
      <c r="N1871" s="1034"/>
      <c r="O1871" s="1035"/>
    </row>
    <row r="1872" spans="2:21" s="97" customFormat="1" ht="19.350000000000001" customHeight="1">
      <c r="B1872" s="1076"/>
      <c r="C1872" s="1077"/>
      <c r="D1872" s="1026"/>
      <c r="E1872" s="1027"/>
      <c r="F1872" s="1027"/>
      <c r="G1872" s="1027"/>
      <c r="H1872" s="1027"/>
      <c r="I1872" s="1027"/>
      <c r="J1872" s="1027"/>
      <c r="K1872" s="1027"/>
      <c r="L1872" s="1027"/>
      <c r="M1872" s="1027"/>
      <c r="N1872" s="1027"/>
      <c r="O1872" s="1028"/>
    </row>
    <row r="1873" spans="2:15" s="97" customFormat="1" ht="19.350000000000001" customHeight="1">
      <c r="B1873" s="1076"/>
      <c r="C1873" s="1077"/>
      <c r="D1873" s="1026"/>
      <c r="E1873" s="1027"/>
      <c r="F1873" s="1027"/>
      <c r="G1873" s="1027"/>
      <c r="H1873" s="1027"/>
      <c r="I1873" s="1027"/>
      <c r="J1873" s="1027"/>
      <c r="K1873" s="1027"/>
      <c r="L1873" s="1027"/>
      <c r="M1873" s="1027"/>
      <c r="N1873" s="1027"/>
      <c r="O1873" s="1028"/>
    </row>
    <row r="1874" spans="2:15" s="97" customFormat="1" ht="19.350000000000001" customHeight="1">
      <c r="B1874" s="1076"/>
      <c r="C1874" s="1077"/>
      <c r="D1874" s="1026"/>
      <c r="E1874" s="1027"/>
      <c r="F1874" s="1027"/>
      <c r="G1874" s="1027"/>
      <c r="H1874" s="1027"/>
      <c r="I1874" s="1027"/>
      <c r="J1874" s="1027"/>
      <c r="K1874" s="1027"/>
      <c r="L1874" s="1027"/>
      <c r="M1874" s="1027"/>
      <c r="N1874" s="1027"/>
      <c r="O1874" s="1028"/>
    </row>
    <row r="1875" spans="2:15" s="97" customFormat="1" ht="19.350000000000001" customHeight="1">
      <c r="B1875" s="1076"/>
      <c r="C1875" s="1077"/>
      <c r="D1875" s="1026"/>
      <c r="E1875" s="1027"/>
      <c r="F1875" s="1027"/>
      <c r="G1875" s="1027"/>
      <c r="H1875" s="1027"/>
      <c r="I1875" s="1027"/>
      <c r="J1875" s="1027"/>
      <c r="K1875" s="1027"/>
      <c r="L1875" s="1027"/>
      <c r="M1875" s="1027"/>
      <c r="N1875" s="1027"/>
      <c r="O1875" s="1028"/>
    </row>
    <row r="1876" spans="2:15" s="97" customFormat="1" ht="19.350000000000001" customHeight="1">
      <c r="B1876" s="1076"/>
      <c r="C1876" s="1077"/>
      <c r="D1876" s="1026"/>
      <c r="E1876" s="1027"/>
      <c r="F1876" s="1027"/>
      <c r="G1876" s="1027"/>
      <c r="H1876" s="1027"/>
      <c r="I1876" s="1027"/>
      <c r="J1876" s="1027"/>
      <c r="K1876" s="1027"/>
      <c r="L1876" s="1027"/>
      <c r="M1876" s="1027"/>
      <c r="N1876" s="1027"/>
      <c r="O1876" s="1028"/>
    </row>
    <row r="1877" spans="2:15" s="97" customFormat="1" ht="19.350000000000001" customHeight="1">
      <c r="B1877" s="1076"/>
      <c r="C1877" s="1077"/>
      <c r="D1877" s="1026"/>
      <c r="E1877" s="1027"/>
      <c r="F1877" s="1027"/>
      <c r="G1877" s="1027"/>
      <c r="H1877" s="1027"/>
      <c r="I1877" s="1027"/>
      <c r="J1877" s="1027"/>
      <c r="K1877" s="1027"/>
      <c r="L1877" s="1027"/>
      <c r="M1877" s="1027"/>
      <c r="N1877" s="1027"/>
      <c r="O1877" s="1028"/>
    </row>
    <row r="1878" spans="2:15" s="97" customFormat="1" ht="19.350000000000001" customHeight="1">
      <c r="B1878" s="1076"/>
      <c r="C1878" s="1077"/>
      <c r="D1878" s="1026"/>
      <c r="E1878" s="1027"/>
      <c r="F1878" s="1027"/>
      <c r="G1878" s="1027"/>
      <c r="H1878" s="1027"/>
      <c r="I1878" s="1027"/>
      <c r="J1878" s="1027"/>
      <c r="K1878" s="1027"/>
      <c r="L1878" s="1027"/>
      <c r="M1878" s="1027"/>
      <c r="N1878" s="1027"/>
      <c r="O1878" s="1028"/>
    </row>
    <row r="1879" spans="2:15" s="97" customFormat="1" ht="19.350000000000001" customHeight="1">
      <c r="B1879" s="1076"/>
      <c r="C1879" s="1077"/>
      <c r="D1879" s="1026"/>
      <c r="E1879" s="1027"/>
      <c r="F1879" s="1027"/>
      <c r="G1879" s="1027"/>
      <c r="H1879" s="1027"/>
      <c r="I1879" s="1027"/>
      <c r="J1879" s="1027"/>
      <c r="K1879" s="1027"/>
      <c r="L1879" s="1027"/>
      <c r="M1879" s="1027"/>
      <c r="N1879" s="1027"/>
      <c r="O1879" s="1028"/>
    </row>
    <row r="1880" spans="2:15" s="97" customFormat="1" ht="19.350000000000001" customHeight="1">
      <c r="B1880" s="1078"/>
      <c r="C1880" s="1079"/>
      <c r="D1880" s="1029"/>
      <c r="E1880" s="1030"/>
      <c r="F1880" s="1030"/>
      <c r="G1880" s="1030"/>
      <c r="H1880" s="1030"/>
      <c r="I1880" s="1030"/>
      <c r="J1880" s="1030"/>
      <c r="K1880" s="1030"/>
      <c r="L1880" s="1030"/>
      <c r="M1880" s="1030"/>
      <c r="N1880" s="1030"/>
      <c r="O1880" s="1031"/>
    </row>
    <row r="1881" spans="2:15" s="97" customFormat="1" ht="18" customHeight="1">
      <c r="B1881" s="1067" t="s">
        <v>114</v>
      </c>
      <c r="C1881" s="1092"/>
      <c r="D1881" s="1147" t="s">
        <v>523</v>
      </c>
      <c r="E1881" s="1133"/>
      <c r="F1881" s="1133"/>
      <c r="G1881" s="1133"/>
      <c r="H1881" s="1133"/>
      <c r="I1881" s="1133"/>
      <c r="J1881" s="1133"/>
      <c r="K1881" s="1133"/>
      <c r="L1881" s="1133"/>
      <c r="M1881" s="1133"/>
      <c r="N1881" s="1133"/>
      <c r="O1881" s="1134"/>
    </row>
    <row r="1882" spans="2:15" s="97" customFormat="1" ht="18" customHeight="1">
      <c r="B1882" s="1093"/>
      <c r="C1882" s="1094"/>
      <c r="D1882" s="1045"/>
      <c r="E1882" s="1046"/>
      <c r="F1882" s="1046"/>
      <c r="G1882" s="1046"/>
      <c r="H1882" s="1046"/>
      <c r="I1882" s="1046"/>
      <c r="J1882" s="1046"/>
      <c r="K1882" s="1046"/>
      <c r="L1882" s="1046"/>
      <c r="M1882" s="1046"/>
      <c r="N1882" s="1046"/>
      <c r="O1882" s="1047"/>
    </row>
    <row r="1883" spans="2:15" s="97" customFormat="1" ht="18" customHeight="1">
      <c r="B1883" s="1093"/>
      <c r="C1883" s="1094"/>
      <c r="D1883" s="1026"/>
      <c r="E1883" s="1027"/>
      <c r="F1883" s="1027"/>
      <c r="G1883" s="1027"/>
      <c r="H1883" s="1027"/>
      <c r="I1883" s="1027"/>
      <c r="J1883" s="1027"/>
      <c r="K1883" s="1027"/>
      <c r="L1883" s="1027"/>
      <c r="M1883" s="1027"/>
      <c r="N1883" s="1027"/>
      <c r="O1883" s="1028"/>
    </row>
    <row r="1884" spans="2:15" s="97" customFormat="1" ht="18" customHeight="1">
      <c r="B1884" s="1093"/>
      <c r="C1884" s="1094"/>
      <c r="D1884" s="1026"/>
      <c r="E1884" s="1027"/>
      <c r="F1884" s="1027"/>
      <c r="G1884" s="1027"/>
      <c r="H1884" s="1027"/>
      <c r="I1884" s="1027"/>
      <c r="J1884" s="1027"/>
      <c r="K1884" s="1027"/>
      <c r="L1884" s="1027"/>
      <c r="M1884" s="1027"/>
      <c r="N1884" s="1027"/>
      <c r="O1884" s="1028"/>
    </row>
    <row r="1885" spans="2:15" s="97" customFormat="1" ht="18" customHeight="1">
      <c r="B1885" s="1093"/>
      <c r="C1885" s="1094"/>
      <c r="D1885" s="1026"/>
      <c r="E1885" s="1027"/>
      <c r="F1885" s="1027"/>
      <c r="G1885" s="1027"/>
      <c r="H1885" s="1027"/>
      <c r="I1885" s="1027"/>
      <c r="J1885" s="1027"/>
      <c r="K1885" s="1027"/>
      <c r="L1885" s="1027"/>
      <c r="M1885" s="1027"/>
      <c r="N1885" s="1027"/>
      <c r="O1885" s="1028"/>
    </row>
    <row r="1886" spans="2:15" s="97" customFormat="1" ht="18" customHeight="1">
      <c r="B1886" s="1093"/>
      <c r="C1886" s="1094"/>
      <c r="D1886" s="1026"/>
      <c r="E1886" s="1027"/>
      <c r="F1886" s="1027"/>
      <c r="G1886" s="1027"/>
      <c r="H1886" s="1027"/>
      <c r="I1886" s="1027"/>
      <c r="J1886" s="1027"/>
      <c r="K1886" s="1027"/>
      <c r="L1886" s="1027"/>
      <c r="M1886" s="1027"/>
      <c r="N1886" s="1027"/>
      <c r="O1886" s="1028"/>
    </row>
    <row r="1887" spans="2:15" s="97" customFormat="1" ht="18" customHeight="1">
      <c r="B1887" s="1093"/>
      <c r="C1887" s="1094"/>
      <c r="D1887" s="1048"/>
      <c r="E1887" s="1049"/>
      <c r="F1887" s="1049"/>
      <c r="G1887" s="1049"/>
      <c r="H1887" s="1049"/>
      <c r="I1887" s="1049"/>
      <c r="J1887" s="1049"/>
      <c r="K1887" s="1049"/>
      <c r="L1887" s="1049"/>
      <c r="M1887" s="1049"/>
      <c r="N1887" s="1049"/>
      <c r="O1887" s="1050"/>
    </row>
    <row r="1888" spans="2:15" s="97" customFormat="1" ht="18" customHeight="1">
      <c r="B1888" s="1093"/>
      <c r="C1888" s="1094"/>
      <c r="D1888" s="1116" t="s">
        <v>334</v>
      </c>
      <c r="E1888" s="1117"/>
      <c r="F1888" s="1117"/>
      <c r="G1888" s="1117"/>
      <c r="H1888" s="1117"/>
      <c r="I1888" s="1117"/>
      <c r="J1888" s="1117"/>
      <c r="K1888" s="1117"/>
      <c r="L1888" s="1117"/>
      <c r="M1888" s="1117"/>
      <c r="N1888" s="1117"/>
      <c r="O1888" s="1118"/>
    </row>
    <row r="1889" spans="2:15" s="97" customFormat="1" ht="18" customHeight="1">
      <c r="B1889" s="1093"/>
      <c r="C1889" s="1094"/>
      <c r="D1889" s="1045"/>
      <c r="E1889" s="1119"/>
      <c r="F1889" s="1119"/>
      <c r="G1889" s="1119"/>
      <c r="H1889" s="1119"/>
      <c r="I1889" s="1119"/>
      <c r="J1889" s="1119"/>
      <c r="K1889" s="1119"/>
      <c r="L1889" s="1119"/>
      <c r="M1889" s="1119"/>
      <c r="N1889" s="1119"/>
      <c r="O1889" s="1120"/>
    </row>
    <row r="1890" spans="2:15" s="97" customFormat="1" ht="18" customHeight="1">
      <c r="B1890" s="1093"/>
      <c r="C1890" s="1094"/>
      <c r="D1890" s="1121"/>
      <c r="E1890" s="1122"/>
      <c r="F1890" s="1122"/>
      <c r="G1890" s="1122"/>
      <c r="H1890" s="1122"/>
      <c r="I1890" s="1122"/>
      <c r="J1890" s="1122"/>
      <c r="K1890" s="1122"/>
      <c r="L1890" s="1122"/>
      <c r="M1890" s="1122"/>
      <c r="N1890" s="1122"/>
      <c r="O1890" s="1123"/>
    </row>
    <row r="1891" spans="2:15" s="97" customFormat="1" ht="18" customHeight="1">
      <c r="B1891" s="1093"/>
      <c r="C1891" s="1094"/>
      <c r="D1891" s="1121"/>
      <c r="E1891" s="1122"/>
      <c r="F1891" s="1122"/>
      <c r="G1891" s="1122"/>
      <c r="H1891" s="1122"/>
      <c r="I1891" s="1122"/>
      <c r="J1891" s="1122"/>
      <c r="K1891" s="1122"/>
      <c r="L1891" s="1122"/>
      <c r="M1891" s="1122"/>
      <c r="N1891" s="1122"/>
      <c r="O1891" s="1123"/>
    </row>
    <row r="1892" spans="2:15" s="97" customFormat="1" ht="18" customHeight="1">
      <c r="B1892" s="1093"/>
      <c r="C1892" s="1094"/>
      <c r="D1892" s="1121"/>
      <c r="E1892" s="1122"/>
      <c r="F1892" s="1122"/>
      <c r="G1892" s="1122"/>
      <c r="H1892" s="1122"/>
      <c r="I1892" s="1122"/>
      <c r="J1892" s="1122"/>
      <c r="K1892" s="1122"/>
      <c r="L1892" s="1122"/>
      <c r="M1892" s="1122"/>
      <c r="N1892" s="1122"/>
      <c r="O1892" s="1123"/>
    </row>
    <row r="1893" spans="2:15" s="97" customFormat="1" ht="18" customHeight="1">
      <c r="B1893" s="1093"/>
      <c r="C1893" s="1094"/>
      <c r="D1893" s="1121"/>
      <c r="E1893" s="1122"/>
      <c r="F1893" s="1122"/>
      <c r="G1893" s="1122"/>
      <c r="H1893" s="1122"/>
      <c r="I1893" s="1122"/>
      <c r="J1893" s="1122"/>
      <c r="K1893" s="1122"/>
      <c r="L1893" s="1122"/>
      <c r="M1893" s="1122"/>
      <c r="N1893" s="1122"/>
      <c r="O1893" s="1123"/>
    </row>
    <row r="1894" spans="2:15" s="97" customFormat="1" ht="18" customHeight="1">
      <c r="B1894" s="1093"/>
      <c r="C1894" s="1094"/>
      <c r="D1894" s="1121"/>
      <c r="E1894" s="1122"/>
      <c r="F1894" s="1122"/>
      <c r="G1894" s="1122"/>
      <c r="H1894" s="1122"/>
      <c r="I1894" s="1122"/>
      <c r="J1894" s="1122"/>
      <c r="K1894" s="1122"/>
      <c r="L1894" s="1122"/>
      <c r="M1894" s="1122"/>
      <c r="N1894" s="1122"/>
      <c r="O1894" s="1123"/>
    </row>
    <row r="1895" spans="2:15" s="97" customFormat="1" ht="18" customHeight="1">
      <c r="B1895" s="1095"/>
      <c r="C1895" s="1096"/>
      <c r="D1895" s="1124"/>
      <c r="E1895" s="1125"/>
      <c r="F1895" s="1125"/>
      <c r="G1895" s="1125"/>
      <c r="H1895" s="1125"/>
      <c r="I1895" s="1125"/>
      <c r="J1895" s="1125"/>
      <c r="K1895" s="1125"/>
      <c r="L1895" s="1125"/>
      <c r="M1895" s="1125"/>
      <c r="N1895" s="1125"/>
      <c r="O1895" s="1126"/>
    </row>
    <row r="1896" spans="2:15" s="97" customFormat="1" ht="30" customHeight="1">
      <c r="B1896" s="1067" t="s">
        <v>110</v>
      </c>
      <c r="C1896" s="1092"/>
      <c r="D1896" s="1102" t="s">
        <v>733</v>
      </c>
      <c r="E1896" s="1090"/>
      <c r="F1896" s="1090"/>
      <c r="G1896" s="1090"/>
      <c r="H1896" s="1090"/>
      <c r="I1896" s="1090"/>
      <c r="J1896" s="1090"/>
      <c r="K1896" s="1090"/>
      <c r="L1896" s="1090"/>
      <c r="M1896" s="1090"/>
      <c r="N1896" s="1090"/>
      <c r="O1896" s="1091"/>
    </row>
    <row r="1897" spans="2:15" s="97" customFormat="1" ht="18" customHeight="1">
      <c r="B1897" s="1093"/>
      <c r="C1897" s="1094"/>
      <c r="D1897" s="1045"/>
      <c r="E1897" s="1108"/>
      <c r="F1897" s="1108"/>
      <c r="G1897" s="1108"/>
      <c r="H1897" s="1108"/>
      <c r="I1897" s="1108"/>
      <c r="J1897" s="1108"/>
      <c r="K1897" s="1108"/>
      <c r="L1897" s="1108"/>
      <c r="M1897" s="1108"/>
      <c r="N1897" s="1108"/>
      <c r="O1897" s="1109"/>
    </row>
    <row r="1898" spans="2:15" s="97" customFormat="1" ht="18" customHeight="1">
      <c r="B1898" s="1093"/>
      <c r="C1898" s="1094"/>
      <c r="D1898" s="1110"/>
      <c r="E1898" s="1111"/>
      <c r="F1898" s="1111"/>
      <c r="G1898" s="1111"/>
      <c r="H1898" s="1111"/>
      <c r="I1898" s="1111"/>
      <c r="J1898" s="1111"/>
      <c r="K1898" s="1111"/>
      <c r="L1898" s="1111"/>
      <c r="M1898" s="1111"/>
      <c r="N1898" s="1111"/>
      <c r="O1898" s="1112"/>
    </row>
    <row r="1899" spans="2:15" s="97" customFormat="1" ht="18" customHeight="1">
      <c r="B1899" s="1093"/>
      <c r="C1899" s="1094"/>
      <c r="D1899" s="1113"/>
      <c r="E1899" s="1114"/>
      <c r="F1899" s="1114"/>
      <c r="G1899" s="1114"/>
      <c r="H1899" s="1114"/>
      <c r="I1899" s="1114"/>
      <c r="J1899" s="1114"/>
      <c r="K1899" s="1114"/>
      <c r="L1899" s="1114"/>
      <c r="M1899" s="1114"/>
      <c r="N1899" s="1114"/>
      <c r="O1899" s="1115"/>
    </row>
    <row r="1900" spans="2:15" s="97" customFormat="1" ht="17.100000000000001" customHeight="1">
      <c r="B1900" s="1093"/>
      <c r="C1900" s="1094"/>
      <c r="D1900" s="1133" t="s">
        <v>278</v>
      </c>
      <c r="E1900" s="1133"/>
      <c r="F1900" s="1133"/>
      <c r="G1900" s="1133"/>
      <c r="H1900" s="1133"/>
      <c r="I1900" s="1133"/>
      <c r="J1900" s="1133"/>
      <c r="K1900" s="1133"/>
      <c r="L1900" s="1133"/>
      <c r="M1900" s="1133"/>
      <c r="N1900" s="1133"/>
      <c r="O1900" s="1134"/>
    </row>
    <row r="1901" spans="2:15" s="97" customFormat="1" ht="17.100000000000001" customHeight="1">
      <c r="B1901" s="1093"/>
      <c r="C1901" s="1094"/>
      <c r="D1901" s="1135"/>
      <c r="E1901" s="1108"/>
      <c r="F1901" s="1108"/>
      <c r="G1901" s="1108"/>
      <c r="H1901" s="1108"/>
      <c r="I1901" s="1108"/>
      <c r="J1901" s="1108"/>
      <c r="K1901" s="1108"/>
      <c r="L1901" s="1108"/>
      <c r="M1901" s="1108"/>
      <c r="N1901" s="1108"/>
      <c r="O1901" s="1109"/>
    </row>
    <row r="1902" spans="2:15" s="97" customFormat="1" ht="17.100000000000001" customHeight="1">
      <c r="B1902" s="1093"/>
      <c r="C1902" s="1094"/>
      <c r="D1902" s="1110"/>
      <c r="E1902" s="1111"/>
      <c r="F1902" s="1111"/>
      <c r="G1902" s="1111"/>
      <c r="H1902" s="1111"/>
      <c r="I1902" s="1111"/>
      <c r="J1902" s="1111"/>
      <c r="K1902" s="1111"/>
      <c r="L1902" s="1111"/>
      <c r="M1902" s="1111"/>
      <c r="N1902" s="1111"/>
      <c r="O1902" s="1112"/>
    </row>
    <row r="1903" spans="2:15" s="97" customFormat="1" ht="17.100000000000001" customHeight="1">
      <c r="B1903" s="1093"/>
      <c r="C1903" s="1094"/>
      <c r="D1903" s="1113"/>
      <c r="E1903" s="1114"/>
      <c r="F1903" s="1114"/>
      <c r="G1903" s="1114"/>
      <c r="H1903" s="1114"/>
      <c r="I1903" s="1114"/>
      <c r="J1903" s="1114"/>
      <c r="K1903" s="1114"/>
      <c r="L1903" s="1114"/>
      <c r="M1903" s="1114"/>
      <c r="N1903" s="1114"/>
      <c r="O1903" s="1115"/>
    </row>
    <row r="1904" spans="2:15" s="97" customFormat="1" ht="17.100000000000001" customHeight="1">
      <c r="B1904" s="1093"/>
      <c r="C1904" s="1094"/>
      <c r="D1904" s="1133" t="s">
        <v>371</v>
      </c>
      <c r="E1904" s="1133"/>
      <c r="F1904" s="1133"/>
      <c r="G1904" s="1133"/>
      <c r="H1904" s="1133"/>
      <c r="I1904" s="1133"/>
      <c r="J1904" s="1133"/>
      <c r="K1904" s="1133"/>
      <c r="L1904" s="1133"/>
      <c r="M1904" s="1133"/>
      <c r="N1904" s="1133"/>
      <c r="O1904" s="1134"/>
    </row>
    <row r="1905" spans="1:21" s="97" customFormat="1" ht="17.100000000000001" customHeight="1">
      <c r="B1905" s="1093"/>
      <c r="C1905" s="1094"/>
      <c r="D1905" s="1135"/>
      <c r="E1905" s="1136"/>
      <c r="F1905" s="1136"/>
      <c r="G1905" s="1136"/>
      <c r="H1905" s="1136"/>
      <c r="I1905" s="1136"/>
      <c r="J1905" s="1136"/>
      <c r="K1905" s="1136"/>
      <c r="L1905" s="1136"/>
      <c r="M1905" s="1136"/>
      <c r="N1905" s="1136"/>
      <c r="O1905" s="1137"/>
    </row>
    <row r="1906" spans="1:21" s="97" customFormat="1" ht="17.100000000000001" customHeight="1">
      <c r="B1906" s="1093"/>
      <c r="C1906" s="1094"/>
      <c r="D1906" s="1138"/>
      <c r="E1906" s="827"/>
      <c r="F1906" s="827"/>
      <c r="G1906" s="827"/>
      <c r="H1906" s="827"/>
      <c r="I1906" s="827"/>
      <c r="J1906" s="827"/>
      <c r="K1906" s="827"/>
      <c r="L1906" s="827"/>
      <c r="M1906" s="827"/>
      <c r="N1906" s="827"/>
      <c r="O1906" s="1139"/>
    </row>
    <row r="1907" spans="1:21" s="97" customFormat="1" ht="17.100000000000001" customHeight="1">
      <c r="B1907" s="1093"/>
      <c r="C1907" s="1094"/>
      <c r="D1907" s="1140"/>
      <c r="E1907" s="1141"/>
      <c r="F1907" s="1141"/>
      <c r="G1907" s="1141"/>
      <c r="H1907" s="1141"/>
      <c r="I1907" s="1141"/>
      <c r="J1907" s="1141"/>
      <c r="K1907" s="1141"/>
      <c r="L1907" s="1141"/>
      <c r="M1907" s="1141"/>
      <c r="N1907" s="1141"/>
      <c r="O1907" s="1142"/>
    </row>
    <row r="1908" spans="1:21" s="97" customFormat="1" ht="45" customHeight="1">
      <c r="B1908" s="1093"/>
      <c r="C1908" s="1094"/>
      <c r="D1908" s="1021" t="s">
        <v>779</v>
      </c>
      <c r="E1908" s="1022"/>
      <c r="F1908" s="1022"/>
      <c r="G1908" s="1022"/>
      <c r="H1908" s="1022"/>
      <c r="I1908" s="1022"/>
      <c r="J1908" s="1022"/>
      <c r="K1908" s="1022"/>
      <c r="L1908" s="1023"/>
      <c r="M1908" s="1024" t="s">
        <v>713</v>
      </c>
      <c r="N1908" s="1025"/>
      <c r="O1908" s="706" t="s">
        <v>714</v>
      </c>
      <c r="Q1908" s="495" t="s">
        <v>721</v>
      </c>
    </row>
    <row r="1909" spans="1:21" s="97" customFormat="1" ht="17.100000000000001" customHeight="1">
      <c r="B1909" s="1093"/>
      <c r="C1909" s="1094"/>
      <c r="D1909" s="1045"/>
      <c r="E1909" s="1103"/>
      <c r="F1909" s="1103"/>
      <c r="G1909" s="1103"/>
      <c r="H1909" s="1103"/>
      <c r="I1909" s="1103"/>
      <c r="J1909" s="1103"/>
      <c r="K1909" s="1103"/>
      <c r="L1909" s="1103"/>
      <c r="M1909" s="1103"/>
      <c r="N1909" s="1103"/>
      <c r="O1909" s="1104"/>
    </row>
    <row r="1910" spans="1:21" ht="18" customHeight="1">
      <c r="B1910" s="1093"/>
      <c r="C1910" s="1094"/>
      <c r="D1910" s="1105"/>
      <c r="E1910" s="1106"/>
      <c r="F1910" s="1106"/>
      <c r="G1910" s="1106"/>
      <c r="H1910" s="1106"/>
      <c r="I1910" s="1106"/>
      <c r="J1910" s="1106"/>
      <c r="K1910" s="1106"/>
      <c r="L1910" s="1106"/>
      <c r="M1910" s="1106"/>
      <c r="N1910" s="1106"/>
      <c r="O1910" s="1107"/>
      <c r="R1910" s="294"/>
      <c r="S1910" s="294"/>
      <c r="T1910" s="294"/>
      <c r="U1910" s="294"/>
    </row>
    <row r="1911" spans="1:21" ht="18" customHeight="1">
      <c r="B1911" s="1093"/>
      <c r="C1911" s="1094"/>
      <c r="D1911" s="1147" t="s">
        <v>279</v>
      </c>
      <c r="E1911" s="1133"/>
      <c r="F1911" s="1133"/>
      <c r="G1911" s="1133"/>
      <c r="H1911" s="1133"/>
      <c r="I1911" s="1133"/>
      <c r="J1911" s="1133"/>
      <c r="K1911" s="1133"/>
      <c r="L1911" s="1133"/>
      <c r="M1911" s="1133"/>
      <c r="N1911" s="1133"/>
      <c r="O1911" s="1134"/>
      <c r="R1911" s="294"/>
      <c r="S1911" s="294"/>
      <c r="T1911" s="294"/>
      <c r="U1911" s="294"/>
    </row>
    <row r="1912" spans="1:21" ht="18" customHeight="1">
      <c r="B1912" s="1093"/>
      <c r="C1912" s="1094"/>
      <c r="D1912" s="1127"/>
      <c r="E1912" s="1128"/>
      <c r="F1912" s="1128"/>
      <c r="G1912" s="1128"/>
      <c r="H1912" s="1128"/>
      <c r="I1912" s="1128"/>
      <c r="J1912" s="1128"/>
      <c r="K1912" s="1128"/>
      <c r="L1912" s="1128"/>
      <c r="M1912" s="1128"/>
      <c r="N1912" s="1128"/>
      <c r="O1912" s="1129"/>
      <c r="R1912" s="294"/>
      <c r="S1912" s="294"/>
      <c r="T1912" s="294"/>
      <c r="U1912" s="294"/>
    </row>
    <row r="1913" spans="1:21" s="308" customFormat="1" ht="18" customHeight="1">
      <c r="B1913" s="1095"/>
      <c r="C1913" s="1096"/>
      <c r="D1913" s="1130"/>
      <c r="E1913" s="1131"/>
      <c r="F1913" s="1131"/>
      <c r="G1913" s="1131"/>
      <c r="H1913" s="1131"/>
      <c r="I1913" s="1131"/>
      <c r="J1913" s="1131"/>
      <c r="K1913" s="1131"/>
      <c r="L1913" s="1131"/>
      <c r="M1913" s="1131"/>
      <c r="N1913" s="1131"/>
      <c r="O1913" s="1132"/>
    </row>
    <row r="1914" spans="1:21" s="122" customFormat="1" ht="4.5" customHeight="1">
      <c r="B1914" s="309"/>
      <c r="C1914" s="309"/>
      <c r="D1914" s="310"/>
      <c r="E1914" s="310"/>
      <c r="F1914" s="310"/>
      <c r="G1914" s="310"/>
      <c r="H1914" s="310"/>
      <c r="I1914" s="310"/>
      <c r="J1914" s="310"/>
      <c r="K1914" s="310"/>
      <c r="L1914" s="310"/>
      <c r="M1914" s="310"/>
      <c r="N1914" s="310"/>
      <c r="O1914" s="310"/>
    </row>
    <row r="1915" spans="1:21" s="122" customFormat="1" ht="18.75" customHeight="1">
      <c r="B1915" s="463" t="s">
        <v>333</v>
      </c>
      <c r="C1915" s="309"/>
      <c r="D1915" s="310"/>
      <c r="E1915" s="310"/>
      <c r="F1915" s="310"/>
      <c r="G1915" s="310"/>
      <c r="H1915" s="310"/>
      <c r="I1915" s="310"/>
      <c r="J1915" s="310"/>
      <c r="K1915" s="310"/>
      <c r="L1915" s="310"/>
      <c r="M1915" s="310"/>
      <c r="N1915" s="310"/>
      <c r="O1915" s="310"/>
    </row>
    <row r="1916" spans="1:21" s="122" customFormat="1" ht="14.25" customHeight="1" thickBot="1">
      <c r="B1916" s="463" t="s">
        <v>331</v>
      </c>
      <c r="C1916" s="309"/>
      <c r="D1916" s="310"/>
      <c r="E1916" s="310"/>
      <c r="F1916" s="310"/>
      <c r="G1916" s="310"/>
      <c r="H1916" s="310"/>
      <c r="I1916" s="310"/>
      <c r="J1916" s="310"/>
      <c r="K1916" s="310"/>
      <c r="L1916" s="310"/>
      <c r="M1916" s="310"/>
      <c r="N1916" s="310"/>
      <c r="O1916" s="310"/>
    </row>
    <row r="1917" spans="1:21" s="122" customFormat="1" ht="18" customHeight="1" thickBot="1">
      <c r="B1917" s="1143" t="s">
        <v>36</v>
      </c>
      <c r="C1917" s="1017"/>
      <c r="D1917" s="1018"/>
      <c r="E1917" s="311" t="s">
        <v>432</v>
      </c>
      <c r="F1917" s="312"/>
      <c r="G1917" s="312"/>
      <c r="H1917" s="312"/>
      <c r="I1917" s="312"/>
      <c r="J1917" s="312"/>
      <c r="K1917" s="312"/>
      <c r="L1917" s="212"/>
      <c r="M1917" s="212"/>
      <c r="N1917" s="212"/>
      <c r="O1917" s="212"/>
    </row>
    <row r="1918" spans="1:21" s="122" customFormat="1" ht="12">
      <c r="A1918" s="313"/>
      <c r="B1918" s="314" t="s">
        <v>50</v>
      </c>
      <c r="C1918" s="314"/>
      <c r="D1918" s="315"/>
      <c r="E1918" s="316"/>
      <c r="F1918" s="316"/>
      <c r="G1918" s="317" t="s">
        <v>51</v>
      </c>
      <c r="H1918" s="315"/>
      <c r="I1918" s="314" t="s">
        <v>52</v>
      </c>
      <c r="J1918" s="314"/>
      <c r="K1918" s="313"/>
      <c r="L1918" s="318"/>
      <c r="M1918" s="319"/>
      <c r="N1918" s="313"/>
      <c r="O1918" s="317" t="s">
        <v>51</v>
      </c>
    </row>
    <row r="1919" spans="1:21" s="122" customFormat="1" ht="12">
      <c r="A1919" s="320"/>
      <c r="B1919" s="321" t="s">
        <v>53</v>
      </c>
      <c r="C1919" s="322"/>
      <c r="D1919" s="322"/>
      <c r="E1919" s="323"/>
      <c r="F1919" s="323" t="s">
        <v>54</v>
      </c>
      <c r="G1919" s="324" t="s">
        <v>55</v>
      </c>
      <c r="H1919" s="325"/>
      <c r="I1919" s="321" t="s">
        <v>53</v>
      </c>
      <c r="J1919" s="322"/>
      <c r="K1919" s="322"/>
      <c r="L1919" s="322"/>
      <c r="M1919" s="323"/>
      <c r="N1919" s="323" t="s">
        <v>54</v>
      </c>
      <c r="O1919" s="324" t="s">
        <v>55</v>
      </c>
    </row>
    <row r="1920" spans="1:21" s="122" customFormat="1" ht="18" customHeight="1">
      <c r="A1920" s="313"/>
      <c r="B1920" s="78" t="s">
        <v>395</v>
      </c>
      <c r="C1920" s="79"/>
      <c r="D1920" s="79"/>
      <c r="E1920" s="80"/>
      <c r="F1920" s="81"/>
      <c r="G1920" s="82"/>
      <c r="H1920" s="83"/>
      <c r="I1920" s="78" t="s">
        <v>397</v>
      </c>
      <c r="J1920" s="79"/>
      <c r="K1920" s="79"/>
      <c r="L1920" s="79"/>
      <c r="M1920" s="80"/>
      <c r="N1920" s="84"/>
      <c r="O1920" s="85"/>
      <c r="Q1920" s="561" t="s">
        <v>700</v>
      </c>
    </row>
    <row r="1921" spans="1:15" s="122" customFormat="1" ht="14.25" customHeight="1">
      <c r="A1921" s="313"/>
      <c r="B1921" s="86"/>
      <c r="C1921" s="87"/>
      <c r="D1921" s="88"/>
      <c r="E1921" s="89"/>
      <c r="F1921" s="90"/>
      <c r="G1921" s="91"/>
      <c r="H1921" s="83"/>
      <c r="I1921" s="92"/>
      <c r="J1921" s="93"/>
      <c r="K1921" s="88"/>
      <c r="L1921" s="88"/>
      <c r="M1921" s="89"/>
      <c r="N1921" s="90"/>
      <c r="O1921" s="94"/>
    </row>
    <row r="1922" spans="1:15" s="122" customFormat="1" ht="14.25" customHeight="1">
      <c r="A1922" s="313"/>
      <c r="B1922" s="95"/>
      <c r="C1922" s="96"/>
      <c r="D1922" s="97"/>
      <c r="E1922" s="98"/>
      <c r="F1922" s="90"/>
      <c r="G1922" s="99">
        <f>ROUNDDOWN(SUM(F1921:F1927)/1000,0)</f>
        <v>0</v>
      </c>
      <c r="H1922" s="100"/>
      <c r="I1922" s="92"/>
      <c r="J1922" s="510"/>
      <c r="K1922" s="510"/>
      <c r="L1922" s="510"/>
      <c r="M1922" s="98"/>
      <c r="N1922" s="90"/>
      <c r="O1922" s="101">
        <f>ROUNDDOWN(SUM(N1921:N1930)/1000,0)</f>
        <v>0</v>
      </c>
    </row>
    <row r="1923" spans="1:15" s="122" customFormat="1" ht="14.1" customHeight="1">
      <c r="A1923" s="313"/>
      <c r="B1923" s="95"/>
      <c r="C1923" s="96"/>
      <c r="D1923" s="97"/>
      <c r="E1923" s="98"/>
      <c r="F1923" s="90"/>
      <c r="G1923" s="99"/>
      <c r="H1923" s="100"/>
      <c r="I1923" s="92"/>
      <c r="J1923" s="510"/>
      <c r="K1923" s="510"/>
      <c r="L1923" s="510"/>
      <c r="M1923" s="98"/>
      <c r="N1923" s="90"/>
      <c r="O1923" s="94"/>
    </row>
    <row r="1924" spans="1:15" s="122" customFormat="1" ht="14.25" customHeight="1">
      <c r="A1924" s="313"/>
      <c r="B1924" s="95"/>
      <c r="C1924" s="96"/>
      <c r="D1924" s="97"/>
      <c r="E1924" s="98"/>
      <c r="F1924" s="90"/>
      <c r="G1924" s="99"/>
      <c r="H1924" s="100"/>
      <c r="I1924" s="92"/>
      <c r="J1924" s="510"/>
      <c r="K1924" s="510"/>
      <c r="L1924" s="510"/>
      <c r="M1924" s="98"/>
      <c r="N1924" s="90"/>
      <c r="O1924" s="94"/>
    </row>
    <row r="1925" spans="1:15" s="122" customFormat="1" ht="14.25" customHeight="1">
      <c r="A1925" s="313"/>
      <c r="B1925" s="95"/>
      <c r="C1925" s="96"/>
      <c r="D1925" s="97"/>
      <c r="E1925" s="98"/>
      <c r="F1925" s="90"/>
      <c r="G1925" s="102"/>
      <c r="H1925" s="103"/>
      <c r="I1925" s="92"/>
      <c r="J1925" s="510"/>
      <c r="K1925" s="510"/>
      <c r="L1925" s="510"/>
      <c r="M1925" s="98"/>
      <c r="N1925" s="90"/>
      <c r="O1925" s="94"/>
    </row>
    <row r="1926" spans="1:15" s="122" customFormat="1" ht="14.25" customHeight="1">
      <c r="A1926" s="313"/>
      <c r="B1926" s="95"/>
      <c r="C1926" s="96"/>
      <c r="D1926" s="97"/>
      <c r="E1926" s="98"/>
      <c r="F1926" s="90"/>
      <c r="G1926" s="102"/>
      <c r="H1926" s="103"/>
      <c r="I1926" s="92"/>
      <c r="J1926" s="510"/>
      <c r="K1926" s="510"/>
      <c r="L1926" s="510"/>
      <c r="M1926" s="98"/>
      <c r="N1926" s="90"/>
      <c r="O1926" s="94"/>
    </row>
    <row r="1927" spans="1:15" s="122" customFormat="1" ht="14.25" customHeight="1">
      <c r="A1927" s="313"/>
      <c r="B1927" s="78" t="s">
        <v>607</v>
      </c>
      <c r="C1927" s="79"/>
      <c r="D1927" s="79"/>
      <c r="E1927" s="80"/>
      <c r="F1927" s="81"/>
      <c r="G1927" s="82"/>
      <c r="H1927" s="105"/>
      <c r="I1927" s="92"/>
      <c r="J1927" s="510"/>
      <c r="K1927" s="510"/>
      <c r="L1927" s="510"/>
      <c r="M1927" s="98"/>
      <c r="N1927" s="90"/>
      <c r="O1927" s="94"/>
    </row>
    <row r="1928" spans="1:15" s="122" customFormat="1" ht="14.25" customHeight="1">
      <c r="A1928" s="313"/>
      <c r="B1928" s="95"/>
      <c r="C1928" s="96"/>
      <c r="D1928" s="97"/>
      <c r="E1928" s="98"/>
      <c r="F1928" s="90"/>
      <c r="G1928" s="91"/>
      <c r="H1928" s="105"/>
      <c r="I1928" s="92"/>
      <c r="J1928" s="510"/>
      <c r="K1928" s="510"/>
      <c r="L1928" s="510"/>
      <c r="M1928" s="98"/>
      <c r="N1928" s="90"/>
      <c r="O1928" s="94"/>
    </row>
    <row r="1929" spans="1:15" s="122" customFormat="1" ht="14.25" customHeight="1">
      <c r="A1929" s="313"/>
      <c r="B1929" s="95"/>
      <c r="C1929" s="96"/>
      <c r="D1929" s="97"/>
      <c r="E1929" s="98"/>
      <c r="F1929" s="90"/>
      <c r="G1929" s="99">
        <f>ROUNDDOWN(SUM(F1928:F1933)/1000,0)</f>
        <v>0</v>
      </c>
      <c r="H1929" s="100"/>
      <c r="I1929" s="107"/>
      <c r="J1929" s="511"/>
      <c r="K1929" s="511"/>
      <c r="L1929" s="511"/>
      <c r="M1929" s="98"/>
      <c r="N1929" s="90"/>
      <c r="O1929" s="106"/>
    </row>
    <row r="1930" spans="1:15" s="122" customFormat="1" ht="14.25" customHeight="1">
      <c r="A1930" s="313"/>
      <c r="B1930" s="95"/>
      <c r="C1930" s="96"/>
      <c r="D1930" s="97"/>
      <c r="E1930" s="98"/>
      <c r="F1930" s="90"/>
      <c r="G1930" s="99"/>
      <c r="H1930" s="100"/>
      <c r="I1930" s="78" t="s">
        <v>398</v>
      </c>
      <c r="J1930" s="79"/>
      <c r="K1930" s="79"/>
      <c r="L1930" s="79"/>
      <c r="M1930" s="80"/>
      <c r="N1930" s="81"/>
      <c r="O1930" s="111"/>
    </row>
    <row r="1931" spans="1:15" s="122" customFormat="1" ht="14.25" customHeight="1">
      <c r="A1931" s="313"/>
      <c r="B1931" s="95"/>
      <c r="C1931" s="96"/>
      <c r="D1931" s="97"/>
      <c r="E1931" s="98"/>
      <c r="F1931" s="90"/>
      <c r="G1931" s="99"/>
      <c r="H1931" s="105"/>
      <c r="I1931" s="92"/>
      <c r="J1931" s="510"/>
      <c r="K1931" s="510"/>
      <c r="L1931" s="510"/>
      <c r="M1931" s="98"/>
      <c r="N1931" s="90"/>
      <c r="O1931" s="94"/>
    </row>
    <row r="1932" spans="1:15" s="122" customFormat="1" ht="14.25" customHeight="1">
      <c r="A1932" s="313"/>
      <c r="B1932" s="95"/>
      <c r="C1932" s="96"/>
      <c r="D1932" s="97"/>
      <c r="E1932" s="98"/>
      <c r="F1932" s="90"/>
      <c r="G1932" s="99"/>
      <c r="H1932" s="100"/>
      <c r="I1932" s="92"/>
      <c r="J1932" s="510"/>
      <c r="K1932" s="510"/>
      <c r="L1932" s="510"/>
      <c r="M1932" s="98"/>
      <c r="N1932" s="90"/>
      <c r="O1932" s="101">
        <f>ROUNDDOWN(SUM(N1931:N1939)/1000,0)</f>
        <v>0</v>
      </c>
    </row>
    <row r="1933" spans="1:15" s="122" customFormat="1" ht="14.25" customHeight="1">
      <c r="A1933" s="313"/>
      <c r="B1933" s="78" t="s">
        <v>614</v>
      </c>
      <c r="C1933" s="79"/>
      <c r="D1933" s="79"/>
      <c r="E1933" s="80"/>
      <c r="F1933" s="81"/>
      <c r="G1933" s="82"/>
      <c r="H1933" s="100"/>
      <c r="I1933" s="92"/>
      <c r="J1933" s="510"/>
      <c r="K1933" s="510"/>
      <c r="L1933" s="510"/>
      <c r="M1933" s="98"/>
      <c r="N1933" s="90"/>
      <c r="O1933" s="94"/>
    </row>
    <row r="1934" spans="1:15" s="122" customFormat="1" ht="14.25" customHeight="1">
      <c r="A1934" s="313"/>
      <c r="B1934" s="95"/>
      <c r="C1934" s="96"/>
      <c r="D1934" s="97"/>
      <c r="E1934" s="98"/>
      <c r="F1934" s="90"/>
      <c r="G1934" s="91"/>
      <c r="H1934" s="105"/>
      <c r="I1934" s="92"/>
      <c r="J1934" s="510"/>
      <c r="K1934" s="510"/>
      <c r="L1934" s="510"/>
      <c r="M1934" s="98"/>
      <c r="N1934" s="90"/>
      <c r="O1934" s="94"/>
    </row>
    <row r="1935" spans="1:15" s="122" customFormat="1" ht="14.25" customHeight="1">
      <c r="A1935" s="313"/>
      <c r="B1935" s="95"/>
      <c r="C1935" s="96"/>
      <c r="D1935" s="97"/>
      <c r="E1935" s="98"/>
      <c r="F1935" s="90"/>
      <c r="G1935" s="99">
        <f>ROUNDDOWN(SUM(F1934:F1937)/1000,0)</f>
        <v>0</v>
      </c>
      <c r="H1935" s="105"/>
      <c r="I1935" s="92"/>
      <c r="J1935" s="510"/>
      <c r="K1935" s="510"/>
      <c r="L1935" s="510"/>
      <c r="M1935" s="98"/>
      <c r="N1935" s="90"/>
      <c r="O1935" s="94"/>
    </row>
    <row r="1936" spans="1:15" s="122" customFormat="1" ht="14.25" customHeight="1">
      <c r="A1936" s="313"/>
      <c r="B1936" s="95"/>
      <c r="C1936" s="96"/>
      <c r="D1936" s="97"/>
      <c r="E1936" s="98"/>
      <c r="F1936" s="90"/>
      <c r="G1936" s="99"/>
      <c r="H1936" s="100"/>
      <c r="I1936" s="92"/>
      <c r="J1936" s="510"/>
      <c r="K1936" s="510"/>
      <c r="L1936" s="510"/>
      <c r="M1936" s="98"/>
      <c r="N1936" s="90"/>
      <c r="O1936" s="94"/>
    </row>
    <row r="1937" spans="1:15" s="122" customFormat="1" ht="14.25" customHeight="1">
      <c r="A1937" s="313"/>
      <c r="B1937" s="78" t="s">
        <v>615</v>
      </c>
      <c r="C1937" s="79"/>
      <c r="D1937" s="79"/>
      <c r="E1937" s="80"/>
      <c r="F1937" s="81"/>
      <c r="G1937" s="82"/>
      <c r="H1937" s="100"/>
      <c r="I1937" s="92"/>
      <c r="J1937" s="510"/>
      <c r="K1937" s="510"/>
      <c r="L1937" s="510"/>
      <c r="M1937" s="98"/>
      <c r="N1937" s="90"/>
      <c r="O1937" s="94"/>
    </row>
    <row r="1938" spans="1:15" s="122" customFormat="1" ht="14.25" customHeight="1">
      <c r="A1938" s="313"/>
      <c r="B1938" s="95"/>
      <c r="C1938" s="96"/>
      <c r="D1938" s="97"/>
      <c r="E1938" s="98"/>
      <c r="F1938" s="90"/>
      <c r="G1938" s="91"/>
      <c r="H1938" s="105"/>
      <c r="I1938" s="92"/>
      <c r="J1938" s="510"/>
      <c r="K1938" s="510"/>
      <c r="L1938" s="510"/>
      <c r="M1938" s="98"/>
      <c r="N1938" s="90"/>
      <c r="O1938" s="106"/>
    </row>
    <row r="1939" spans="1:15" s="122" customFormat="1" ht="14.25" customHeight="1">
      <c r="A1939" s="313"/>
      <c r="B1939" s="95"/>
      <c r="C1939" s="96"/>
      <c r="D1939" s="97"/>
      <c r="E1939" s="98"/>
      <c r="F1939" s="90"/>
      <c r="G1939" s="99">
        <f>ROUNDDOWN(SUM(F1938:F1943)/1000,0)</f>
        <v>0</v>
      </c>
      <c r="H1939" s="105"/>
      <c r="I1939" s="185" t="s">
        <v>399</v>
      </c>
      <c r="J1939" s="167"/>
      <c r="K1939" s="109"/>
      <c r="L1939" s="109"/>
      <c r="M1939" s="110"/>
      <c r="N1939" s="84"/>
      <c r="O1939" s="111"/>
    </row>
    <row r="1940" spans="1:15" s="122" customFormat="1" ht="14.25" customHeight="1">
      <c r="A1940" s="313"/>
      <c r="B1940" s="95"/>
      <c r="C1940" s="96"/>
      <c r="D1940" s="97"/>
      <c r="E1940" s="98"/>
      <c r="F1940" s="90"/>
      <c r="G1940" s="99"/>
      <c r="H1940" s="105"/>
      <c r="I1940" s="92"/>
      <c r="J1940" s="510"/>
      <c r="K1940" s="510"/>
      <c r="L1940" s="510"/>
      <c r="M1940" s="98"/>
      <c r="N1940" s="90"/>
      <c r="O1940" s="94"/>
    </row>
    <row r="1941" spans="1:15" s="122" customFormat="1" ht="14.25" customHeight="1">
      <c r="A1941" s="313"/>
      <c r="B1941" s="95"/>
      <c r="C1941" s="96"/>
      <c r="D1941" s="97"/>
      <c r="E1941" s="98"/>
      <c r="F1941" s="90"/>
      <c r="G1941" s="99"/>
      <c r="H1941" s="100"/>
      <c r="I1941" s="92"/>
      <c r="J1941" s="510"/>
      <c r="K1941" s="510"/>
      <c r="L1941" s="510"/>
      <c r="M1941" s="98"/>
      <c r="N1941" s="90"/>
      <c r="O1941" s="101">
        <f>ROUNDDOWN(SUM(N1940:N1946)/1000,0)</f>
        <v>0</v>
      </c>
    </row>
    <row r="1942" spans="1:15" s="122" customFormat="1" ht="14.25" customHeight="1">
      <c r="A1942" s="313"/>
      <c r="B1942" s="78" t="s">
        <v>396</v>
      </c>
      <c r="C1942" s="79"/>
      <c r="D1942" s="79"/>
      <c r="E1942" s="80"/>
      <c r="F1942" s="81"/>
      <c r="G1942" s="82"/>
      <c r="H1942" s="100"/>
      <c r="I1942" s="92"/>
      <c r="J1942" s="510"/>
      <c r="K1942" s="510"/>
      <c r="L1942" s="510"/>
      <c r="M1942" s="98"/>
      <c r="N1942" s="90"/>
      <c r="O1942" s="94"/>
    </row>
    <row r="1943" spans="1:15" s="122" customFormat="1" ht="14.25" customHeight="1">
      <c r="A1943" s="313"/>
      <c r="B1943" s="95"/>
      <c r="C1943" s="96"/>
      <c r="D1943" s="97"/>
      <c r="E1943" s="98"/>
      <c r="F1943" s="90"/>
      <c r="G1943" s="91"/>
      <c r="H1943" s="100"/>
      <c r="I1943" s="92"/>
      <c r="J1943" s="510"/>
      <c r="K1943" s="510"/>
      <c r="L1943" s="510"/>
      <c r="M1943" s="98"/>
      <c r="N1943" s="90"/>
      <c r="O1943" s="94"/>
    </row>
    <row r="1944" spans="1:15" s="122" customFormat="1" ht="14.25" customHeight="1">
      <c r="A1944" s="313"/>
      <c r="B1944" s="95"/>
      <c r="C1944" s="96"/>
      <c r="D1944" s="97"/>
      <c r="E1944" s="98"/>
      <c r="F1944" s="90"/>
      <c r="G1944" s="91">
        <f>ROUNDDOWN(SUM(F1943:F1950)/1000,0)</f>
        <v>0</v>
      </c>
      <c r="H1944" s="100"/>
      <c r="I1944" s="92"/>
      <c r="J1944" s="510"/>
      <c r="K1944" s="510"/>
      <c r="L1944" s="510"/>
      <c r="M1944" s="98"/>
      <c r="N1944" s="90"/>
      <c r="O1944" s="94"/>
    </row>
    <row r="1945" spans="1:15" s="122" customFormat="1" ht="14.25" customHeight="1">
      <c r="A1945" s="313"/>
      <c r="B1945" s="95"/>
      <c r="C1945" s="96"/>
      <c r="D1945" s="97"/>
      <c r="E1945" s="98"/>
      <c r="F1945" s="90"/>
      <c r="G1945" s="91"/>
      <c r="H1945" s="100"/>
      <c r="I1945" s="92"/>
      <c r="J1945" s="510"/>
      <c r="K1945" s="510"/>
      <c r="L1945" s="510"/>
      <c r="M1945" s="98"/>
      <c r="N1945" s="90"/>
      <c r="O1945" s="94"/>
    </row>
    <row r="1946" spans="1:15" s="122" customFormat="1" ht="14.25" customHeight="1">
      <c r="A1946" s="313"/>
      <c r="B1946" s="95"/>
      <c r="C1946" s="96"/>
      <c r="D1946" s="97"/>
      <c r="E1946" s="98"/>
      <c r="F1946" s="90"/>
      <c r="G1946" s="91"/>
      <c r="H1946" s="105"/>
      <c r="I1946" s="185" t="s">
        <v>400</v>
      </c>
      <c r="J1946" s="108"/>
      <c r="K1946" s="109"/>
      <c r="L1946" s="109"/>
      <c r="M1946" s="110"/>
      <c r="N1946" s="84"/>
      <c r="O1946" s="168"/>
    </row>
    <row r="1947" spans="1:15" s="122" customFormat="1" ht="14.25" customHeight="1">
      <c r="A1947" s="313"/>
      <c r="B1947" s="95"/>
      <c r="C1947" s="96"/>
      <c r="D1947" s="97"/>
      <c r="E1947" s="98"/>
      <c r="F1947" s="90"/>
      <c r="G1947" s="91"/>
      <c r="H1947" s="105"/>
      <c r="I1947" s="92"/>
      <c r="J1947" s="510"/>
      <c r="K1947" s="510"/>
      <c r="L1947" s="510"/>
      <c r="M1947" s="98"/>
      <c r="N1947" s="90"/>
      <c r="O1947" s="169"/>
    </row>
    <row r="1948" spans="1:15" s="122" customFormat="1" ht="14.25" customHeight="1">
      <c r="A1948" s="313"/>
      <c r="B1948" s="95"/>
      <c r="C1948" s="96"/>
      <c r="D1948" s="97"/>
      <c r="E1948" s="98"/>
      <c r="F1948" s="90"/>
      <c r="G1948" s="91"/>
      <c r="H1948" s="105"/>
      <c r="I1948" s="92"/>
      <c r="J1948" s="510"/>
      <c r="K1948" s="510"/>
      <c r="L1948" s="510"/>
      <c r="M1948" s="98"/>
      <c r="N1948" s="90"/>
      <c r="O1948" s="101">
        <f>ROUNDDOWN(SUM(N1947:N1953)/1000,0)</f>
        <v>0</v>
      </c>
    </row>
    <row r="1949" spans="1:15" s="122" customFormat="1" ht="14.25" customHeight="1">
      <c r="A1949" s="313"/>
      <c r="B1949" s="95"/>
      <c r="C1949" s="96"/>
      <c r="D1949" s="97"/>
      <c r="E1949" s="98"/>
      <c r="F1949" s="90"/>
      <c r="G1949" s="91"/>
      <c r="H1949" s="105"/>
      <c r="I1949" s="92"/>
      <c r="J1949" s="510"/>
      <c r="K1949" s="510"/>
      <c r="L1949" s="510"/>
      <c r="M1949" s="98"/>
      <c r="N1949" s="90"/>
      <c r="O1949" s="94"/>
    </row>
    <row r="1950" spans="1:15" s="122" customFormat="1" ht="14.25" customHeight="1">
      <c r="A1950" s="313"/>
      <c r="B1950" s="78" t="s">
        <v>56</v>
      </c>
      <c r="C1950" s="79"/>
      <c r="D1950" s="79"/>
      <c r="E1950" s="80"/>
      <c r="F1950" s="81"/>
      <c r="G1950" s="82"/>
      <c r="H1950" s="105"/>
      <c r="I1950" s="92"/>
      <c r="J1950" s="510"/>
      <c r="K1950" s="510"/>
      <c r="L1950" s="510"/>
      <c r="M1950" s="98"/>
      <c r="N1950" s="90"/>
      <c r="O1950" s="94"/>
    </row>
    <row r="1951" spans="1:15" s="122" customFormat="1" ht="14.25" customHeight="1">
      <c r="A1951" s="313"/>
      <c r="B1951" s="95"/>
      <c r="C1951" s="96"/>
      <c r="D1951" s="97"/>
      <c r="E1951" s="98"/>
      <c r="F1951" s="90"/>
      <c r="G1951" s="91"/>
      <c r="H1951" s="100"/>
      <c r="I1951" s="92"/>
      <c r="J1951" s="510"/>
      <c r="K1951" s="510"/>
      <c r="L1951" s="510"/>
      <c r="M1951" s="98"/>
      <c r="N1951" s="90"/>
      <c r="O1951" s="94"/>
    </row>
    <row r="1952" spans="1:15" s="122" customFormat="1" ht="14.25" customHeight="1">
      <c r="A1952" s="313"/>
      <c r="B1952" s="95"/>
      <c r="C1952" s="96"/>
      <c r="D1952" s="97"/>
      <c r="E1952" s="98"/>
      <c r="F1952" s="90"/>
      <c r="G1952" s="99">
        <f>ROUNDDOWN(SUM(F1951:F1956)/1000,0)</f>
        <v>0</v>
      </c>
      <c r="H1952" s="105"/>
      <c r="I1952" s="92"/>
      <c r="J1952" s="510"/>
      <c r="K1952" s="510"/>
      <c r="L1952" s="510"/>
      <c r="M1952" s="98"/>
      <c r="N1952" s="90"/>
      <c r="O1952" s="106"/>
    </row>
    <row r="1953" spans="1:17" s="122" customFormat="1" ht="14.25" customHeight="1">
      <c r="A1953" s="313"/>
      <c r="B1953" s="95"/>
      <c r="C1953" s="96"/>
      <c r="D1953" s="97"/>
      <c r="E1953" s="98"/>
      <c r="F1953" s="90"/>
      <c r="G1953" s="91"/>
      <c r="H1953" s="105"/>
      <c r="I1953" s="185" t="s">
        <v>401</v>
      </c>
      <c r="J1953" s="108"/>
      <c r="K1953" s="109"/>
      <c r="L1953" s="109"/>
      <c r="M1953" s="110"/>
      <c r="N1953" s="707"/>
      <c r="O1953" s="112"/>
    </row>
    <row r="1954" spans="1:17" s="122" customFormat="1" ht="14.25" customHeight="1">
      <c r="A1954" s="313"/>
      <c r="B1954" s="95"/>
      <c r="C1954" s="96"/>
      <c r="D1954" s="97"/>
      <c r="E1954" s="98"/>
      <c r="F1954" s="90"/>
      <c r="G1954" s="99"/>
      <c r="H1954" s="105"/>
      <c r="I1954" s="92"/>
      <c r="J1954" s="510"/>
      <c r="K1954" s="510"/>
      <c r="L1954" s="510"/>
      <c r="M1954" s="98"/>
      <c r="N1954" s="90"/>
      <c r="O1954" s="94"/>
    </row>
    <row r="1955" spans="1:17" s="122" customFormat="1" ht="14.25" customHeight="1">
      <c r="A1955" s="313"/>
      <c r="B1955" s="95"/>
      <c r="C1955" s="96"/>
      <c r="D1955" s="97"/>
      <c r="E1955" s="98"/>
      <c r="F1955" s="90"/>
      <c r="G1955" s="99"/>
      <c r="H1955" s="100"/>
      <c r="I1955" s="92"/>
      <c r="J1955" s="510"/>
      <c r="K1955" s="510"/>
      <c r="L1955" s="510"/>
      <c r="M1955" s="98"/>
      <c r="N1955" s="90"/>
      <c r="O1955" s="101">
        <f>ROUNDDOWN(SUM(N1954:N1959)/1000,0)</f>
        <v>0</v>
      </c>
    </row>
    <row r="1956" spans="1:17" s="122" customFormat="1" ht="14.1" customHeight="1" thickBot="1">
      <c r="A1956" s="313"/>
      <c r="B1956" s="113" t="s">
        <v>608</v>
      </c>
      <c r="C1956" s="114"/>
      <c r="D1956" s="114"/>
      <c r="E1956" s="115"/>
      <c r="F1956" s="116"/>
      <c r="G1956" s="117">
        <f>G1957-G1922-G1929-G1935-G1939-G1944-G1952</f>
        <v>0</v>
      </c>
      <c r="H1956" s="105"/>
      <c r="I1956" s="92"/>
      <c r="J1956" s="510"/>
      <c r="K1956" s="510"/>
      <c r="L1956" s="510"/>
      <c r="M1956" s="98"/>
      <c r="N1956" s="90"/>
      <c r="O1956" s="94"/>
    </row>
    <row r="1957" spans="1:17" s="122" customFormat="1" ht="14.25" customHeight="1" thickTop="1">
      <c r="A1957" s="313"/>
      <c r="B1957" s="702" t="s">
        <v>57</v>
      </c>
      <c r="C1957" s="703"/>
      <c r="D1957" s="703"/>
      <c r="E1957" s="703"/>
      <c r="F1957" s="704"/>
      <c r="G1957" s="118">
        <f>O1966</f>
        <v>0</v>
      </c>
      <c r="H1957" s="100"/>
      <c r="I1957" s="92"/>
      <c r="J1957" s="510"/>
      <c r="K1957" s="510"/>
      <c r="L1957" s="510"/>
      <c r="M1957" s="98"/>
      <c r="N1957" s="90"/>
      <c r="O1957" s="94"/>
    </row>
    <row r="1958" spans="1:17" s="122" customFormat="1" ht="20.100000000000001" customHeight="1">
      <c r="A1958" s="313"/>
      <c r="B1958" s="119" t="s">
        <v>58</v>
      </c>
      <c r="C1958" s="120"/>
      <c r="D1958" s="120"/>
      <c r="E1958" s="120"/>
      <c r="F1958" s="120"/>
      <c r="G1958" s="121"/>
      <c r="H1958" s="100"/>
      <c r="I1958" s="107"/>
      <c r="J1958" s="511"/>
      <c r="K1958" s="511"/>
      <c r="L1958" s="511"/>
      <c r="M1958" s="104"/>
      <c r="N1958" s="645"/>
      <c r="O1958" s="106"/>
    </row>
    <row r="1959" spans="1:17" s="122" customFormat="1" ht="14.25" customHeight="1">
      <c r="A1959" s="313"/>
      <c r="B1959" s="122" t="s">
        <v>59</v>
      </c>
      <c r="C1959" s="120"/>
      <c r="D1959" s="120"/>
      <c r="E1959" s="120"/>
      <c r="F1959" s="120"/>
      <c r="G1959" s="123" t="s">
        <v>60</v>
      </c>
      <c r="H1959" s="121"/>
      <c r="I1959" s="185" t="s">
        <v>717</v>
      </c>
      <c r="J1959" s="708"/>
      <c r="K1959" s="510"/>
      <c r="L1959" s="510"/>
      <c r="M1959" s="110"/>
      <c r="N1959" s="84"/>
      <c r="O1959" s="111"/>
    </row>
    <row r="1960" spans="1:17" s="122" customFormat="1" ht="14.25" customHeight="1">
      <c r="A1960" s="313"/>
      <c r="B1960" s="987" t="s">
        <v>61</v>
      </c>
      <c r="C1960" s="1019"/>
      <c r="D1960" s="1019"/>
      <c r="E1960" s="1019"/>
      <c r="F1960" s="1020"/>
      <c r="G1960" s="125" t="s">
        <v>62</v>
      </c>
      <c r="H1960" s="124"/>
      <c r="I1960" s="92"/>
      <c r="J1960" s="510"/>
      <c r="K1960" s="709"/>
      <c r="L1960" s="709"/>
      <c r="M1960" s="98"/>
      <c r="N1960" s="90"/>
      <c r="O1960" s="94"/>
      <c r="Q1960" s="648" t="s">
        <v>735</v>
      </c>
    </row>
    <row r="1961" spans="1:17" s="122" customFormat="1" ht="14.25" customHeight="1">
      <c r="A1961" s="313"/>
      <c r="B1961" s="1144" t="s">
        <v>403</v>
      </c>
      <c r="C1961" s="1019"/>
      <c r="D1961" s="1019"/>
      <c r="E1961" s="1019"/>
      <c r="F1961" s="1020"/>
      <c r="G1961" s="126"/>
      <c r="H1961" s="124"/>
      <c r="I1961" s="92"/>
      <c r="J1961" s="510"/>
      <c r="K1961" s="510"/>
      <c r="L1961" s="510"/>
      <c r="M1961" s="98"/>
      <c r="N1961" s="90"/>
      <c r="O1961" s="101">
        <f>ROUNDDOWN(SUM(N1960:N1964)/1000,0)</f>
        <v>0</v>
      </c>
    </row>
    <row r="1962" spans="1:17" s="122" customFormat="1" ht="20.100000000000001" customHeight="1">
      <c r="A1962" s="313"/>
      <c r="B1962" s="1144" t="s">
        <v>404</v>
      </c>
      <c r="C1962" s="1145"/>
      <c r="D1962" s="1145"/>
      <c r="E1962" s="1145"/>
      <c r="F1962" s="1146"/>
      <c r="G1962" s="126"/>
      <c r="H1962" s="127"/>
      <c r="I1962" s="92"/>
      <c r="J1962" s="510"/>
      <c r="K1962" s="510"/>
      <c r="L1962" s="510"/>
      <c r="M1962" s="98"/>
      <c r="N1962" s="90"/>
      <c r="O1962" s="94"/>
    </row>
    <row r="1963" spans="1:17" s="122" customFormat="1" ht="21.95" customHeight="1" thickBot="1">
      <c r="A1963" s="313"/>
      <c r="B1963" s="1144" t="s">
        <v>104</v>
      </c>
      <c r="C1963" s="1145"/>
      <c r="D1963" s="1145"/>
      <c r="E1963" s="1145"/>
      <c r="F1963" s="1146"/>
      <c r="G1963" s="126"/>
      <c r="H1963" s="105"/>
      <c r="I1963" s="92"/>
      <c r="J1963" s="510"/>
      <c r="K1963" s="510"/>
      <c r="L1963" s="510"/>
      <c r="M1963" s="98"/>
      <c r="N1963" s="90"/>
      <c r="O1963" s="128"/>
    </row>
    <row r="1964" spans="1:17" s="122" customFormat="1" ht="35.450000000000003" customHeight="1" thickTop="1">
      <c r="A1964" s="313"/>
      <c r="B1964" s="1144" t="s">
        <v>108</v>
      </c>
      <c r="C1964" s="1145"/>
      <c r="D1964" s="1145"/>
      <c r="E1964" s="1145"/>
      <c r="F1964" s="1146"/>
      <c r="G1964" s="126"/>
      <c r="H1964" s="105"/>
      <c r="I1964" s="1166" t="s">
        <v>402</v>
      </c>
      <c r="J1964" s="1167"/>
      <c r="K1964" s="1167"/>
      <c r="L1964" s="1167"/>
      <c r="M1964" s="1167"/>
      <c r="N1964" s="1168"/>
      <c r="O1964" s="129">
        <f>SUM(O1922,O1932,O1941,O1948,O1955,O1961)</f>
        <v>0</v>
      </c>
    </row>
    <row r="1965" spans="1:17" s="122" customFormat="1" ht="35.450000000000003" customHeight="1">
      <c r="A1965" s="313"/>
      <c r="B1965" s="1144" t="s">
        <v>774</v>
      </c>
      <c r="C1965" s="1145"/>
      <c r="D1965" s="1145"/>
      <c r="E1965" s="1145"/>
      <c r="F1965" s="1146"/>
      <c r="G1965" s="126"/>
      <c r="H1965" s="121"/>
      <c r="I1965" s="1169" t="s">
        <v>276</v>
      </c>
      <c r="J1965" s="1170"/>
      <c r="K1965" s="1170"/>
      <c r="L1965" s="1170"/>
      <c r="M1965" s="1170"/>
      <c r="N1965" s="1171"/>
      <c r="O1965" s="136">
        <f>IF(共通入力シート!$B$18="課税事業者",ROUNDDOWN((O1964-G1967)*10/110,0),0)</f>
        <v>0</v>
      </c>
    </row>
    <row r="1966" spans="1:17" s="122" customFormat="1" ht="26.1" customHeight="1" thickBot="1">
      <c r="A1966" s="313"/>
      <c r="B1966" s="1153" t="s">
        <v>775</v>
      </c>
      <c r="C1966" s="1154"/>
      <c r="D1966" s="1154"/>
      <c r="E1966" s="1154"/>
      <c r="F1966" s="1155"/>
      <c r="G1966" s="126"/>
      <c r="H1966" s="121"/>
      <c r="I1966" s="1159" t="s">
        <v>609</v>
      </c>
      <c r="J1966" s="1160"/>
      <c r="K1966" s="1160"/>
      <c r="L1966" s="1160"/>
      <c r="M1966" s="1160"/>
      <c r="N1966" s="1161"/>
      <c r="O1966" s="131">
        <f>O1964-O1965</f>
        <v>0</v>
      </c>
    </row>
    <row r="1967" spans="1:17" s="122" customFormat="1" ht="25.35" customHeight="1" thickTop="1">
      <c r="A1967" s="313"/>
      <c r="B1967" s="1156" t="s">
        <v>63</v>
      </c>
      <c r="C1967" s="1157"/>
      <c r="D1967" s="1157"/>
      <c r="E1967" s="1157"/>
      <c r="F1967" s="1158"/>
      <c r="G1967" s="130">
        <f>SUM(G1961:G1966)</f>
        <v>0</v>
      </c>
      <c r="H1967" s="326"/>
      <c r="I1967" s="1159" t="s">
        <v>610</v>
      </c>
      <c r="J1967" s="1160"/>
      <c r="K1967" s="1160"/>
      <c r="L1967" s="1160"/>
      <c r="M1967" s="1160"/>
      <c r="N1967" s="1161"/>
      <c r="O1967" s="134"/>
    </row>
    <row r="1968" spans="1:17" s="122" customFormat="1" ht="26.25" customHeight="1">
      <c r="A1968" s="313"/>
      <c r="B1968" s="122" t="s">
        <v>64</v>
      </c>
      <c r="C1968" s="327"/>
      <c r="D1968" s="327"/>
      <c r="E1968" s="327"/>
      <c r="F1968" s="327"/>
      <c r="G1968" s="133"/>
      <c r="H1968" s="326"/>
      <c r="O1968" s="135"/>
    </row>
    <row r="1969" spans="1:21" s="122" customFormat="1" ht="10.5" customHeight="1" thickBot="1">
      <c r="A1969" s="313"/>
      <c r="C1969" s="327"/>
      <c r="D1969" s="327"/>
      <c r="E1969" s="327"/>
      <c r="F1969" s="327"/>
      <c r="G1969" s="133"/>
      <c r="H1969" s="326"/>
      <c r="I1969" s="328"/>
    </row>
    <row r="1970" spans="1:21" s="122" customFormat="1" ht="25.35" customHeight="1" thickBot="1">
      <c r="A1970" s="313"/>
      <c r="B1970" s="1143" t="s">
        <v>65</v>
      </c>
      <c r="C1970" s="1018"/>
      <c r="D1970" s="1162" t="str">
        <f>IF(共通入力シート!$B$2="","",共通入力シート!$B$2)</f>
        <v/>
      </c>
      <c r="E1970" s="1162"/>
      <c r="F1970" s="1162"/>
      <c r="G1970" s="1163"/>
      <c r="H1970" s="1164" t="s">
        <v>778</v>
      </c>
      <c r="I1970" s="1165"/>
      <c r="J1970" s="1165"/>
      <c r="K1970" s="1165"/>
      <c r="L1970" s="1165"/>
      <c r="M1970" s="1165"/>
      <c r="N1970" s="1165"/>
      <c r="O1970" s="1165"/>
    </row>
    <row r="1971" spans="1:21" s="122" customFormat="1" ht="77.099999999999994" customHeight="1" thickBot="1">
      <c r="A1971" s="313"/>
      <c r="B1971" s="1148" t="s">
        <v>776</v>
      </c>
      <c r="C1971" s="1149"/>
      <c r="D1971" s="1150" t="str">
        <f>IF(O1966=0,"",MAX(0,MIN(INT(O1966/2),G1956)))</f>
        <v/>
      </c>
      <c r="E1971" s="1150"/>
      <c r="F1971" s="1150"/>
      <c r="G1971" s="329" t="s">
        <v>27</v>
      </c>
      <c r="H1971" s="1151" t="s">
        <v>736</v>
      </c>
      <c r="I1971" s="1152"/>
      <c r="J1971" s="1152"/>
      <c r="K1971" s="1152"/>
      <c r="L1971" s="1152"/>
      <c r="M1971" s="1152"/>
      <c r="N1971" s="1152"/>
      <c r="O1971" s="1152"/>
    </row>
    <row r="1972" spans="1:21" ht="4.5" customHeight="1"/>
    <row r="1973" spans="1:21" ht="15.6" customHeight="1">
      <c r="B1973" s="122" t="s">
        <v>332</v>
      </c>
      <c r="C1973" s="198"/>
      <c r="D1973" s="198"/>
      <c r="E1973" s="198"/>
      <c r="F1973" s="198"/>
      <c r="G1973" s="198"/>
      <c r="H1973" s="198"/>
      <c r="I1973" s="198"/>
      <c r="J1973" s="198"/>
      <c r="K1973" s="198"/>
      <c r="L1973" s="198"/>
      <c r="M1973" s="198"/>
      <c r="N1973" s="198"/>
      <c r="O1973" s="198"/>
      <c r="R1973" s="294"/>
      <c r="S1973" s="294"/>
      <c r="T1973" s="294"/>
      <c r="U1973" s="294"/>
    </row>
    <row r="1974" spans="1:21" ht="15.6" customHeight="1">
      <c r="B1974" s="198" t="s">
        <v>383</v>
      </c>
      <c r="C1974" s="198"/>
      <c r="D1974" s="198"/>
      <c r="E1974" s="198"/>
      <c r="F1974" s="198"/>
      <c r="G1974" s="198"/>
      <c r="H1974" s="198"/>
      <c r="I1974" s="198"/>
      <c r="J1974" s="198"/>
      <c r="K1974" s="198"/>
      <c r="L1974" s="198"/>
      <c r="M1974" s="198"/>
      <c r="N1974" s="198"/>
      <c r="O1974" s="198"/>
      <c r="R1974" s="294"/>
      <c r="S1974" s="294"/>
      <c r="T1974" s="294"/>
      <c r="U1974" s="294"/>
    </row>
    <row r="1975" spans="1:21" ht="18" customHeight="1" thickBot="1">
      <c r="B1975" s="1044" t="s">
        <v>382</v>
      </c>
      <c r="C1975" s="1044"/>
      <c r="D1975" s="1044"/>
      <c r="E1975" s="1044"/>
      <c r="F1975" s="1044"/>
      <c r="G1975" s="1044"/>
      <c r="H1975" s="1044"/>
      <c r="I1975" s="1044"/>
      <c r="J1975" s="1044"/>
      <c r="K1975" s="1044"/>
      <c r="L1975" s="1044"/>
      <c r="M1975" s="1044"/>
      <c r="N1975" s="1044"/>
      <c r="O1975" s="1044"/>
      <c r="R1975" s="294"/>
      <c r="S1975" s="294"/>
      <c r="T1975" s="294"/>
      <c r="U1975" s="294"/>
    </row>
    <row r="1976" spans="1:21" ht="15" customHeight="1">
      <c r="B1976" s="1036" t="s">
        <v>36</v>
      </c>
      <c r="C1976" s="1063"/>
      <c r="D1976" s="1051" t="s">
        <v>433</v>
      </c>
      <c r="E1976" s="1052"/>
      <c r="F1976" s="1036" t="s">
        <v>447</v>
      </c>
      <c r="G1976" s="1037"/>
      <c r="H1976" s="1038"/>
      <c r="I1976" s="1038"/>
      <c r="J1976" s="1038"/>
      <c r="K1976" s="1038"/>
      <c r="L1976" s="1038"/>
      <c r="M1976" s="1038"/>
      <c r="N1976" s="1038"/>
      <c r="O1976" s="1039"/>
      <c r="Q1976" s="520"/>
      <c r="R1976" s="294"/>
      <c r="S1976" s="294"/>
      <c r="T1976" s="294"/>
      <c r="U1976" s="294"/>
    </row>
    <row r="1977" spans="1:21" ht="15" customHeight="1" thickBot="1">
      <c r="B1977" s="1040"/>
      <c r="C1977" s="1064"/>
      <c r="D1977" s="1053"/>
      <c r="E1977" s="1054"/>
      <c r="F1977" s="1040"/>
      <c r="G1977" s="1041"/>
      <c r="H1977" s="1042"/>
      <c r="I1977" s="1042"/>
      <c r="J1977" s="1042"/>
      <c r="K1977" s="1042"/>
      <c r="L1977" s="1042"/>
      <c r="M1977" s="1042"/>
      <c r="N1977" s="1042"/>
      <c r="O1977" s="1043"/>
      <c r="Q1977" s="519"/>
      <c r="R1977" s="294"/>
      <c r="S1977" s="294"/>
      <c r="T1977" s="294"/>
      <c r="U1977" s="294"/>
    </row>
    <row r="1978" spans="1:21" ht="16.5" customHeight="1">
      <c r="B1978" s="295" t="s">
        <v>111</v>
      </c>
      <c r="C1978" s="296"/>
      <c r="D1978" s="296"/>
      <c r="E1978" s="297"/>
      <c r="F1978" s="296"/>
      <c r="G1978" s="296"/>
      <c r="H1978" s="298"/>
      <c r="I1978" s="298"/>
      <c r="J1978" s="298"/>
      <c r="K1978" s="298"/>
      <c r="L1978" s="298"/>
      <c r="M1978" s="298"/>
      <c r="N1978" s="298"/>
      <c r="O1978" s="299"/>
      <c r="R1978" s="294"/>
      <c r="S1978" s="294"/>
      <c r="T1978" s="294"/>
      <c r="U1978" s="294"/>
    </row>
    <row r="1979" spans="1:21" ht="18.75" customHeight="1">
      <c r="B1979" s="1055"/>
      <c r="C1979" s="1056"/>
      <c r="D1979" s="1056"/>
      <c r="E1979" s="1056"/>
      <c r="F1979" s="1056"/>
      <c r="G1979" s="1056"/>
      <c r="H1979" s="1056"/>
      <c r="I1979" s="1056"/>
      <c r="J1979" s="1056"/>
      <c r="K1979" s="1056"/>
      <c r="L1979" s="1213" t="s">
        <v>39</v>
      </c>
      <c r="M1979" s="1215"/>
      <c r="N1979" s="1215"/>
      <c r="O1979" s="1216"/>
      <c r="Q1979" s="496" t="str">
        <f>IF(M1979="", "←選択してください。", "")</f>
        <v>←選択してください。</v>
      </c>
      <c r="R1979" s="294"/>
      <c r="S1979" s="294"/>
      <c r="T1979" s="294"/>
      <c r="U1979" s="294"/>
    </row>
    <row r="1980" spans="1:21" ht="17.25" customHeight="1">
      <c r="B1980" s="1057"/>
      <c r="C1980" s="1058"/>
      <c r="D1980" s="1058"/>
      <c r="E1980" s="1058"/>
      <c r="F1980" s="1058"/>
      <c r="G1980" s="1058"/>
      <c r="H1980" s="1058"/>
      <c r="I1980" s="1058"/>
      <c r="J1980" s="1058"/>
      <c r="K1980" s="1058"/>
      <c r="L1980" s="1214"/>
      <c r="M1980" s="1217"/>
      <c r="N1980" s="1217"/>
      <c r="O1980" s="1218"/>
      <c r="Q1980" s="301"/>
      <c r="R1980" s="294"/>
      <c r="S1980" s="294"/>
      <c r="T1980" s="294"/>
      <c r="U1980" s="294"/>
    </row>
    <row r="1981" spans="1:21" ht="4.5" customHeight="1">
      <c r="B1981" s="303"/>
      <c r="C1981" s="303"/>
      <c r="D1981" s="303"/>
      <c r="E1981" s="303"/>
      <c r="F1981" s="303"/>
      <c r="G1981" s="303"/>
      <c r="H1981" s="303"/>
      <c r="I1981" s="303"/>
      <c r="J1981" s="303"/>
      <c r="K1981" s="303"/>
      <c r="L1981" s="303"/>
      <c r="M1981" s="303"/>
      <c r="N1981" s="303"/>
      <c r="O1981" s="517"/>
      <c r="R1981" s="294"/>
      <c r="S1981" s="294"/>
      <c r="T1981" s="294"/>
      <c r="U1981" s="294"/>
    </row>
    <row r="1982" spans="1:21" ht="21.75" customHeight="1">
      <c r="B1982" s="987" t="s">
        <v>112</v>
      </c>
      <c r="C1982" s="1097"/>
      <c r="D1982" s="1098" t="s">
        <v>41</v>
      </c>
      <c r="E1982" s="1099"/>
      <c r="F1982" s="1100"/>
      <c r="G1982" s="1100"/>
      <c r="H1982" s="1101"/>
      <c r="I1982" s="987"/>
      <c r="J1982" s="988"/>
      <c r="K1982" s="988"/>
      <c r="L1982" s="1211"/>
      <c r="M1982" s="1211"/>
      <c r="N1982" s="1211"/>
      <c r="O1982" s="1212"/>
      <c r="Q1982" s="301" t="str">
        <f>IF(OR(F1976="人材養成事業",F1976= "普及啓発事業"), "←斜線部は記入する必要はありません。", "")</f>
        <v/>
      </c>
      <c r="R1982" s="294"/>
      <c r="S1982" s="294"/>
      <c r="T1982" s="294"/>
      <c r="U1982" s="294"/>
    </row>
    <row r="1983" spans="1:21" ht="9" customHeight="1">
      <c r="B1983" s="122"/>
      <c r="C1983" s="122"/>
      <c r="D1983" s="122"/>
      <c r="E1983" s="122"/>
      <c r="F1983" s="303"/>
      <c r="G1983" s="303"/>
      <c r="H1983" s="500"/>
      <c r="I1983" s="303"/>
      <c r="J1983" s="303"/>
      <c r="K1983" s="303"/>
      <c r="L1983" s="501"/>
      <c r="M1983" s="303"/>
      <c r="N1983" s="303"/>
      <c r="O1983" s="502"/>
      <c r="Q1983" s="301"/>
      <c r="R1983" s="294"/>
      <c r="S1983" s="294"/>
      <c r="T1983" s="294"/>
      <c r="U1983" s="294"/>
    </row>
    <row r="1984" spans="1:21" ht="16.5" hidden="1" customHeight="1">
      <c r="B1984" s="122"/>
      <c r="C1984" s="122"/>
      <c r="D1984" s="122"/>
      <c r="E1984" s="122"/>
      <c r="F1984" s="303"/>
      <c r="G1984" s="303"/>
      <c r="H1984" s="500"/>
      <c r="I1984" s="303"/>
      <c r="J1984" s="303"/>
      <c r="K1984" s="303"/>
      <c r="L1984" s="501"/>
      <c r="M1984" s="303"/>
      <c r="N1984" s="303"/>
      <c r="O1984" s="502"/>
      <c r="Q1984" s="301"/>
      <c r="R1984" s="294"/>
      <c r="S1984" s="294"/>
      <c r="T1984" s="294"/>
      <c r="U1984" s="294"/>
    </row>
    <row r="1985" spans="2:21" ht="16.5" hidden="1" customHeight="1">
      <c r="B1985" s="122"/>
      <c r="C1985" s="122"/>
      <c r="D1985" s="303"/>
      <c r="E1985" s="303"/>
      <c r="F1985" s="303"/>
      <c r="G1985" s="303"/>
      <c r="H1985" s="303"/>
      <c r="I1985" s="303"/>
      <c r="J1985" s="303"/>
      <c r="K1985" s="303"/>
      <c r="L1985" s="303"/>
      <c r="M1985" s="303"/>
      <c r="N1985" s="303"/>
      <c r="O1985" s="303"/>
      <c r="Q1985" s="301"/>
      <c r="R1985" s="294"/>
      <c r="S1985" s="294"/>
      <c r="T1985" s="294"/>
      <c r="U1985" s="294"/>
    </row>
    <row r="1986" spans="2:21" s="97" customFormat="1" ht="18" customHeight="1">
      <c r="B1986" s="1067" t="s">
        <v>277</v>
      </c>
      <c r="C1986" s="1075"/>
      <c r="D1986" s="1032" t="s">
        <v>737</v>
      </c>
      <c r="E1986" s="975"/>
      <c r="F1986" s="975"/>
      <c r="G1986" s="975"/>
      <c r="H1986" s="975"/>
      <c r="I1986" s="975"/>
      <c r="J1986" s="975"/>
      <c r="K1986" s="975"/>
      <c r="L1986" s="975"/>
      <c r="M1986" s="975"/>
      <c r="N1986" s="975"/>
      <c r="O1986" s="976"/>
      <c r="Q1986" s="495"/>
    </row>
    <row r="1987" spans="2:21" s="97" customFormat="1" ht="19.350000000000001" customHeight="1">
      <c r="B1987" s="1076"/>
      <c r="C1987" s="1077"/>
      <c r="D1987" s="1033"/>
      <c r="E1987" s="1034"/>
      <c r="F1987" s="1034"/>
      <c r="G1987" s="1034"/>
      <c r="H1987" s="1034"/>
      <c r="I1987" s="1034"/>
      <c r="J1987" s="1034"/>
      <c r="K1987" s="1034"/>
      <c r="L1987" s="1034"/>
      <c r="M1987" s="1034"/>
      <c r="N1987" s="1034"/>
      <c r="O1987" s="1035"/>
    </row>
    <row r="1988" spans="2:21" s="97" customFormat="1" ht="19.350000000000001" customHeight="1">
      <c r="B1988" s="1076"/>
      <c r="C1988" s="1077"/>
      <c r="D1988" s="1026"/>
      <c r="E1988" s="1027"/>
      <c r="F1988" s="1027"/>
      <c r="G1988" s="1027"/>
      <c r="H1988" s="1027"/>
      <c r="I1988" s="1027"/>
      <c r="J1988" s="1027"/>
      <c r="K1988" s="1027"/>
      <c r="L1988" s="1027"/>
      <c r="M1988" s="1027"/>
      <c r="N1988" s="1027"/>
      <c r="O1988" s="1028"/>
    </row>
    <row r="1989" spans="2:21" s="97" customFormat="1" ht="19.350000000000001" customHeight="1">
      <c r="B1989" s="1076"/>
      <c r="C1989" s="1077"/>
      <c r="D1989" s="1026"/>
      <c r="E1989" s="1027"/>
      <c r="F1989" s="1027"/>
      <c r="G1989" s="1027"/>
      <c r="H1989" s="1027"/>
      <c r="I1989" s="1027"/>
      <c r="J1989" s="1027"/>
      <c r="K1989" s="1027"/>
      <c r="L1989" s="1027"/>
      <c r="M1989" s="1027"/>
      <c r="N1989" s="1027"/>
      <c r="O1989" s="1028"/>
    </row>
    <row r="1990" spans="2:21" s="97" customFormat="1" ht="19.350000000000001" customHeight="1">
      <c r="B1990" s="1076"/>
      <c r="C1990" s="1077"/>
      <c r="D1990" s="1026"/>
      <c r="E1990" s="1027"/>
      <c r="F1990" s="1027"/>
      <c r="G1990" s="1027"/>
      <c r="H1990" s="1027"/>
      <c r="I1990" s="1027"/>
      <c r="J1990" s="1027"/>
      <c r="K1990" s="1027"/>
      <c r="L1990" s="1027"/>
      <c r="M1990" s="1027"/>
      <c r="N1990" s="1027"/>
      <c r="O1990" s="1028"/>
    </row>
    <row r="1991" spans="2:21" s="97" customFormat="1" ht="19.350000000000001" customHeight="1">
      <c r="B1991" s="1076"/>
      <c r="C1991" s="1077"/>
      <c r="D1991" s="1026"/>
      <c r="E1991" s="1027"/>
      <c r="F1991" s="1027"/>
      <c r="G1991" s="1027"/>
      <c r="H1991" s="1027"/>
      <c r="I1991" s="1027"/>
      <c r="J1991" s="1027"/>
      <c r="K1991" s="1027"/>
      <c r="L1991" s="1027"/>
      <c r="M1991" s="1027"/>
      <c r="N1991" s="1027"/>
      <c r="O1991" s="1028"/>
    </row>
    <row r="1992" spans="2:21" s="97" customFormat="1" ht="19.350000000000001" customHeight="1">
      <c r="B1992" s="1076"/>
      <c r="C1992" s="1077"/>
      <c r="D1992" s="1026"/>
      <c r="E1992" s="1027"/>
      <c r="F1992" s="1027"/>
      <c r="G1992" s="1027"/>
      <c r="H1992" s="1027"/>
      <c r="I1992" s="1027"/>
      <c r="J1992" s="1027"/>
      <c r="K1992" s="1027"/>
      <c r="L1992" s="1027"/>
      <c r="M1992" s="1027"/>
      <c r="N1992" s="1027"/>
      <c r="O1992" s="1028"/>
    </row>
    <row r="1993" spans="2:21" s="97" customFormat="1" ht="19.350000000000001" customHeight="1">
      <c r="B1993" s="1076"/>
      <c r="C1993" s="1077"/>
      <c r="D1993" s="1026"/>
      <c r="E1993" s="1027"/>
      <c r="F1993" s="1027"/>
      <c r="G1993" s="1027"/>
      <c r="H1993" s="1027"/>
      <c r="I1993" s="1027"/>
      <c r="J1993" s="1027"/>
      <c r="K1993" s="1027"/>
      <c r="L1993" s="1027"/>
      <c r="M1993" s="1027"/>
      <c r="N1993" s="1027"/>
      <c r="O1993" s="1028"/>
    </row>
    <row r="1994" spans="2:21" s="97" customFormat="1" ht="19.350000000000001" customHeight="1">
      <c r="B1994" s="1076"/>
      <c r="C1994" s="1077"/>
      <c r="D1994" s="1026"/>
      <c r="E1994" s="1027"/>
      <c r="F1994" s="1027"/>
      <c r="G1994" s="1027"/>
      <c r="H1994" s="1027"/>
      <c r="I1994" s="1027"/>
      <c r="J1994" s="1027"/>
      <c r="K1994" s="1027"/>
      <c r="L1994" s="1027"/>
      <c r="M1994" s="1027"/>
      <c r="N1994" s="1027"/>
      <c r="O1994" s="1028"/>
    </row>
    <row r="1995" spans="2:21" s="97" customFormat="1" ht="19.350000000000001" customHeight="1">
      <c r="B1995" s="1076"/>
      <c r="C1995" s="1077"/>
      <c r="D1995" s="1026"/>
      <c r="E1995" s="1027"/>
      <c r="F1995" s="1027"/>
      <c r="G1995" s="1027"/>
      <c r="H1995" s="1027"/>
      <c r="I1995" s="1027"/>
      <c r="J1995" s="1027"/>
      <c r="K1995" s="1027"/>
      <c r="L1995" s="1027"/>
      <c r="M1995" s="1027"/>
      <c r="N1995" s="1027"/>
      <c r="O1995" s="1028"/>
    </row>
    <row r="1996" spans="2:21" s="97" customFormat="1" ht="19.350000000000001" customHeight="1">
      <c r="B1996" s="1078"/>
      <c r="C1996" s="1079"/>
      <c r="D1996" s="1029"/>
      <c r="E1996" s="1030"/>
      <c r="F1996" s="1030"/>
      <c r="G1996" s="1030"/>
      <c r="H1996" s="1030"/>
      <c r="I1996" s="1030"/>
      <c r="J1996" s="1030"/>
      <c r="K1996" s="1030"/>
      <c r="L1996" s="1030"/>
      <c r="M1996" s="1030"/>
      <c r="N1996" s="1030"/>
      <c r="O1996" s="1031"/>
    </row>
    <row r="1997" spans="2:21" s="97" customFormat="1" ht="18" customHeight="1">
      <c r="B1997" s="1067" t="s">
        <v>114</v>
      </c>
      <c r="C1997" s="1092"/>
      <c r="D1997" s="1147" t="s">
        <v>523</v>
      </c>
      <c r="E1997" s="1133"/>
      <c r="F1997" s="1133"/>
      <c r="G1997" s="1133"/>
      <c r="H1997" s="1133"/>
      <c r="I1997" s="1133"/>
      <c r="J1997" s="1133"/>
      <c r="K1997" s="1133"/>
      <c r="L1997" s="1133"/>
      <c r="M1997" s="1133"/>
      <c r="N1997" s="1133"/>
      <c r="O1997" s="1134"/>
    </row>
    <row r="1998" spans="2:21" s="97" customFormat="1" ht="18" customHeight="1">
      <c r="B1998" s="1093"/>
      <c r="C1998" s="1094"/>
      <c r="D1998" s="1045"/>
      <c r="E1998" s="1046"/>
      <c r="F1998" s="1046"/>
      <c r="G1998" s="1046"/>
      <c r="H1998" s="1046"/>
      <c r="I1998" s="1046"/>
      <c r="J1998" s="1046"/>
      <c r="K1998" s="1046"/>
      <c r="L1998" s="1046"/>
      <c r="M1998" s="1046"/>
      <c r="N1998" s="1046"/>
      <c r="O1998" s="1047"/>
    </row>
    <row r="1999" spans="2:21" s="97" customFormat="1" ht="18" customHeight="1">
      <c r="B1999" s="1093"/>
      <c r="C1999" s="1094"/>
      <c r="D1999" s="1026"/>
      <c r="E1999" s="1027"/>
      <c r="F1999" s="1027"/>
      <c r="G1999" s="1027"/>
      <c r="H1999" s="1027"/>
      <c r="I1999" s="1027"/>
      <c r="J1999" s="1027"/>
      <c r="K1999" s="1027"/>
      <c r="L1999" s="1027"/>
      <c r="M1999" s="1027"/>
      <c r="N1999" s="1027"/>
      <c r="O1999" s="1028"/>
    </row>
    <row r="2000" spans="2:21" s="97" customFormat="1" ht="18" customHeight="1">
      <c r="B2000" s="1093"/>
      <c r="C2000" s="1094"/>
      <c r="D2000" s="1026"/>
      <c r="E2000" s="1027"/>
      <c r="F2000" s="1027"/>
      <c r="G2000" s="1027"/>
      <c r="H2000" s="1027"/>
      <c r="I2000" s="1027"/>
      <c r="J2000" s="1027"/>
      <c r="K2000" s="1027"/>
      <c r="L2000" s="1027"/>
      <c r="M2000" s="1027"/>
      <c r="N2000" s="1027"/>
      <c r="O2000" s="1028"/>
    </row>
    <row r="2001" spans="2:15" s="97" customFormat="1" ht="18" customHeight="1">
      <c r="B2001" s="1093"/>
      <c r="C2001" s="1094"/>
      <c r="D2001" s="1026"/>
      <c r="E2001" s="1027"/>
      <c r="F2001" s="1027"/>
      <c r="G2001" s="1027"/>
      <c r="H2001" s="1027"/>
      <c r="I2001" s="1027"/>
      <c r="J2001" s="1027"/>
      <c r="K2001" s="1027"/>
      <c r="L2001" s="1027"/>
      <c r="M2001" s="1027"/>
      <c r="N2001" s="1027"/>
      <c r="O2001" s="1028"/>
    </row>
    <row r="2002" spans="2:15" s="97" customFormat="1" ht="18" customHeight="1">
      <c r="B2002" s="1093"/>
      <c r="C2002" s="1094"/>
      <c r="D2002" s="1026"/>
      <c r="E2002" s="1027"/>
      <c r="F2002" s="1027"/>
      <c r="G2002" s="1027"/>
      <c r="H2002" s="1027"/>
      <c r="I2002" s="1027"/>
      <c r="J2002" s="1027"/>
      <c r="K2002" s="1027"/>
      <c r="L2002" s="1027"/>
      <c r="M2002" s="1027"/>
      <c r="N2002" s="1027"/>
      <c r="O2002" s="1028"/>
    </row>
    <row r="2003" spans="2:15" s="97" customFormat="1" ht="18" customHeight="1">
      <c r="B2003" s="1093"/>
      <c r="C2003" s="1094"/>
      <c r="D2003" s="1048"/>
      <c r="E2003" s="1049"/>
      <c r="F2003" s="1049"/>
      <c r="G2003" s="1049"/>
      <c r="H2003" s="1049"/>
      <c r="I2003" s="1049"/>
      <c r="J2003" s="1049"/>
      <c r="K2003" s="1049"/>
      <c r="L2003" s="1049"/>
      <c r="M2003" s="1049"/>
      <c r="N2003" s="1049"/>
      <c r="O2003" s="1050"/>
    </row>
    <row r="2004" spans="2:15" s="97" customFormat="1" ht="18" customHeight="1">
      <c r="B2004" s="1093"/>
      <c r="C2004" s="1094"/>
      <c r="D2004" s="1116" t="s">
        <v>334</v>
      </c>
      <c r="E2004" s="1117"/>
      <c r="F2004" s="1117"/>
      <c r="G2004" s="1117"/>
      <c r="H2004" s="1117"/>
      <c r="I2004" s="1117"/>
      <c r="J2004" s="1117"/>
      <c r="K2004" s="1117"/>
      <c r="L2004" s="1117"/>
      <c r="M2004" s="1117"/>
      <c r="N2004" s="1117"/>
      <c r="O2004" s="1118"/>
    </row>
    <row r="2005" spans="2:15" s="97" customFormat="1" ht="18" customHeight="1">
      <c r="B2005" s="1093"/>
      <c r="C2005" s="1094"/>
      <c r="D2005" s="1045"/>
      <c r="E2005" s="1119"/>
      <c r="F2005" s="1119"/>
      <c r="G2005" s="1119"/>
      <c r="H2005" s="1119"/>
      <c r="I2005" s="1119"/>
      <c r="J2005" s="1119"/>
      <c r="K2005" s="1119"/>
      <c r="L2005" s="1119"/>
      <c r="M2005" s="1119"/>
      <c r="N2005" s="1119"/>
      <c r="O2005" s="1120"/>
    </row>
    <row r="2006" spans="2:15" s="97" customFormat="1" ht="18" customHeight="1">
      <c r="B2006" s="1093"/>
      <c r="C2006" s="1094"/>
      <c r="D2006" s="1121"/>
      <c r="E2006" s="1122"/>
      <c r="F2006" s="1122"/>
      <c r="G2006" s="1122"/>
      <c r="H2006" s="1122"/>
      <c r="I2006" s="1122"/>
      <c r="J2006" s="1122"/>
      <c r="K2006" s="1122"/>
      <c r="L2006" s="1122"/>
      <c r="M2006" s="1122"/>
      <c r="N2006" s="1122"/>
      <c r="O2006" s="1123"/>
    </row>
    <row r="2007" spans="2:15" s="97" customFormat="1" ht="18" customHeight="1">
      <c r="B2007" s="1093"/>
      <c r="C2007" s="1094"/>
      <c r="D2007" s="1121"/>
      <c r="E2007" s="1122"/>
      <c r="F2007" s="1122"/>
      <c r="G2007" s="1122"/>
      <c r="H2007" s="1122"/>
      <c r="I2007" s="1122"/>
      <c r="J2007" s="1122"/>
      <c r="K2007" s="1122"/>
      <c r="L2007" s="1122"/>
      <c r="M2007" s="1122"/>
      <c r="N2007" s="1122"/>
      <c r="O2007" s="1123"/>
    </row>
    <row r="2008" spans="2:15" s="97" customFormat="1" ht="18" customHeight="1">
      <c r="B2008" s="1093"/>
      <c r="C2008" s="1094"/>
      <c r="D2008" s="1121"/>
      <c r="E2008" s="1122"/>
      <c r="F2008" s="1122"/>
      <c r="G2008" s="1122"/>
      <c r="H2008" s="1122"/>
      <c r="I2008" s="1122"/>
      <c r="J2008" s="1122"/>
      <c r="K2008" s="1122"/>
      <c r="L2008" s="1122"/>
      <c r="M2008" s="1122"/>
      <c r="N2008" s="1122"/>
      <c r="O2008" s="1123"/>
    </row>
    <row r="2009" spans="2:15" s="97" customFormat="1" ht="18" customHeight="1">
      <c r="B2009" s="1093"/>
      <c r="C2009" s="1094"/>
      <c r="D2009" s="1121"/>
      <c r="E2009" s="1122"/>
      <c r="F2009" s="1122"/>
      <c r="G2009" s="1122"/>
      <c r="H2009" s="1122"/>
      <c r="I2009" s="1122"/>
      <c r="J2009" s="1122"/>
      <c r="K2009" s="1122"/>
      <c r="L2009" s="1122"/>
      <c r="M2009" s="1122"/>
      <c r="N2009" s="1122"/>
      <c r="O2009" s="1123"/>
    </row>
    <row r="2010" spans="2:15" s="97" customFormat="1" ht="18" customHeight="1">
      <c r="B2010" s="1093"/>
      <c r="C2010" s="1094"/>
      <c r="D2010" s="1121"/>
      <c r="E2010" s="1122"/>
      <c r="F2010" s="1122"/>
      <c r="G2010" s="1122"/>
      <c r="H2010" s="1122"/>
      <c r="I2010" s="1122"/>
      <c r="J2010" s="1122"/>
      <c r="K2010" s="1122"/>
      <c r="L2010" s="1122"/>
      <c r="M2010" s="1122"/>
      <c r="N2010" s="1122"/>
      <c r="O2010" s="1123"/>
    </row>
    <row r="2011" spans="2:15" s="97" customFormat="1" ht="18" customHeight="1">
      <c r="B2011" s="1095"/>
      <c r="C2011" s="1096"/>
      <c r="D2011" s="1124"/>
      <c r="E2011" s="1125"/>
      <c r="F2011" s="1125"/>
      <c r="G2011" s="1125"/>
      <c r="H2011" s="1125"/>
      <c r="I2011" s="1125"/>
      <c r="J2011" s="1125"/>
      <c r="K2011" s="1125"/>
      <c r="L2011" s="1125"/>
      <c r="M2011" s="1125"/>
      <c r="N2011" s="1125"/>
      <c r="O2011" s="1126"/>
    </row>
    <row r="2012" spans="2:15" s="97" customFormat="1" ht="33" customHeight="1">
      <c r="B2012" s="1067" t="s">
        <v>110</v>
      </c>
      <c r="C2012" s="1092"/>
      <c r="D2012" s="1102" t="s">
        <v>733</v>
      </c>
      <c r="E2012" s="1090"/>
      <c r="F2012" s="1090"/>
      <c r="G2012" s="1090"/>
      <c r="H2012" s="1090"/>
      <c r="I2012" s="1090"/>
      <c r="J2012" s="1090"/>
      <c r="K2012" s="1090"/>
      <c r="L2012" s="1090"/>
      <c r="M2012" s="1090"/>
      <c r="N2012" s="1090"/>
      <c r="O2012" s="1091"/>
    </row>
    <row r="2013" spans="2:15" s="97" customFormat="1" ht="18" customHeight="1">
      <c r="B2013" s="1093"/>
      <c r="C2013" s="1094"/>
      <c r="D2013" s="1045"/>
      <c r="E2013" s="1108"/>
      <c r="F2013" s="1108"/>
      <c r="G2013" s="1108"/>
      <c r="H2013" s="1108"/>
      <c r="I2013" s="1108"/>
      <c r="J2013" s="1108"/>
      <c r="K2013" s="1108"/>
      <c r="L2013" s="1108"/>
      <c r="M2013" s="1108"/>
      <c r="N2013" s="1108"/>
      <c r="O2013" s="1109"/>
    </row>
    <row r="2014" spans="2:15" s="97" customFormat="1" ht="18" customHeight="1">
      <c r="B2014" s="1093"/>
      <c r="C2014" s="1094"/>
      <c r="D2014" s="1110"/>
      <c r="E2014" s="1111"/>
      <c r="F2014" s="1111"/>
      <c r="G2014" s="1111"/>
      <c r="H2014" s="1111"/>
      <c r="I2014" s="1111"/>
      <c r="J2014" s="1111"/>
      <c r="K2014" s="1111"/>
      <c r="L2014" s="1111"/>
      <c r="M2014" s="1111"/>
      <c r="N2014" s="1111"/>
      <c r="O2014" s="1112"/>
    </row>
    <row r="2015" spans="2:15" s="97" customFormat="1" ht="18" customHeight="1">
      <c r="B2015" s="1093"/>
      <c r="C2015" s="1094"/>
      <c r="D2015" s="1113"/>
      <c r="E2015" s="1114"/>
      <c r="F2015" s="1114"/>
      <c r="G2015" s="1114"/>
      <c r="H2015" s="1114"/>
      <c r="I2015" s="1114"/>
      <c r="J2015" s="1114"/>
      <c r="K2015" s="1114"/>
      <c r="L2015" s="1114"/>
      <c r="M2015" s="1114"/>
      <c r="N2015" s="1114"/>
      <c r="O2015" s="1115"/>
    </row>
    <row r="2016" spans="2:15" s="97" customFormat="1" ht="17.100000000000001" customHeight="1">
      <c r="B2016" s="1093"/>
      <c r="C2016" s="1094"/>
      <c r="D2016" s="1133" t="s">
        <v>278</v>
      </c>
      <c r="E2016" s="1133"/>
      <c r="F2016" s="1133"/>
      <c r="G2016" s="1133"/>
      <c r="H2016" s="1133"/>
      <c r="I2016" s="1133"/>
      <c r="J2016" s="1133"/>
      <c r="K2016" s="1133"/>
      <c r="L2016" s="1133"/>
      <c r="M2016" s="1133"/>
      <c r="N2016" s="1133"/>
      <c r="O2016" s="1134"/>
    </row>
    <row r="2017" spans="2:21" s="97" customFormat="1" ht="17.100000000000001" customHeight="1">
      <c r="B2017" s="1093"/>
      <c r="C2017" s="1094"/>
      <c r="D2017" s="1135"/>
      <c r="E2017" s="1108"/>
      <c r="F2017" s="1108"/>
      <c r="G2017" s="1108"/>
      <c r="H2017" s="1108"/>
      <c r="I2017" s="1108"/>
      <c r="J2017" s="1108"/>
      <c r="K2017" s="1108"/>
      <c r="L2017" s="1108"/>
      <c r="M2017" s="1108"/>
      <c r="N2017" s="1108"/>
      <c r="O2017" s="1109"/>
    </row>
    <row r="2018" spans="2:21" s="97" customFormat="1" ht="17.100000000000001" customHeight="1">
      <c r="B2018" s="1093"/>
      <c r="C2018" s="1094"/>
      <c r="D2018" s="1110"/>
      <c r="E2018" s="1111"/>
      <c r="F2018" s="1111"/>
      <c r="G2018" s="1111"/>
      <c r="H2018" s="1111"/>
      <c r="I2018" s="1111"/>
      <c r="J2018" s="1111"/>
      <c r="K2018" s="1111"/>
      <c r="L2018" s="1111"/>
      <c r="M2018" s="1111"/>
      <c r="N2018" s="1111"/>
      <c r="O2018" s="1112"/>
    </row>
    <row r="2019" spans="2:21" s="97" customFormat="1" ht="17.100000000000001" customHeight="1">
      <c r="B2019" s="1093"/>
      <c r="C2019" s="1094"/>
      <c r="D2019" s="1113"/>
      <c r="E2019" s="1114"/>
      <c r="F2019" s="1114"/>
      <c r="G2019" s="1114"/>
      <c r="H2019" s="1114"/>
      <c r="I2019" s="1114"/>
      <c r="J2019" s="1114"/>
      <c r="K2019" s="1114"/>
      <c r="L2019" s="1114"/>
      <c r="M2019" s="1114"/>
      <c r="N2019" s="1114"/>
      <c r="O2019" s="1115"/>
    </row>
    <row r="2020" spans="2:21" s="97" customFormat="1" ht="17.100000000000001" customHeight="1">
      <c r="B2020" s="1093"/>
      <c r="C2020" s="1094"/>
      <c r="D2020" s="1133" t="s">
        <v>371</v>
      </c>
      <c r="E2020" s="1133"/>
      <c r="F2020" s="1133"/>
      <c r="G2020" s="1133"/>
      <c r="H2020" s="1133"/>
      <c r="I2020" s="1133"/>
      <c r="J2020" s="1133"/>
      <c r="K2020" s="1133"/>
      <c r="L2020" s="1133"/>
      <c r="M2020" s="1133"/>
      <c r="N2020" s="1133"/>
      <c r="O2020" s="1134"/>
    </row>
    <row r="2021" spans="2:21" s="97" customFormat="1" ht="17.100000000000001" customHeight="1">
      <c r="B2021" s="1093"/>
      <c r="C2021" s="1094"/>
      <c r="D2021" s="1135"/>
      <c r="E2021" s="1136"/>
      <c r="F2021" s="1136"/>
      <c r="G2021" s="1136"/>
      <c r="H2021" s="1136"/>
      <c r="I2021" s="1136"/>
      <c r="J2021" s="1136"/>
      <c r="K2021" s="1136"/>
      <c r="L2021" s="1136"/>
      <c r="M2021" s="1136"/>
      <c r="N2021" s="1136"/>
      <c r="O2021" s="1137"/>
    </row>
    <row r="2022" spans="2:21" s="97" customFormat="1" ht="17.100000000000001" customHeight="1">
      <c r="B2022" s="1093"/>
      <c r="C2022" s="1094"/>
      <c r="D2022" s="1138"/>
      <c r="E2022" s="827"/>
      <c r="F2022" s="827"/>
      <c r="G2022" s="827"/>
      <c r="H2022" s="827"/>
      <c r="I2022" s="827"/>
      <c r="J2022" s="827"/>
      <c r="K2022" s="827"/>
      <c r="L2022" s="827"/>
      <c r="M2022" s="827"/>
      <c r="N2022" s="827"/>
      <c r="O2022" s="1139"/>
    </row>
    <row r="2023" spans="2:21" s="97" customFormat="1" ht="17.100000000000001" customHeight="1">
      <c r="B2023" s="1093"/>
      <c r="C2023" s="1094"/>
      <c r="D2023" s="1140"/>
      <c r="E2023" s="1141"/>
      <c r="F2023" s="1141"/>
      <c r="G2023" s="1141"/>
      <c r="H2023" s="1141"/>
      <c r="I2023" s="1141"/>
      <c r="J2023" s="1141"/>
      <c r="K2023" s="1141"/>
      <c r="L2023" s="1141"/>
      <c r="M2023" s="1141"/>
      <c r="N2023" s="1141"/>
      <c r="O2023" s="1142"/>
    </row>
    <row r="2024" spans="2:21" s="97" customFormat="1" ht="45" customHeight="1">
      <c r="B2024" s="1093"/>
      <c r="C2024" s="1094"/>
      <c r="D2024" s="1021" t="s">
        <v>779</v>
      </c>
      <c r="E2024" s="1022"/>
      <c r="F2024" s="1022"/>
      <c r="G2024" s="1022"/>
      <c r="H2024" s="1022"/>
      <c r="I2024" s="1022"/>
      <c r="J2024" s="1022"/>
      <c r="K2024" s="1022"/>
      <c r="L2024" s="1023"/>
      <c r="M2024" s="1024" t="s">
        <v>713</v>
      </c>
      <c r="N2024" s="1025"/>
      <c r="O2024" s="706" t="s">
        <v>714</v>
      </c>
      <c r="Q2024" s="495" t="s">
        <v>721</v>
      </c>
    </row>
    <row r="2025" spans="2:21" s="97" customFormat="1" ht="17.100000000000001" customHeight="1">
      <c r="B2025" s="1093"/>
      <c r="C2025" s="1094"/>
      <c r="D2025" s="1045"/>
      <c r="E2025" s="1103"/>
      <c r="F2025" s="1103"/>
      <c r="G2025" s="1103"/>
      <c r="H2025" s="1103"/>
      <c r="I2025" s="1103"/>
      <c r="J2025" s="1103"/>
      <c r="K2025" s="1103"/>
      <c r="L2025" s="1103"/>
      <c r="M2025" s="1103"/>
      <c r="N2025" s="1103"/>
      <c r="O2025" s="1104"/>
    </row>
    <row r="2026" spans="2:21" ht="18" customHeight="1">
      <c r="B2026" s="1093"/>
      <c r="C2026" s="1094"/>
      <c r="D2026" s="1105"/>
      <c r="E2026" s="1106"/>
      <c r="F2026" s="1106"/>
      <c r="G2026" s="1106"/>
      <c r="H2026" s="1106"/>
      <c r="I2026" s="1106"/>
      <c r="J2026" s="1106"/>
      <c r="K2026" s="1106"/>
      <c r="L2026" s="1106"/>
      <c r="M2026" s="1106"/>
      <c r="N2026" s="1106"/>
      <c r="O2026" s="1107"/>
      <c r="R2026" s="294"/>
      <c r="S2026" s="294"/>
      <c r="T2026" s="294"/>
      <c r="U2026" s="294"/>
    </row>
    <row r="2027" spans="2:21" ht="18" customHeight="1">
      <c r="B2027" s="1093"/>
      <c r="C2027" s="1094"/>
      <c r="D2027" s="1147" t="s">
        <v>279</v>
      </c>
      <c r="E2027" s="1133"/>
      <c r="F2027" s="1133"/>
      <c r="G2027" s="1133"/>
      <c r="H2027" s="1133"/>
      <c r="I2027" s="1133"/>
      <c r="J2027" s="1133"/>
      <c r="K2027" s="1133"/>
      <c r="L2027" s="1133"/>
      <c r="M2027" s="1133"/>
      <c r="N2027" s="1133"/>
      <c r="O2027" s="1134"/>
      <c r="R2027" s="294"/>
      <c r="S2027" s="294"/>
      <c r="T2027" s="294"/>
      <c r="U2027" s="294"/>
    </row>
    <row r="2028" spans="2:21" ht="18" customHeight="1">
      <c r="B2028" s="1093"/>
      <c r="C2028" s="1094"/>
      <c r="D2028" s="1127"/>
      <c r="E2028" s="1128"/>
      <c r="F2028" s="1128"/>
      <c r="G2028" s="1128"/>
      <c r="H2028" s="1128"/>
      <c r="I2028" s="1128"/>
      <c r="J2028" s="1128"/>
      <c r="K2028" s="1128"/>
      <c r="L2028" s="1128"/>
      <c r="M2028" s="1128"/>
      <c r="N2028" s="1128"/>
      <c r="O2028" s="1129"/>
      <c r="R2028" s="294"/>
      <c r="S2028" s="294"/>
      <c r="T2028" s="294"/>
      <c r="U2028" s="294"/>
    </row>
    <row r="2029" spans="2:21" s="308" customFormat="1" ht="18" customHeight="1">
      <c r="B2029" s="1095"/>
      <c r="C2029" s="1096"/>
      <c r="D2029" s="1130"/>
      <c r="E2029" s="1131"/>
      <c r="F2029" s="1131"/>
      <c r="G2029" s="1131"/>
      <c r="H2029" s="1131"/>
      <c r="I2029" s="1131"/>
      <c r="J2029" s="1131"/>
      <c r="K2029" s="1131"/>
      <c r="L2029" s="1131"/>
      <c r="M2029" s="1131"/>
      <c r="N2029" s="1131"/>
      <c r="O2029" s="1132"/>
    </row>
    <row r="2030" spans="2:21" s="122" customFormat="1" ht="4.5" customHeight="1">
      <c r="B2030" s="309"/>
      <c r="C2030" s="309"/>
      <c r="D2030" s="310"/>
      <c r="E2030" s="310"/>
      <c r="F2030" s="310"/>
      <c r="G2030" s="310"/>
      <c r="H2030" s="310"/>
      <c r="I2030" s="310"/>
      <c r="J2030" s="310"/>
      <c r="K2030" s="310"/>
      <c r="L2030" s="310"/>
      <c r="M2030" s="310"/>
      <c r="N2030" s="310"/>
      <c r="O2030" s="310"/>
    </row>
    <row r="2031" spans="2:21" s="122" customFormat="1" ht="18.75" customHeight="1">
      <c r="B2031" s="463" t="s">
        <v>333</v>
      </c>
      <c r="C2031" s="309"/>
      <c r="D2031" s="310"/>
      <c r="E2031" s="310"/>
      <c r="F2031" s="310"/>
      <c r="G2031" s="310"/>
      <c r="H2031" s="310"/>
      <c r="I2031" s="310"/>
      <c r="J2031" s="310"/>
      <c r="K2031" s="310"/>
      <c r="L2031" s="310"/>
      <c r="M2031" s="310"/>
      <c r="N2031" s="310"/>
      <c r="O2031" s="310"/>
    </row>
    <row r="2032" spans="2:21" s="122" customFormat="1" ht="14.25" customHeight="1" thickBot="1">
      <c r="B2032" s="463" t="s">
        <v>331</v>
      </c>
      <c r="C2032" s="309"/>
      <c r="D2032" s="310"/>
      <c r="E2032" s="310"/>
      <c r="F2032" s="310"/>
      <c r="G2032" s="310"/>
      <c r="H2032" s="310"/>
      <c r="I2032" s="310"/>
      <c r="J2032" s="310"/>
      <c r="K2032" s="310"/>
      <c r="L2032" s="310"/>
      <c r="M2032" s="310"/>
      <c r="N2032" s="310"/>
      <c r="O2032" s="310"/>
    </row>
    <row r="2033" spans="1:17" s="122" customFormat="1" ht="18" customHeight="1" thickBot="1">
      <c r="B2033" s="1143" t="s">
        <v>36</v>
      </c>
      <c r="C2033" s="1017"/>
      <c r="D2033" s="1018"/>
      <c r="E2033" s="311" t="s">
        <v>433</v>
      </c>
      <c r="F2033" s="312"/>
      <c r="G2033" s="312"/>
      <c r="H2033" s="312"/>
      <c r="I2033" s="312"/>
      <c r="J2033" s="312"/>
      <c r="K2033" s="312"/>
      <c r="L2033" s="212"/>
      <c r="M2033" s="212"/>
      <c r="N2033" s="212"/>
      <c r="O2033" s="212"/>
    </row>
    <row r="2034" spans="1:17" s="122" customFormat="1" ht="12">
      <c r="A2034" s="313"/>
      <c r="B2034" s="314" t="s">
        <v>50</v>
      </c>
      <c r="C2034" s="314"/>
      <c r="D2034" s="315"/>
      <c r="E2034" s="316"/>
      <c r="F2034" s="316"/>
      <c r="G2034" s="317" t="s">
        <v>51</v>
      </c>
      <c r="H2034" s="315"/>
      <c r="I2034" s="314" t="s">
        <v>52</v>
      </c>
      <c r="J2034" s="314"/>
      <c r="K2034" s="313"/>
      <c r="L2034" s="318"/>
      <c r="M2034" s="319"/>
      <c r="N2034" s="313"/>
      <c r="O2034" s="317" t="s">
        <v>51</v>
      </c>
    </row>
    <row r="2035" spans="1:17" s="122" customFormat="1" ht="12">
      <c r="A2035" s="320"/>
      <c r="B2035" s="321" t="s">
        <v>53</v>
      </c>
      <c r="C2035" s="322"/>
      <c r="D2035" s="322"/>
      <c r="E2035" s="323"/>
      <c r="F2035" s="323" t="s">
        <v>54</v>
      </c>
      <c r="G2035" s="324" t="s">
        <v>55</v>
      </c>
      <c r="H2035" s="325"/>
      <c r="I2035" s="321" t="s">
        <v>53</v>
      </c>
      <c r="J2035" s="322"/>
      <c r="K2035" s="322"/>
      <c r="L2035" s="322"/>
      <c r="M2035" s="323"/>
      <c r="N2035" s="323" t="s">
        <v>54</v>
      </c>
      <c r="O2035" s="324" t="s">
        <v>55</v>
      </c>
    </row>
    <row r="2036" spans="1:17" s="122" customFormat="1" ht="18" customHeight="1">
      <c r="A2036" s="313"/>
      <c r="B2036" s="78" t="s">
        <v>395</v>
      </c>
      <c r="C2036" s="79"/>
      <c r="D2036" s="79"/>
      <c r="E2036" s="80"/>
      <c r="F2036" s="81"/>
      <c r="G2036" s="82"/>
      <c r="H2036" s="83"/>
      <c r="I2036" s="78" t="s">
        <v>397</v>
      </c>
      <c r="J2036" s="79"/>
      <c r="K2036" s="79"/>
      <c r="L2036" s="79"/>
      <c r="M2036" s="80"/>
      <c r="N2036" s="84"/>
      <c r="O2036" s="85"/>
      <c r="Q2036" s="561" t="s">
        <v>700</v>
      </c>
    </row>
    <row r="2037" spans="1:17" s="122" customFormat="1" ht="14.25" customHeight="1">
      <c r="A2037" s="313"/>
      <c r="B2037" s="86"/>
      <c r="C2037" s="87"/>
      <c r="D2037" s="88"/>
      <c r="E2037" s="89"/>
      <c r="F2037" s="90"/>
      <c r="G2037" s="91"/>
      <c r="H2037" s="83"/>
      <c r="I2037" s="92"/>
      <c r="J2037" s="93"/>
      <c r="K2037" s="88"/>
      <c r="L2037" s="88"/>
      <c r="M2037" s="89"/>
      <c r="N2037" s="90"/>
      <c r="O2037" s="94"/>
    </row>
    <row r="2038" spans="1:17" s="122" customFormat="1" ht="14.25" customHeight="1">
      <c r="A2038" s="313"/>
      <c r="B2038" s="95"/>
      <c r="C2038" s="96"/>
      <c r="D2038" s="97"/>
      <c r="E2038" s="98"/>
      <c r="F2038" s="90"/>
      <c r="G2038" s="99">
        <f>ROUNDDOWN(SUM(F2037:F2043)/1000,0)</f>
        <v>0</v>
      </c>
      <c r="H2038" s="100"/>
      <c r="I2038" s="92"/>
      <c r="J2038" s="510"/>
      <c r="K2038" s="510"/>
      <c r="L2038" s="510"/>
      <c r="M2038" s="98"/>
      <c r="N2038" s="90"/>
      <c r="O2038" s="101">
        <f>ROUNDDOWN(SUM(N2037:N2046)/1000,0)</f>
        <v>0</v>
      </c>
    </row>
    <row r="2039" spans="1:17" s="122" customFormat="1" ht="14.1" customHeight="1">
      <c r="A2039" s="313"/>
      <c r="B2039" s="95"/>
      <c r="C2039" s="96"/>
      <c r="D2039" s="97"/>
      <c r="E2039" s="98"/>
      <c r="F2039" s="90"/>
      <c r="G2039" s="99"/>
      <c r="H2039" s="100"/>
      <c r="I2039" s="92"/>
      <c r="J2039" s="510"/>
      <c r="K2039" s="510"/>
      <c r="L2039" s="510"/>
      <c r="M2039" s="98"/>
      <c r="N2039" s="90"/>
      <c r="O2039" s="94"/>
    </row>
    <row r="2040" spans="1:17" s="122" customFormat="1" ht="14.25" customHeight="1">
      <c r="A2040" s="313"/>
      <c r="B2040" s="95"/>
      <c r="C2040" s="96"/>
      <c r="D2040" s="97"/>
      <c r="E2040" s="98"/>
      <c r="F2040" s="90"/>
      <c r="G2040" s="99"/>
      <c r="H2040" s="100"/>
      <c r="I2040" s="92"/>
      <c r="J2040" s="510"/>
      <c r="K2040" s="510"/>
      <c r="L2040" s="510"/>
      <c r="M2040" s="98"/>
      <c r="N2040" s="90"/>
      <c r="O2040" s="94"/>
    </row>
    <row r="2041" spans="1:17" s="122" customFormat="1" ht="14.25" customHeight="1">
      <c r="A2041" s="313"/>
      <c r="B2041" s="95"/>
      <c r="C2041" s="96"/>
      <c r="D2041" s="97"/>
      <c r="E2041" s="98"/>
      <c r="F2041" s="90"/>
      <c r="G2041" s="102"/>
      <c r="H2041" s="103"/>
      <c r="I2041" s="92"/>
      <c r="J2041" s="510"/>
      <c r="K2041" s="510"/>
      <c r="L2041" s="510"/>
      <c r="M2041" s="98"/>
      <c r="N2041" s="90"/>
      <c r="O2041" s="94"/>
    </row>
    <row r="2042" spans="1:17" s="122" customFormat="1" ht="14.25" customHeight="1">
      <c r="A2042" s="313"/>
      <c r="B2042" s="95"/>
      <c r="C2042" s="96"/>
      <c r="D2042" s="97"/>
      <c r="E2042" s="98"/>
      <c r="F2042" s="90"/>
      <c r="G2042" s="102"/>
      <c r="H2042" s="103"/>
      <c r="I2042" s="92"/>
      <c r="J2042" s="510"/>
      <c r="K2042" s="510"/>
      <c r="L2042" s="510"/>
      <c r="M2042" s="98"/>
      <c r="N2042" s="90"/>
      <c r="O2042" s="94"/>
    </row>
    <row r="2043" spans="1:17" s="122" customFormat="1" ht="14.25" customHeight="1">
      <c r="A2043" s="313"/>
      <c r="B2043" s="78" t="s">
        <v>607</v>
      </c>
      <c r="C2043" s="79"/>
      <c r="D2043" s="79"/>
      <c r="E2043" s="80"/>
      <c r="F2043" s="81"/>
      <c r="G2043" s="82"/>
      <c r="H2043" s="105"/>
      <c r="I2043" s="92"/>
      <c r="J2043" s="510"/>
      <c r="K2043" s="510"/>
      <c r="L2043" s="510"/>
      <c r="M2043" s="98"/>
      <c r="N2043" s="90"/>
      <c r="O2043" s="94"/>
    </row>
    <row r="2044" spans="1:17" s="122" customFormat="1" ht="14.25" customHeight="1">
      <c r="A2044" s="313"/>
      <c r="B2044" s="95"/>
      <c r="C2044" s="96"/>
      <c r="D2044" s="97"/>
      <c r="E2044" s="98"/>
      <c r="F2044" s="90"/>
      <c r="G2044" s="91"/>
      <c r="H2044" s="105"/>
      <c r="I2044" s="92"/>
      <c r="J2044" s="510"/>
      <c r="K2044" s="510"/>
      <c r="L2044" s="510"/>
      <c r="M2044" s="98"/>
      <c r="N2044" s="90"/>
      <c r="O2044" s="94"/>
    </row>
    <row r="2045" spans="1:17" s="122" customFormat="1" ht="14.25" customHeight="1">
      <c r="A2045" s="313"/>
      <c r="B2045" s="95"/>
      <c r="C2045" s="96"/>
      <c r="D2045" s="97"/>
      <c r="E2045" s="98"/>
      <c r="F2045" s="90"/>
      <c r="G2045" s="99">
        <f>ROUNDDOWN(SUM(F2044:F2049)/1000,0)</f>
        <v>0</v>
      </c>
      <c r="H2045" s="100"/>
      <c r="I2045" s="107"/>
      <c r="J2045" s="511"/>
      <c r="K2045" s="511"/>
      <c r="L2045" s="511"/>
      <c r="M2045" s="98"/>
      <c r="N2045" s="90"/>
      <c r="O2045" s="106"/>
    </row>
    <row r="2046" spans="1:17" s="122" customFormat="1" ht="14.25" customHeight="1">
      <c r="A2046" s="313"/>
      <c r="B2046" s="95"/>
      <c r="C2046" s="96"/>
      <c r="D2046" s="97"/>
      <c r="E2046" s="98"/>
      <c r="F2046" s="90"/>
      <c r="G2046" s="99"/>
      <c r="H2046" s="100"/>
      <c r="I2046" s="78" t="s">
        <v>398</v>
      </c>
      <c r="J2046" s="79"/>
      <c r="K2046" s="79"/>
      <c r="L2046" s="79"/>
      <c r="M2046" s="80"/>
      <c r="N2046" s="81"/>
      <c r="O2046" s="111"/>
    </row>
    <row r="2047" spans="1:17" s="122" customFormat="1" ht="14.25" customHeight="1">
      <c r="A2047" s="313"/>
      <c r="B2047" s="95"/>
      <c r="C2047" s="96"/>
      <c r="D2047" s="97"/>
      <c r="E2047" s="98"/>
      <c r="F2047" s="90"/>
      <c r="G2047" s="99"/>
      <c r="H2047" s="105"/>
      <c r="I2047" s="92"/>
      <c r="J2047" s="510"/>
      <c r="K2047" s="510"/>
      <c r="L2047" s="510"/>
      <c r="M2047" s="98"/>
      <c r="N2047" s="90"/>
      <c r="O2047" s="94"/>
    </row>
    <row r="2048" spans="1:17" s="122" customFormat="1" ht="14.25" customHeight="1">
      <c r="A2048" s="313"/>
      <c r="B2048" s="95"/>
      <c r="C2048" s="96"/>
      <c r="D2048" s="97"/>
      <c r="E2048" s="98"/>
      <c r="F2048" s="90"/>
      <c r="G2048" s="99"/>
      <c r="H2048" s="100"/>
      <c r="I2048" s="92"/>
      <c r="J2048" s="510"/>
      <c r="K2048" s="510"/>
      <c r="L2048" s="510"/>
      <c r="M2048" s="98"/>
      <c r="N2048" s="90"/>
      <c r="O2048" s="101">
        <f>ROUNDDOWN(SUM(N2047:N2055)/1000,0)</f>
        <v>0</v>
      </c>
    </row>
    <row r="2049" spans="1:15" s="122" customFormat="1" ht="14.25" customHeight="1">
      <c r="A2049" s="313"/>
      <c r="B2049" s="78" t="s">
        <v>614</v>
      </c>
      <c r="C2049" s="79"/>
      <c r="D2049" s="79"/>
      <c r="E2049" s="80"/>
      <c r="F2049" s="81"/>
      <c r="G2049" s="82"/>
      <c r="H2049" s="100"/>
      <c r="I2049" s="92"/>
      <c r="J2049" s="510"/>
      <c r="K2049" s="510"/>
      <c r="L2049" s="510"/>
      <c r="M2049" s="98"/>
      <c r="N2049" s="90"/>
      <c r="O2049" s="94"/>
    </row>
    <row r="2050" spans="1:15" s="122" customFormat="1" ht="14.25" customHeight="1">
      <c r="A2050" s="313"/>
      <c r="B2050" s="95"/>
      <c r="C2050" s="96"/>
      <c r="D2050" s="97"/>
      <c r="E2050" s="98"/>
      <c r="F2050" s="90"/>
      <c r="G2050" s="91"/>
      <c r="H2050" s="105"/>
      <c r="I2050" s="92"/>
      <c r="J2050" s="510"/>
      <c r="K2050" s="510"/>
      <c r="L2050" s="510"/>
      <c r="M2050" s="98"/>
      <c r="N2050" s="90"/>
      <c r="O2050" s="94"/>
    </row>
    <row r="2051" spans="1:15" s="122" customFormat="1" ht="14.25" customHeight="1">
      <c r="A2051" s="313"/>
      <c r="B2051" s="95"/>
      <c r="C2051" s="96"/>
      <c r="D2051" s="97"/>
      <c r="E2051" s="98"/>
      <c r="F2051" s="90"/>
      <c r="G2051" s="99">
        <f>ROUNDDOWN(SUM(F2050:F2053)/1000,0)</f>
        <v>0</v>
      </c>
      <c r="H2051" s="105"/>
      <c r="I2051" s="92"/>
      <c r="J2051" s="510"/>
      <c r="K2051" s="510"/>
      <c r="L2051" s="510"/>
      <c r="M2051" s="98"/>
      <c r="N2051" s="90"/>
      <c r="O2051" s="94"/>
    </row>
    <row r="2052" spans="1:15" s="122" customFormat="1" ht="14.25" customHeight="1">
      <c r="A2052" s="313"/>
      <c r="B2052" s="95"/>
      <c r="C2052" s="96"/>
      <c r="D2052" s="97"/>
      <c r="E2052" s="98"/>
      <c r="F2052" s="90"/>
      <c r="G2052" s="99"/>
      <c r="H2052" s="100"/>
      <c r="I2052" s="92"/>
      <c r="J2052" s="510"/>
      <c r="K2052" s="510"/>
      <c r="L2052" s="510"/>
      <c r="M2052" s="98"/>
      <c r="N2052" s="90"/>
      <c r="O2052" s="94"/>
    </row>
    <row r="2053" spans="1:15" s="122" customFormat="1" ht="14.25" customHeight="1">
      <c r="A2053" s="313"/>
      <c r="B2053" s="78" t="s">
        <v>615</v>
      </c>
      <c r="C2053" s="79"/>
      <c r="D2053" s="79"/>
      <c r="E2053" s="80"/>
      <c r="F2053" s="81"/>
      <c r="G2053" s="82"/>
      <c r="H2053" s="100"/>
      <c r="I2053" s="92"/>
      <c r="J2053" s="510"/>
      <c r="K2053" s="510"/>
      <c r="L2053" s="510"/>
      <c r="M2053" s="98"/>
      <c r="N2053" s="90"/>
      <c r="O2053" s="94"/>
    </row>
    <row r="2054" spans="1:15" s="122" customFormat="1" ht="14.25" customHeight="1">
      <c r="A2054" s="313"/>
      <c r="B2054" s="95"/>
      <c r="C2054" s="96"/>
      <c r="D2054" s="97"/>
      <c r="E2054" s="98"/>
      <c r="F2054" s="90"/>
      <c r="G2054" s="91"/>
      <c r="H2054" s="105"/>
      <c r="I2054" s="92"/>
      <c r="J2054" s="510"/>
      <c r="K2054" s="510"/>
      <c r="L2054" s="510"/>
      <c r="M2054" s="98"/>
      <c r="N2054" s="90"/>
      <c r="O2054" s="106"/>
    </row>
    <row r="2055" spans="1:15" s="122" customFormat="1" ht="14.25" customHeight="1">
      <c r="A2055" s="313"/>
      <c r="B2055" s="95"/>
      <c r="C2055" s="96"/>
      <c r="D2055" s="97"/>
      <c r="E2055" s="98"/>
      <c r="F2055" s="90"/>
      <c r="G2055" s="99">
        <f>ROUNDDOWN(SUM(F2054:F2059)/1000,0)</f>
        <v>0</v>
      </c>
      <c r="H2055" s="105"/>
      <c r="I2055" s="185" t="s">
        <v>399</v>
      </c>
      <c r="J2055" s="167"/>
      <c r="K2055" s="109"/>
      <c r="L2055" s="109"/>
      <c r="M2055" s="110"/>
      <c r="N2055" s="84"/>
      <c r="O2055" s="111"/>
    </row>
    <row r="2056" spans="1:15" s="122" customFormat="1" ht="14.25" customHeight="1">
      <c r="A2056" s="313"/>
      <c r="B2056" s="95"/>
      <c r="C2056" s="96"/>
      <c r="D2056" s="97"/>
      <c r="E2056" s="98"/>
      <c r="F2056" s="90"/>
      <c r="G2056" s="99"/>
      <c r="H2056" s="105"/>
      <c r="I2056" s="92"/>
      <c r="J2056" s="510"/>
      <c r="K2056" s="510"/>
      <c r="L2056" s="510"/>
      <c r="M2056" s="98"/>
      <c r="N2056" s="90"/>
      <c r="O2056" s="94"/>
    </row>
    <row r="2057" spans="1:15" s="122" customFormat="1" ht="14.25" customHeight="1">
      <c r="A2057" s="313"/>
      <c r="B2057" s="95"/>
      <c r="C2057" s="96"/>
      <c r="D2057" s="97"/>
      <c r="E2057" s="98"/>
      <c r="F2057" s="90"/>
      <c r="G2057" s="99"/>
      <c r="H2057" s="100"/>
      <c r="I2057" s="92"/>
      <c r="J2057" s="510"/>
      <c r="K2057" s="510"/>
      <c r="L2057" s="510"/>
      <c r="M2057" s="98"/>
      <c r="N2057" s="90"/>
      <c r="O2057" s="101">
        <f>ROUNDDOWN(SUM(N2056:N2062)/1000,0)</f>
        <v>0</v>
      </c>
    </row>
    <row r="2058" spans="1:15" s="122" customFormat="1" ht="14.25" customHeight="1">
      <c r="A2058" s="313"/>
      <c r="B2058" s="78" t="s">
        <v>396</v>
      </c>
      <c r="C2058" s="79"/>
      <c r="D2058" s="79"/>
      <c r="E2058" s="80"/>
      <c r="F2058" s="81"/>
      <c r="G2058" s="82"/>
      <c r="H2058" s="100"/>
      <c r="I2058" s="92"/>
      <c r="J2058" s="510"/>
      <c r="K2058" s="510"/>
      <c r="L2058" s="510"/>
      <c r="M2058" s="98"/>
      <c r="N2058" s="90"/>
      <c r="O2058" s="94"/>
    </row>
    <row r="2059" spans="1:15" s="122" customFormat="1" ht="14.25" customHeight="1">
      <c r="A2059" s="313"/>
      <c r="B2059" s="95"/>
      <c r="C2059" s="96"/>
      <c r="D2059" s="97"/>
      <c r="E2059" s="98"/>
      <c r="F2059" s="90"/>
      <c r="G2059" s="91"/>
      <c r="H2059" s="100"/>
      <c r="I2059" s="92"/>
      <c r="J2059" s="510"/>
      <c r="K2059" s="510"/>
      <c r="L2059" s="510"/>
      <c r="M2059" s="98"/>
      <c r="N2059" s="90"/>
      <c r="O2059" s="94"/>
    </row>
    <row r="2060" spans="1:15" s="122" customFormat="1" ht="14.25" customHeight="1">
      <c r="A2060" s="313"/>
      <c r="B2060" s="95"/>
      <c r="C2060" s="96"/>
      <c r="D2060" s="97"/>
      <c r="E2060" s="98"/>
      <c r="F2060" s="90"/>
      <c r="G2060" s="91">
        <f>ROUNDDOWN(SUM(F2059:F2066)/1000,0)</f>
        <v>0</v>
      </c>
      <c r="H2060" s="100"/>
      <c r="I2060" s="92"/>
      <c r="J2060" s="510"/>
      <c r="K2060" s="510"/>
      <c r="L2060" s="510"/>
      <c r="M2060" s="98"/>
      <c r="N2060" s="90"/>
      <c r="O2060" s="94"/>
    </row>
    <row r="2061" spans="1:15" s="122" customFormat="1" ht="14.25" customHeight="1">
      <c r="A2061" s="313"/>
      <c r="B2061" s="95"/>
      <c r="C2061" s="96"/>
      <c r="D2061" s="97"/>
      <c r="E2061" s="98"/>
      <c r="F2061" s="90"/>
      <c r="G2061" s="91"/>
      <c r="H2061" s="100"/>
      <c r="I2061" s="92"/>
      <c r="J2061" s="510"/>
      <c r="K2061" s="510"/>
      <c r="L2061" s="510"/>
      <c r="M2061" s="98"/>
      <c r="N2061" s="90"/>
      <c r="O2061" s="94"/>
    </row>
    <row r="2062" spans="1:15" s="122" customFormat="1" ht="14.25" customHeight="1">
      <c r="A2062" s="313"/>
      <c r="B2062" s="95"/>
      <c r="C2062" s="96"/>
      <c r="D2062" s="97"/>
      <c r="E2062" s="98"/>
      <c r="F2062" s="90"/>
      <c r="G2062" s="91"/>
      <c r="H2062" s="105"/>
      <c r="I2062" s="185" t="s">
        <v>400</v>
      </c>
      <c r="J2062" s="108"/>
      <c r="K2062" s="109"/>
      <c r="L2062" s="109"/>
      <c r="M2062" s="110"/>
      <c r="N2062" s="84"/>
      <c r="O2062" s="168"/>
    </row>
    <row r="2063" spans="1:15" s="122" customFormat="1" ht="14.25" customHeight="1">
      <c r="A2063" s="313"/>
      <c r="B2063" s="95"/>
      <c r="C2063" s="96"/>
      <c r="D2063" s="97"/>
      <c r="E2063" s="98"/>
      <c r="F2063" s="90"/>
      <c r="G2063" s="91"/>
      <c r="H2063" s="105"/>
      <c r="I2063" s="92"/>
      <c r="J2063" s="510"/>
      <c r="K2063" s="510"/>
      <c r="L2063" s="510"/>
      <c r="M2063" s="98"/>
      <c r="N2063" s="90"/>
      <c r="O2063" s="169"/>
    </row>
    <row r="2064" spans="1:15" s="122" customFormat="1" ht="14.25" customHeight="1">
      <c r="A2064" s="313"/>
      <c r="B2064" s="95"/>
      <c r="C2064" s="96"/>
      <c r="D2064" s="97"/>
      <c r="E2064" s="98"/>
      <c r="F2064" s="90"/>
      <c r="G2064" s="91"/>
      <c r="H2064" s="105"/>
      <c r="I2064" s="92"/>
      <c r="J2064" s="510"/>
      <c r="K2064" s="510"/>
      <c r="L2064" s="510"/>
      <c r="M2064" s="98"/>
      <c r="N2064" s="90"/>
      <c r="O2064" s="101">
        <f>ROUNDDOWN(SUM(N2063:N2069)/1000,0)</f>
        <v>0</v>
      </c>
    </row>
    <row r="2065" spans="1:17" s="122" customFormat="1" ht="14.25" customHeight="1">
      <c r="A2065" s="313"/>
      <c r="B2065" s="95"/>
      <c r="C2065" s="96"/>
      <c r="D2065" s="97"/>
      <c r="E2065" s="98"/>
      <c r="F2065" s="90"/>
      <c r="G2065" s="91"/>
      <c r="H2065" s="105"/>
      <c r="I2065" s="92"/>
      <c r="J2065" s="510"/>
      <c r="K2065" s="510"/>
      <c r="L2065" s="510"/>
      <c r="M2065" s="98"/>
      <c r="N2065" s="90"/>
      <c r="O2065" s="94"/>
    </row>
    <row r="2066" spans="1:17" s="122" customFormat="1" ht="14.25" customHeight="1">
      <c r="A2066" s="313"/>
      <c r="B2066" s="78" t="s">
        <v>56</v>
      </c>
      <c r="C2066" s="79"/>
      <c r="D2066" s="79"/>
      <c r="E2066" s="80"/>
      <c r="F2066" s="81"/>
      <c r="G2066" s="82"/>
      <c r="H2066" s="105"/>
      <c r="I2066" s="92"/>
      <c r="J2066" s="510"/>
      <c r="K2066" s="510"/>
      <c r="L2066" s="510"/>
      <c r="M2066" s="98"/>
      <c r="N2066" s="90"/>
      <c r="O2066" s="94"/>
    </row>
    <row r="2067" spans="1:17" s="122" customFormat="1" ht="14.25" customHeight="1">
      <c r="A2067" s="313"/>
      <c r="B2067" s="95"/>
      <c r="C2067" s="96"/>
      <c r="D2067" s="97"/>
      <c r="E2067" s="98"/>
      <c r="F2067" s="90"/>
      <c r="G2067" s="91"/>
      <c r="H2067" s="100"/>
      <c r="I2067" s="92"/>
      <c r="J2067" s="510"/>
      <c r="K2067" s="510"/>
      <c r="L2067" s="510"/>
      <c r="M2067" s="98"/>
      <c r="N2067" s="90"/>
      <c r="O2067" s="94"/>
    </row>
    <row r="2068" spans="1:17" s="122" customFormat="1" ht="14.25" customHeight="1">
      <c r="A2068" s="313"/>
      <c r="B2068" s="95"/>
      <c r="C2068" s="96"/>
      <c r="D2068" s="97"/>
      <c r="E2068" s="98"/>
      <c r="F2068" s="90"/>
      <c r="G2068" s="99">
        <f>ROUNDDOWN(SUM(F2067:F2072)/1000,0)</f>
        <v>0</v>
      </c>
      <c r="H2068" s="105"/>
      <c r="I2068" s="92"/>
      <c r="J2068" s="510"/>
      <c r="K2068" s="510"/>
      <c r="L2068" s="510"/>
      <c r="M2068" s="98"/>
      <c r="N2068" s="90"/>
      <c r="O2068" s="106"/>
    </row>
    <row r="2069" spans="1:17" s="122" customFormat="1" ht="14.25" customHeight="1">
      <c r="A2069" s="313"/>
      <c r="B2069" s="95"/>
      <c r="C2069" s="96"/>
      <c r="D2069" s="97"/>
      <c r="E2069" s="98"/>
      <c r="F2069" s="90"/>
      <c r="G2069" s="91"/>
      <c r="H2069" s="105"/>
      <c r="I2069" s="185" t="s">
        <v>401</v>
      </c>
      <c r="J2069" s="108"/>
      <c r="K2069" s="109"/>
      <c r="L2069" s="109"/>
      <c r="M2069" s="110"/>
      <c r="N2069" s="707"/>
      <c r="O2069" s="112"/>
    </row>
    <row r="2070" spans="1:17" s="122" customFormat="1" ht="14.25" customHeight="1">
      <c r="A2070" s="313"/>
      <c r="B2070" s="95"/>
      <c r="C2070" s="96"/>
      <c r="D2070" s="97"/>
      <c r="E2070" s="98"/>
      <c r="F2070" s="90"/>
      <c r="G2070" s="99"/>
      <c r="H2070" s="105"/>
      <c r="I2070" s="92"/>
      <c r="J2070" s="510"/>
      <c r="K2070" s="510"/>
      <c r="L2070" s="510"/>
      <c r="M2070" s="98"/>
      <c r="N2070" s="90"/>
      <c r="O2070" s="94"/>
    </row>
    <row r="2071" spans="1:17" s="122" customFormat="1" ht="14.25" customHeight="1">
      <c r="A2071" s="313"/>
      <c r="B2071" s="95"/>
      <c r="C2071" s="96"/>
      <c r="D2071" s="97"/>
      <c r="E2071" s="98"/>
      <c r="F2071" s="90"/>
      <c r="G2071" s="99"/>
      <c r="H2071" s="100"/>
      <c r="I2071" s="92"/>
      <c r="J2071" s="510"/>
      <c r="K2071" s="510"/>
      <c r="L2071" s="510"/>
      <c r="M2071" s="98"/>
      <c r="N2071" s="90"/>
      <c r="O2071" s="101">
        <f>ROUNDDOWN(SUM(N2070:N2075)/1000,0)</f>
        <v>0</v>
      </c>
    </row>
    <row r="2072" spans="1:17" s="122" customFormat="1" ht="14.1" customHeight="1" thickBot="1">
      <c r="A2072" s="313"/>
      <c r="B2072" s="113" t="s">
        <v>608</v>
      </c>
      <c r="C2072" s="114"/>
      <c r="D2072" s="114"/>
      <c r="E2072" s="115"/>
      <c r="F2072" s="116"/>
      <c r="G2072" s="117">
        <f>G2073-G2038-G2045-G2051-G2055-G2060-G2068</f>
        <v>0</v>
      </c>
      <c r="H2072" s="105"/>
      <c r="I2072" s="92"/>
      <c r="J2072" s="510"/>
      <c r="K2072" s="510"/>
      <c r="L2072" s="510"/>
      <c r="M2072" s="98"/>
      <c r="N2072" s="90"/>
      <c r="O2072" s="94"/>
    </row>
    <row r="2073" spans="1:17" s="122" customFormat="1" ht="14.25" customHeight="1" thickTop="1">
      <c r="A2073" s="313"/>
      <c r="B2073" s="702" t="s">
        <v>57</v>
      </c>
      <c r="C2073" s="703"/>
      <c r="D2073" s="703"/>
      <c r="E2073" s="703"/>
      <c r="F2073" s="704"/>
      <c r="G2073" s="118">
        <f>O2082</f>
        <v>0</v>
      </c>
      <c r="H2073" s="100"/>
      <c r="I2073" s="92"/>
      <c r="J2073" s="510"/>
      <c r="K2073" s="510"/>
      <c r="L2073" s="510"/>
      <c r="M2073" s="98"/>
      <c r="N2073" s="90"/>
      <c r="O2073" s="94"/>
    </row>
    <row r="2074" spans="1:17" s="122" customFormat="1" ht="20.100000000000001" customHeight="1">
      <c r="A2074" s="313"/>
      <c r="B2074" s="119" t="s">
        <v>58</v>
      </c>
      <c r="C2074" s="120"/>
      <c r="D2074" s="120"/>
      <c r="E2074" s="120"/>
      <c r="F2074" s="120"/>
      <c r="G2074" s="121"/>
      <c r="H2074" s="100"/>
      <c r="I2074" s="107"/>
      <c r="J2074" s="511"/>
      <c r="K2074" s="511"/>
      <c r="L2074" s="511"/>
      <c r="M2074" s="104"/>
      <c r="N2074" s="645"/>
      <c r="O2074" s="106"/>
    </row>
    <row r="2075" spans="1:17" s="122" customFormat="1" ht="14.25" customHeight="1">
      <c r="A2075" s="313"/>
      <c r="B2075" s="122" t="s">
        <v>59</v>
      </c>
      <c r="C2075" s="120"/>
      <c r="D2075" s="120"/>
      <c r="E2075" s="120"/>
      <c r="F2075" s="120"/>
      <c r="G2075" s="123" t="s">
        <v>60</v>
      </c>
      <c r="H2075" s="121"/>
      <c r="I2075" s="185" t="s">
        <v>717</v>
      </c>
      <c r="J2075" s="708"/>
      <c r="K2075" s="510"/>
      <c r="L2075" s="510"/>
      <c r="M2075" s="110"/>
      <c r="N2075" s="84"/>
      <c r="O2075" s="111"/>
    </row>
    <row r="2076" spans="1:17" s="122" customFormat="1" ht="14.25" customHeight="1">
      <c r="A2076" s="313"/>
      <c r="B2076" s="987" t="s">
        <v>61</v>
      </c>
      <c r="C2076" s="1019"/>
      <c r="D2076" s="1019"/>
      <c r="E2076" s="1019"/>
      <c r="F2076" s="1020"/>
      <c r="G2076" s="125" t="s">
        <v>62</v>
      </c>
      <c r="H2076" s="124"/>
      <c r="I2076" s="92"/>
      <c r="J2076" s="510"/>
      <c r="K2076" s="709"/>
      <c r="L2076" s="709"/>
      <c r="M2076" s="98"/>
      <c r="N2076" s="90"/>
      <c r="O2076" s="94"/>
      <c r="Q2076" s="648" t="s">
        <v>735</v>
      </c>
    </row>
    <row r="2077" spans="1:17" s="122" customFormat="1" ht="14.25" customHeight="1">
      <c r="A2077" s="313"/>
      <c r="B2077" s="1144" t="s">
        <v>403</v>
      </c>
      <c r="C2077" s="1019"/>
      <c r="D2077" s="1019"/>
      <c r="E2077" s="1019"/>
      <c r="F2077" s="1020"/>
      <c r="G2077" s="126"/>
      <c r="H2077" s="124"/>
      <c r="I2077" s="92"/>
      <c r="J2077" s="510"/>
      <c r="K2077" s="510"/>
      <c r="L2077" s="510"/>
      <c r="M2077" s="98"/>
      <c r="N2077" s="90"/>
      <c r="O2077" s="101">
        <f>ROUNDDOWN(SUM(N2076:N2080)/1000,0)</f>
        <v>0</v>
      </c>
    </row>
    <row r="2078" spans="1:17" s="122" customFormat="1" ht="20.100000000000001" customHeight="1">
      <c r="A2078" s="313"/>
      <c r="B2078" s="1144" t="s">
        <v>404</v>
      </c>
      <c r="C2078" s="1145"/>
      <c r="D2078" s="1145"/>
      <c r="E2078" s="1145"/>
      <c r="F2078" s="1146"/>
      <c r="G2078" s="126"/>
      <c r="H2078" s="127"/>
      <c r="I2078" s="92"/>
      <c r="J2078" s="510"/>
      <c r="K2078" s="510"/>
      <c r="L2078" s="510"/>
      <c r="M2078" s="98"/>
      <c r="N2078" s="90"/>
      <c r="O2078" s="94"/>
    </row>
    <row r="2079" spans="1:17" s="122" customFormat="1" ht="21.95" customHeight="1" thickBot="1">
      <c r="A2079" s="313"/>
      <c r="B2079" s="1144" t="s">
        <v>104</v>
      </c>
      <c r="C2079" s="1145"/>
      <c r="D2079" s="1145"/>
      <c r="E2079" s="1145"/>
      <c r="F2079" s="1146"/>
      <c r="G2079" s="126"/>
      <c r="H2079" s="105"/>
      <c r="I2079" s="92"/>
      <c r="J2079" s="510"/>
      <c r="K2079" s="510"/>
      <c r="L2079" s="510"/>
      <c r="M2079" s="98"/>
      <c r="N2079" s="90"/>
      <c r="O2079" s="128"/>
    </row>
    <row r="2080" spans="1:17" s="122" customFormat="1" ht="35.450000000000003" customHeight="1" thickTop="1">
      <c r="A2080" s="313"/>
      <c r="B2080" s="1144" t="s">
        <v>108</v>
      </c>
      <c r="C2080" s="1145"/>
      <c r="D2080" s="1145"/>
      <c r="E2080" s="1145"/>
      <c r="F2080" s="1146"/>
      <c r="G2080" s="126"/>
      <c r="H2080" s="105"/>
      <c r="I2080" s="1166" t="s">
        <v>402</v>
      </c>
      <c r="J2080" s="1167"/>
      <c r="K2080" s="1167"/>
      <c r="L2080" s="1167"/>
      <c r="M2080" s="1167"/>
      <c r="N2080" s="1168"/>
      <c r="O2080" s="129">
        <f>SUM(O2038,O2048,O2057,O2064,O2071,O2077)</f>
        <v>0</v>
      </c>
    </row>
    <row r="2081" spans="1:21" s="122" customFormat="1" ht="35.450000000000003" customHeight="1">
      <c r="A2081" s="313"/>
      <c r="B2081" s="1144" t="s">
        <v>774</v>
      </c>
      <c r="C2081" s="1145"/>
      <c r="D2081" s="1145"/>
      <c r="E2081" s="1145"/>
      <c r="F2081" s="1146"/>
      <c r="G2081" s="126"/>
      <c r="H2081" s="121"/>
      <c r="I2081" s="1169" t="s">
        <v>276</v>
      </c>
      <c r="J2081" s="1170"/>
      <c r="K2081" s="1170"/>
      <c r="L2081" s="1170"/>
      <c r="M2081" s="1170"/>
      <c r="N2081" s="1171"/>
      <c r="O2081" s="136">
        <f>IF(共通入力シート!$B$18="課税事業者",ROUNDDOWN((O2080-G2083)*10/110,0),0)</f>
        <v>0</v>
      </c>
    </row>
    <row r="2082" spans="1:21" s="122" customFormat="1" ht="26.1" customHeight="1" thickBot="1">
      <c r="A2082" s="313"/>
      <c r="B2082" s="1153" t="s">
        <v>775</v>
      </c>
      <c r="C2082" s="1154"/>
      <c r="D2082" s="1154"/>
      <c r="E2082" s="1154"/>
      <c r="F2082" s="1155"/>
      <c r="G2082" s="126"/>
      <c r="H2082" s="121"/>
      <c r="I2082" s="1159" t="s">
        <v>609</v>
      </c>
      <c r="J2082" s="1160"/>
      <c r="K2082" s="1160"/>
      <c r="L2082" s="1160"/>
      <c r="M2082" s="1160"/>
      <c r="N2082" s="1161"/>
      <c r="O2082" s="131">
        <f>O2080-O2081</f>
        <v>0</v>
      </c>
    </row>
    <row r="2083" spans="1:21" s="122" customFormat="1" ht="25.35" customHeight="1" thickTop="1">
      <c r="A2083" s="313"/>
      <c r="B2083" s="1156" t="s">
        <v>63</v>
      </c>
      <c r="C2083" s="1157"/>
      <c r="D2083" s="1157"/>
      <c r="E2083" s="1157"/>
      <c r="F2083" s="1158"/>
      <c r="G2083" s="130">
        <f>SUM(G2077:G2082)</f>
        <v>0</v>
      </c>
      <c r="H2083" s="326"/>
      <c r="I2083" s="1159" t="s">
        <v>610</v>
      </c>
      <c r="J2083" s="1160"/>
      <c r="K2083" s="1160"/>
      <c r="L2083" s="1160"/>
      <c r="M2083" s="1160"/>
      <c r="N2083" s="1161"/>
      <c r="O2083" s="134"/>
    </row>
    <row r="2084" spans="1:21" s="122" customFormat="1" ht="26.25" customHeight="1">
      <c r="A2084" s="313"/>
      <c r="B2084" s="122" t="s">
        <v>64</v>
      </c>
      <c r="C2084" s="327"/>
      <c r="D2084" s="327"/>
      <c r="E2084" s="327"/>
      <c r="F2084" s="327"/>
      <c r="G2084" s="133"/>
      <c r="H2084" s="326"/>
      <c r="O2084" s="135"/>
    </row>
    <row r="2085" spans="1:21" s="122" customFormat="1" ht="10.5" customHeight="1" thickBot="1">
      <c r="A2085" s="313"/>
      <c r="C2085" s="327"/>
      <c r="D2085" s="327"/>
      <c r="E2085" s="327"/>
      <c r="F2085" s="327"/>
      <c r="G2085" s="133"/>
      <c r="H2085" s="326"/>
      <c r="I2085" s="328"/>
    </row>
    <row r="2086" spans="1:21" s="122" customFormat="1" ht="25.35" customHeight="1" thickBot="1">
      <c r="A2086" s="313"/>
      <c r="B2086" s="1143" t="s">
        <v>65</v>
      </c>
      <c r="C2086" s="1018"/>
      <c r="D2086" s="1162" t="str">
        <f>IF(共通入力シート!$B$2="","",共通入力シート!$B$2)</f>
        <v/>
      </c>
      <c r="E2086" s="1162"/>
      <c r="F2086" s="1162"/>
      <c r="G2086" s="1163"/>
      <c r="H2086" s="1164" t="s">
        <v>778</v>
      </c>
      <c r="I2086" s="1165"/>
      <c r="J2086" s="1165"/>
      <c r="K2086" s="1165"/>
      <c r="L2086" s="1165"/>
      <c r="M2086" s="1165"/>
      <c r="N2086" s="1165"/>
      <c r="O2086" s="1165"/>
    </row>
    <row r="2087" spans="1:21" s="122" customFormat="1" ht="77.099999999999994" customHeight="1" thickBot="1">
      <c r="A2087" s="313"/>
      <c r="B2087" s="1148" t="s">
        <v>776</v>
      </c>
      <c r="C2087" s="1149"/>
      <c r="D2087" s="1150" t="str">
        <f>IF(O2082=0,"",MAX(0,MIN(INT(O2082/2),G2072)))</f>
        <v/>
      </c>
      <c r="E2087" s="1150"/>
      <c r="F2087" s="1150"/>
      <c r="G2087" s="329" t="s">
        <v>27</v>
      </c>
      <c r="H2087" s="1151" t="s">
        <v>736</v>
      </c>
      <c r="I2087" s="1152"/>
      <c r="J2087" s="1152"/>
      <c r="K2087" s="1152"/>
      <c r="L2087" s="1152"/>
      <c r="M2087" s="1152"/>
      <c r="N2087" s="1152"/>
      <c r="O2087" s="1152"/>
    </row>
    <row r="2088" spans="1:21" ht="4.5" customHeight="1"/>
    <row r="2089" spans="1:21" ht="15.6" customHeight="1">
      <c r="B2089" s="122" t="s">
        <v>332</v>
      </c>
      <c r="C2089" s="198"/>
      <c r="D2089" s="198"/>
      <c r="E2089" s="198"/>
      <c r="F2089" s="198"/>
      <c r="G2089" s="198"/>
      <c r="H2089" s="198"/>
      <c r="I2089" s="198"/>
      <c r="J2089" s="198"/>
      <c r="K2089" s="198"/>
      <c r="L2089" s="198"/>
      <c r="M2089" s="198"/>
      <c r="N2089" s="198"/>
      <c r="O2089" s="198"/>
      <c r="R2089" s="294"/>
      <c r="S2089" s="294"/>
      <c r="T2089" s="294"/>
      <c r="U2089" s="294"/>
    </row>
    <row r="2090" spans="1:21" ht="15.6" customHeight="1">
      <c r="B2090" s="198" t="s">
        <v>383</v>
      </c>
      <c r="C2090" s="198"/>
      <c r="D2090" s="198"/>
      <c r="E2090" s="198"/>
      <c r="F2090" s="198"/>
      <c r="G2090" s="198"/>
      <c r="H2090" s="198"/>
      <c r="I2090" s="198"/>
      <c r="J2090" s="198"/>
      <c r="K2090" s="198"/>
      <c r="L2090" s="198"/>
      <c r="M2090" s="198"/>
      <c r="N2090" s="198"/>
      <c r="O2090" s="198"/>
      <c r="R2090" s="294"/>
      <c r="S2090" s="294"/>
      <c r="T2090" s="294"/>
      <c r="U2090" s="294"/>
    </row>
    <row r="2091" spans="1:21" ht="18" customHeight="1" thickBot="1">
      <c r="B2091" s="1044" t="s">
        <v>382</v>
      </c>
      <c r="C2091" s="1044"/>
      <c r="D2091" s="1044"/>
      <c r="E2091" s="1044"/>
      <c r="F2091" s="1044"/>
      <c r="G2091" s="1044"/>
      <c r="H2091" s="1044"/>
      <c r="I2091" s="1044"/>
      <c r="J2091" s="1044"/>
      <c r="K2091" s="1044"/>
      <c r="L2091" s="1044"/>
      <c r="M2091" s="1044"/>
      <c r="N2091" s="1044"/>
      <c r="O2091" s="1044"/>
      <c r="R2091" s="294"/>
      <c r="S2091" s="294"/>
      <c r="T2091" s="294"/>
      <c r="U2091" s="294"/>
    </row>
    <row r="2092" spans="1:21" ht="15" customHeight="1">
      <c r="B2092" s="1036" t="s">
        <v>36</v>
      </c>
      <c r="C2092" s="1063"/>
      <c r="D2092" s="1051" t="s">
        <v>434</v>
      </c>
      <c r="E2092" s="1052"/>
      <c r="F2092" s="1036" t="s">
        <v>447</v>
      </c>
      <c r="G2092" s="1037"/>
      <c r="H2092" s="1038"/>
      <c r="I2092" s="1038"/>
      <c r="J2092" s="1038"/>
      <c r="K2092" s="1038"/>
      <c r="L2092" s="1038"/>
      <c r="M2092" s="1038"/>
      <c r="N2092" s="1038"/>
      <c r="O2092" s="1039"/>
      <c r="Q2092" s="520"/>
      <c r="R2092" s="294"/>
      <c r="S2092" s="294"/>
      <c r="T2092" s="294"/>
      <c r="U2092" s="294"/>
    </row>
    <row r="2093" spans="1:21" ht="15" customHeight="1" thickBot="1">
      <c r="B2093" s="1040"/>
      <c r="C2093" s="1064"/>
      <c r="D2093" s="1053"/>
      <c r="E2093" s="1054"/>
      <c r="F2093" s="1040"/>
      <c r="G2093" s="1041"/>
      <c r="H2093" s="1042"/>
      <c r="I2093" s="1042"/>
      <c r="J2093" s="1042"/>
      <c r="K2093" s="1042"/>
      <c r="L2093" s="1042"/>
      <c r="M2093" s="1042"/>
      <c r="N2093" s="1042"/>
      <c r="O2093" s="1043"/>
      <c r="Q2093" s="519"/>
      <c r="R2093" s="294"/>
      <c r="S2093" s="294"/>
      <c r="T2093" s="294"/>
      <c r="U2093" s="294"/>
    </row>
    <row r="2094" spans="1:21" ht="16.5" customHeight="1">
      <c r="B2094" s="295" t="s">
        <v>111</v>
      </c>
      <c r="C2094" s="296"/>
      <c r="D2094" s="296"/>
      <c r="E2094" s="297"/>
      <c r="F2094" s="296"/>
      <c r="G2094" s="296"/>
      <c r="H2094" s="298"/>
      <c r="I2094" s="298"/>
      <c r="J2094" s="298"/>
      <c r="K2094" s="298"/>
      <c r="L2094" s="298"/>
      <c r="M2094" s="298"/>
      <c r="N2094" s="298"/>
      <c r="O2094" s="299"/>
      <c r="R2094" s="294"/>
      <c r="S2094" s="294"/>
      <c r="T2094" s="294"/>
      <c r="U2094" s="294"/>
    </row>
    <row r="2095" spans="1:21" ht="18.75" customHeight="1">
      <c r="B2095" s="1055"/>
      <c r="C2095" s="1056"/>
      <c r="D2095" s="1056"/>
      <c r="E2095" s="1056"/>
      <c r="F2095" s="1056"/>
      <c r="G2095" s="1056"/>
      <c r="H2095" s="1056"/>
      <c r="I2095" s="1056"/>
      <c r="J2095" s="1056"/>
      <c r="K2095" s="1056"/>
      <c r="L2095" s="1213" t="s">
        <v>39</v>
      </c>
      <c r="M2095" s="1215"/>
      <c r="N2095" s="1215"/>
      <c r="O2095" s="1216"/>
      <c r="Q2095" s="496" t="str">
        <f>IF(M2095="", "←選択してください。", "")</f>
        <v>←選択してください。</v>
      </c>
      <c r="R2095" s="294"/>
      <c r="S2095" s="294"/>
      <c r="T2095" s="294"/>
      <c r="U2095" s="294"/>
    </row>
    <row r="2096" spans="1:21" ht="17.25" customHeight="1">
      <c r="B2096" s="1057"/>
      <c r="C2096" s="1058"/>
      <c r="D2096" s="1058"/>
      <c r="E2096" s="1058"/>
      <c r="F2096" s="1058"/>
      <c r="G2096" s="1058"/>
      <c r="H2096" s="1058"/>
      <c r="I2096" s="1058"/>
      <c r="J2096" s="1058"/>
      <c r="K2096" s="1058"/>
      <c r="L2096" s="1214"/>
      <c r="M2096" s="1217"/>
      <c r="N2096" s="1217"/>
      <c r="O2096" s="1218"/>
      <c r="Q2096" s="301"/>
      <c r="R2096" s="294"/>
      <c r="S2096" s="294"/>
      <c r="T2096" s="294"/>
      <c r="U2096" s="294"/>
    </row>
    <row r="2097" spans="2:21" ht="4.5" customHeight="1">
      <c r="B2097" s="303"/>
      <c r="C2097" s="303"/>
      <c r="D2097" s="303"/>
      <c r="E2097" s="303"/>
      <c r="F2097" s="303"/>
      <c r="G2097" s="303"/>
      <c r="H2097" s="303"/>
      <c r="I2097" s="303"/>
      <c r="J2097" s="303"/>
      <c r="K2097" s="303"/>
      <c r="L2097" s="303"/>
      <c r="M2097" s="303"/>
      <c r="N2097" s="303"/>
      <c r="O2097" s="517"/>
      <c r="R2097" s="294"/>
      <c r="S2097" s="294"/>
      <c r="T2097" s="294"/>
      <c r="U2097" s="294"/>
    </row>
    <row r="2098" spans="2:21" ht="21.75" customHeight="1">
      <c r="B2098" s="987" t="s">
        <v>112</v>
      </c>
      <c r="C2098" s="1097"/>
      <c r="D2098" s="1098" t="s">
        <v>41</v>
      </c>
      <c r="E2098" s="1099"/>
      <c r="F2098" s="1100"/>
      <c r="G2098" s="1100"/>
      <c r="H2098" s="1101"/>
      <c r="I2098" s="987"/>
      <c r="J2098" s="988"/>
      <c r="K2098" s="988"/>
      <c r="L2098" s="1211"/>
      <c r="M2098" s="1211"/>
      <c r="N2098" s="1211"/>
      <c r="O2098" s="1212"/>
      <c r="Q2098" s="301" t="str">
        <f>IF(OR(F2092="人材養成事業",F2092= "普及啓発事業"), "←斜線部は記入する必要はありません。", "")</f>
        <v/>
      </c>
      <c r="R2098" s="294"/>
      <c r="S2098" s="294"/>
      <c r="T2098" s="294"/>
      <c r="U2098" s="294"/>
    </row>
    <row r="2099" spans="2:21" ht="9" customHeight="1">
      <c r="B2099" s="122"/>
      <c r="C2099" s="122"/>
      <c r="D2099" s="122"/>
      <c r="E2099" s="122"/>
      <c r="F2099" s="303"/>
      <c r="G2099" s="303"/>
      <c r="H2099" s="500"/>
      <c r="I2099" s="303"/>
      <c r="J2099" s="303"/>
      <c r="K2099" s="303"/>
      <c r="L2099" s="501"/>
      <c r="M2099" s="303"/>
      <c r="N2099" s="303"/>
      <c r="O2099" s="502"/>
      <c r="Q2099" s="301"/>
      <c r="R2099" s="294"/>
      <c r="S2099" s="294"/>
      <c r="T2099" s="294"/>
      <c r="U2099" s="294"/>
    </row>
    <row r="2100" spans="2:21" ht="16.5" hidden="1" customHeight="1">
      <c r="B2100" s="122"/>
      <c r="C2100" s="122"/>
      <c r="D2100" s="122"/>
      <c r="E2100" s="122"/>
      <c r="F2100" s="303"/>
      <c r="G2100" s="303"/>
      <c r="H2100" s="500"/>
      <c r="I2100" s="303"/>
      <c r="J2100" s="303"/>
      <c r="K2100" s="303"/>
      <c r="L2100" s="501"/>
      <c r="M2100" s="303"/>
      <c r="N2100" s="303"/>
      <c r="O2100" s="502"/>
      <c r="Q2100" s="301"/>
      <c r="R2100" s="294"/>
      <c r="S2100" s="294"/>
      <c r="T2100" s="294"/>
      <c r="U2100" s="294"/>
    </row>
    <row r="2101" spans="2:21" ht="16.5" hidden="1" customHeight="1">
      <c r="B2101" s="122"/>
      <c r="C2101" s="122"/>
      <c r="D2101" s="303"/>
      <c r="E2101" s="303"/>
      <c r="F2101" s="303"/>
      <c r="G2101" s="303"/>
      <c r="H2101" s="303"/>
      <c r="I2101" s="303"/>
      <c r="J2101" s="303"/>
      <c r="K2101" s="303"/>
      <c r="L2101" s="303"/>
      <c r="M2101" s="303"/>
      <c r="N2101" s="303"/>
      <c r="O2101" s="303"/>
      <c r="Q2101" s="301"/>
      <c r="R2101" s="294"/>
      <c r="S2101" s="294"/>
      <c r="T2101" s="294"/>
      <c r="U2101" s="294"/>
    </row>
    <row r="2102" spans="2:21" s="97" customFormat="1" ht="18" customHeight="1">
      <c r="B2102" s="1067" t="s">
        <v>277</v>
      </c>
      <c r="C2102" s="1075"/>
      <c r="D2102" s="1032" t="s">
        <v>737</v>
      </c>
      <c r="E2102" s="975"/>
      <c r="F2102" s="975"/>
      <c r="G2102" s="975"/>
      <c r="H2102" s="975"/>
      <c r="I2102" s="975"/>
      <c r="J2102" s="975"/>
      <c r="K2102" s="975"/>
      <c r="L2102" s="975"/>
      <c r="M2102" s="975"/>
      <c r="N2102" s="975"/>
      <c r="O2102" s="976"/>
      <c r="Q2102" s="495"/>
    </row>
    <row r="2103" spans="2:21" s="97" customFormat="1" ht="19.350000000000001" customHeight="1">
      <c r="B2103" s="1076"/>
      <c r="C2103" s="1077"/>
      <c r="D2103" s="1033"/>
      <c r="E2103" s="1034"/>
      <c r="F2103" s="1034"/>
      <c r="G2103" s="1034"/>
      <c r="H2103" s="1034"/>
      <c r="I2103" s="1034"/>
      <c r="J2103" s="1034"/>
      <c r="K2103" s="1034"/>
      <c r="L2103" s="1034"/>
      <c r="M2103" s="1034"/>
      <c r="N2103" s="1034"/>
      <c r="O2103" s="1035"/>
    </row>
    <row r="2104" spans="2:21" s="97" customFormat="1" ht="19.350000000000001" customHeight="1">
      <c r="B2104" s="1076"/>
      <c r="C2104" s="1077"/>
      <c r="D2104" s="1026"/>
      <c r="E2104" s="1027"/>
      <c r="F2104" s="1027"/>
      <c r="G2104" s="1027"/>
      <c r="H2104" s="1027"/>
      <c r="I2104" s="1027"/>
      <c r="J2104" s="1027"/>
      <c r="K2104" s="1027"/>
      <c r="L2104" s="1027"/>
      <c r="M2104" s="1027"/>
      <c r="N2104" s="1027"/>
      <c r="O2104" s="1028"/>
    </row>
    <row r="2105" spans="2:21" s="97" customFormat="1" ht="19.350000000000001" customHeight="1">
      <c r="B2105" s="1076"/>
      <c r="C2105" s="1077"/>
      <c r="D2105" s="1026"/>
      <c r="E2105" s="1027"/>
      <c r="F2105" s="1027"/>
      <c r="G2105" s="1027"/>
      <c r="H2105" s="1027"/>
      <c r="I2105" s="1027"/>
      <c r="J2105" s="1027"/>
      <c r="K2105" s="1027"/>
      <c r="L2105" s="1027"/>
      <c r="M2105" s="1027"/>
      <c r="N2105" s="1027"/>
      <c r="O2105" s="1028"/>
    </row>
    <row r="2106" spans="2:21" s="97" customFormat="1" ht="19.350000000000001" customHeight="1">
      <c r="B2106" s="1076"/>
      <c r="C2106" s="1077"/>
      <c r="D2106" s="1026"/>
      <c r="E2106" s="1027"/>
      <c r="F2106" s="1027"/>
      <c r="G2106" s="1027"/>
      <c r="H2106" s="1027"/>
      <c r="I2106" s="1027"/>
      <c r="J2106" s="1027"/>
      <c r="K2106" s="1027"/>
      <c r="L2106" s="1027"/>
      <c r="M2106" s="1027"/>
      <c r="N2106" s="1027"/>
      <c r="O2106" s="1028"/>
    </row>
    <row r="2107" spans="2:21" s="97" customFormat="1" ht="19.350000000000001" customHeight="1">
      <c r="B2107" s="1076"/>
      <c r="C2107" s="1077"/>
      <c r="D2107" s="1026"/>
      <c r="E2107" s="1027"/>
      <c r="F2107" s="1027"/>
      <c r="G2107" s="1027"/>
      <c r="H2107" s="1027"/>
      <c r="I2107" s="1027"/>
      <c r="J2107" s="1027"/>
      <c r="K2107" s="1027"/>
      <c r="L2107" s="1027"/>
      <c r="M2107" s="1027"/>
      <c r="N2107" s="1027"/>
      <c r="O2107" s="1028"/>
    </row>
    <row r="2108" spans="2:21" s="97" customFormat="1" ht="19.350000000000001" customHeight="1">
      <c r="B2108" s="1076"/>
      <c r="C2108" s="1077"/>
      <c r="D2108" s="1026"/>
      <c r="E2108" s="1027"/>
      <c r="F2108" s="1027"/>
      <c r="G2108" s="1027"/>
      <c r="H2108" s="1027"/>
      <c r="I2108" s="1027"/>
      <c r="J2108" s="1027"/>
      <c r="K2108" s="1027"/>
      <c r="L2108" s="1027"/>
      <c r="M2108" s="1027"/>
      <c r="N2108" s="1027"/>
      <c r="O2108" s="1028"/>
    </row>
    <row r="2109" spans="2:21" s="97" customFormat="1" ht="19.350000000000001" customHeight="1">
      <c r="B2109" s="1076"/>
      <c r="C2109" s="1077"/>
      <c r="D2109" s="1026"/>
      <c r="E2109" s="1027"/>
      <c r="F2109" s="1027"/>
      <c r="G2109" s="1027"/>
      <c r="H2109" s="1027"/>
      <c r="I2109" s="1027"/>
      <c r="J2109" s="1027"/>
      <c r="K2109" s="1027"/>
      <c r="L2109" s="1027"/>
      <c r="M2109" s="1027"/>
      <c r="N2109" s="1027"/>
      <c r="O2109" s="1028"/>
    </row>
    <row r="2110" spans="2:21" s="97" customFormat="1" ht="19.350000000000001" customHeight="1">
      <c r="B2110" s="1076"/>
      <c r="C2110" s="1077"/>
      <c r="D2110" s="1026"/>
      <c r="E2110" s="1027"/>
      <c r="F2110" s="1027"/>
      <c r="G2110" s="1027"/>
      <c r="H2110" s="1027"/>
      <c r="I2110" s="1027"/>
      <c r="J2110" s="1027"/>
      <c r="K2110" s="1027"/>
      <c r="L2110" s="1027"/>
      <c r="M2110" s="1027"/>
      <c r="N2110" s="1027"/>
      <c r="O2110" s="1028"/>
    </row>
    <row r="2111" spans="2:21" s="97" customFormat="1" ht="19.350000000000001" customHeight="1">
      <c r="B2111" s="1076"/>
      <c r="C2111" s="1077"/>
      <c r="D2111" s="1026"/>
      <c r="E2111" s="1027"/>
      <c r="F2111" s="1027"/>
      <c r="G2111" s="1027"/>
      <c r="H2111" s="1027"/>
      <c r="I2111" s="1027"/>
      <c r="J2111" s="1027"/>
      <c r="K2111" s="1027"/>
      <c r="L2111" s="1027"/>
      <c r="M2111" s="1027"/>
      <c r="N2111" s="1027"/>
      <c r="O2111" s="1028"/>
    </row>
    <row r="2112" spans="2:21" s="97" customFormat="1" ht="19.350000000000001" customHeight="1">
      <c r="B2112" s="1078"/>
      <c r="C2112" s="1079"/>
      <c r="D2112" s="1029"/>
      <c r="E2112" s="1030"/>
      <c r="F2112" s="1030"/>
      <c r="G2112" s="1030"/>
      <c r="H2112" s="1030"/>
      <c r="I2112" s="1030"/>
      <c r="J2112" s="1030"/>
      <c r="K2112" s="1030"/>
      <c r="L2112" s="1030"/>
      <c r="M2112" s="1030"/>
      <c r="N2112" s="1030"/>
      <c r="O2112" s="1031"/>
    </row>
    <row r="2113" spans="2:15" s="97" customFormat="1" ht="18" customHeight="1">
      <c r="B2113" s="1067" t="s">
        <v>114</v>
      </c>
      <c r="C2113" s="1092"/>
      <c r="D2113" s="1147" t="s">
        <v>523</v>
      </c>
      <c r="E2113" s="1133"/>
      <c r="F2113" s="1133"/>
      <c r="G2113" s="1133"/>
      <c r="H2113" s="1133"/>
      <c r="I2113" s="1133"/>
      <c r="J2113" s="1133"/>
      <c r="K2113" s="1133"/>
      <c r="L2113" s="1133"/>
      <c r="M2113" s="1133"/>
      <c r="N2113" s="1133"/>
      <c r="O2113" s="1134"/>
    </row>
    <row r="2114" spans="2:15" s="97" customFormat="1" ht="18" customHeight="1">
      <c r="B2114" s="1093"/>
      <c r="C2114" s="1094"/>
      <c r="D2114" s="1045"/>
      <c r="E2114" s="1046"/>
      <c r="F2114" s="1046"/>
      <c r="G2114" s="1046"/>
      <c r="H2114" s="1046"/>
      <c r="I2114" s="1046"/>
      <c r="J2114" s="1046"/>
      <c r="K2114" s="1046"/>
      <c r="L2114" s="1046"/>
      <c r="M2114" s="1046"/>
      <c r="N2114" s="1046"/>
      <c r="O2114" s="1047"/>
    </row>
    <row r="2115" spans="2:15" s="97" customFormat="1" ht="18" customHeight="1">
      <c r="B2115" s="1093"/>
      <c r="C2115" s="1094"/>
      <c r="D2115" s="1026"/>
      <c r="E2115" s="1027"/>
      <c r="F2115" s="1027"/>
      <c r="G2115" s="1027"/>
      <c r="H2115" s="1027"/>
      <c r="I2115" s="1027"/>
      <c r="J2115" s="1027"/>
      <c r="K2115" s="1027"/>
      <c r="L2115" s="1027"/>
      <c r="M2115" s="1027"/>
      <c r="N2115" s="1027"/>
      <c r="O2115" s="1028"/>
    </row>
    <row r="2116" spans="2:15" s="97" customFormat="1" ht="18" customHeight="1">
      <c r="B2116" s="1093"/>
      <c r="C2116" s="1094"/>
      <c r="D2116" s="1026"/>
      <c r="E2116" s="1027"/>
      <c r="F2116" s="1027"/>
      <c r="G2116" s="1027"/>
      <c r="H2116" s="1027"/>
      <c r="I2116" s="1027"/>
      <c r="J2116" s="1027"/>
      <c r="K2116" s="1027"/>
      <c r="L2116" s="1027"/>
      <c r="M2116" s="1027"/>
      <c r="N2116" s="1027"/>
      <c r="O2116" s="1028"/>
    </row>
    <row r="2117" spans="2:15" s="97" customFormat="1" ht="18" customHeight="1">
      <c r="B2117" s="1093"/>
      <c r="C2117" s="1094"/>
      <c r="D2117" s="1026"/>
      <c r="E2117" s="1027"/>
      <c r="F2117" s="1027"/>
      <c r="G2117" s="1027"/>
      <c r="H2117" s="1027"/>
      <c r="I2117" s="1027"/>
      <c r="J2117" s="1027"/>
      <c r="K2117" s="1027"/>
      <c r="L2117" s="1027"/>
      <c r="M2117" s="1027"/>
      <c r="N2117" s="1027"/>
      <c r="O2117" s="1028"/>
    </row>
    <row r="2118" spans="2:15" s="97" customFormat="1" ht="18" customHeight="1">
      <c r="B2118" s="1093"/>
      <c r="C2118" s="1094"/>
      <c r="D2118" s="1026"/>
      <c r="E2118" s="1027"/>
      <c r="F2118" s="1027"/>
      <c r="G2118" s="1027"/>
      <c r="H2118" s="1027"/>
      <c r="I2118" s="1027"/>
      <c r="J2118" s="1027"/>
      <c r="K2118" s="1027"/>
      <c r="L2118" s="1027"/>
      <c r="M2118" s="1027"/>
      <c r="N2118" s="1027"/>
      <c r="O2118" s="1028"/>
    </row>
    <row r="2119" spans="2:15" s="97" customFormat="1" ht="18" customHeight="1">
      <c r="B2119" s="1093"/>
      <c r="C2119" s="1094"/>
      <c r="D2119" s="1048"/>
      <c r="E2119" s="1049"/>
      <c r="F2119" s="1049"/>
      <c r="G2119" s="1049"/>
      <c r="H2119" s="1049"/>
      <c r="I2119" s="1049"/>
      <c r="J2119" s="1049"/>
      <c r="K2119" s="1049"/>
      <c r="L2119" s="1049"/>
      <c r="M2119" s="1049"/>
      <c r="N2119" s="1049"/>
      <c r="O2119" s="1050"/>
    </row>
    <row r="2120" spans="2:15" s="97" customFormat="1" ht="18" customHeight="1">
      <c r="B2120" s="1093"/>
      <c r="C2120" s="1094"/>
      <c r="D2120" s="1116" t="s">
        <v>334</v>
      </c>
      <c r="E2120" s="1117"/>
      <c r="F2120" s="1117"/>
      <c r="G2120" s="1117"/>
      <c r="H2120" s="1117"/>
      <c r="I2120" s="1117"/>
      <c r="J2120" s="1117"/>
      <c r="K2120" s="1117"/>
      <c r="L2120" s="1117"/>
      <c r="M2120" s="1117"/>
      <c r="N2120" s="1117"/>
      <c r="O2120" s="1118"/>
    </row>
    <row r="2121" spans="2:15" s="97" customFormat="1" ht="18" customHeight="1">
      <c r="B2121" s="1093"/>
      <c r="C2121" s="1094"/>
      <c r="D2121" s="1045"/>
      <c r="E2121" s="1119"/>
      <c r="F2121" s="1119"/>
      <c r="G2121" s="1119"/>
      <c r="H2121" s="1119"/>
      <c r="I2121" s="1119"/>
      <c r="J2121" s="1119"/>
      <c r="K2121" s="1119"/>
      <c r="L2121" s="1119"/>
      <c r="M2121" s="1119"/>
      <c r="N2121" s="1119"/>
      <c r="O2121" s="1120"/>
    </row>
    <row r="2122" spans="2:15" s="97" customFormat="1" ht="18" customHeight="1">
      <c r="B2122" s="1093"/>
      <c r="C2122" s="1094"/>
      <c r="D2122" s="1121"/>
      <c r="E2122" s="1122"/>
      <c r="F2122" s="1122"/>
      <c r="G2122" s="1122"/>
      <c r="H2122" s="1122"/>
      <c r="I2122" s="1122"/>
      <c r="J2122" s="1122"/>
      <c r="K2122" s="1122"/>
      <c r="L2122" s="1122"/>
      <c r="M2122" s="1122"/>
      <c r="N2122" s="1122"/>
      <c r="O2122" s="1123"/>
    </row>
    <row r="2123" spans="2:15" s="97" customFormat="1" ht="18" customHeight="1">
      <c r="B2123" s="1093"/>
      <c r="C2123" s="1094"/>
      <c r="D2123" s="1121"/>
      <c r="E2123" s="1122"/>
      <c r="F2123" s="1122"/>
      <c r="G2123" s="1122"/>
      <c r="H2123" s="1122"/>
      <c r="I2123" s="1122"/>
      <c r="J2123" s="1122"/>
      <c r="K2123" s="1122"/>
      <c r="L2123" s="1122"/>
      <c r="M2123" s="1122"/>
      <c r="N2123" s="1122"/>
      <c r="O2123" s="1123"/>
    </row>
    <row r="2124" spans="2:15" s="97" customFormat="1" ht="18" customHeight="1">
      <c r="B2124" s="1093"/>
      <c r="C2124" s="1094"/>
      <c r="D2124" s="1121"/>
      <c r="E2124" s="1122"/>
      <c r="F2124" s="1122"/>
      <c r="G2124" s="1122"/>
      <c r="H2124" s="1122"/>
      <c r="I2124" s="1122"/>
      <c r="J2124" s="1122"/>
      <c r="K2124" s="1122"/>
      <c r="L2124" s="1122"/>
      <c r="M2124" s="1122"/>
      <c r="N2124" s="1122"/>
      <c r="O2124" s="1123"/>
    </row>
    <row r="2125" spans="2:15" s="97" customFormat="1" ht="18" customHeight="1">
      <c r="B2125" s="1093"/>
      <c r="C2125" s="1094"/>
      <c r="D2125" s="1121"/>
      <c r="E2125" s="1122"/>
      <c r="F2125" s="1122"/>
      <c r="G2125" s="1122"/>
      <c r="H2125" s="1122"/>
      <c r="I2125" s="1122"/>
      <c r="J2125" s="1122"/>
      <c r="K2125" s="1122"/>
      <c r="L2125" s="1122"/>
      <c r="M2125" s="1122"/>
      <c r="N2125" s="1122"/>
      <c r="O2125" s="1123"/>
    </row>
    <row r="2126" spans="2:15" s="97" customFormat="1" ht="18" customHeight="1">
      <c r="B2126" s="1093"/>
      <c r="C2126" s="1094"/>
      <c r="D2126" s="1121"/>
      <c r="E2126" s="1122"/>
      <c r="F2126" s="1122"/>
      <c r="G2126" s="1122"/>
      <c r="H2126" s="1122"/>
      <c r="I2126" s="1122"/>
      <c r="J2126" s="1122"/>
      <c r="K2126" s="1122"/>
      <c r="L2126" s="1122"/>
      <c r="M2126" s="1122"/>
      <c r="N2126" s="1122"/>
      <c r="O2126" s="1123"/>
    </row>
    <row r="2127" spans="2:15" s="97" customFormat="1" ht="18" customHeight="1">
      <c r="B2127" s="1095"/>
      <c r="C2127" s="1096"/>
      <c r="D2127" s="1124"/>
      <c r="E2127" s="1125"/>
      <c r="F2127" s="1125"/>
      <c r="G2127" s="1125"/>
      <c r="H2127" s="1125"/>
      <c r="I2127" s="1125"/>
      <c r="J2127" s="1125"/>
      <c r="K2127" s="1125"/>
      <c r="L2127" s="1125"/>
      <c r="M2127" s="1125"/>
      <c r="N2127" s="1125"/>
      <c r="O2127" s="1126"/>
    </row>
    <row r="2128" spans="2:15" s="97" customFormat="1" ht="33" customHeight="1">
      <c r="B2128" s="1067" t="s">
        <v>110</v>
      </c>
      <c r="C2128" s="1092"/>
      <c r="D2128" s="1102" t="s">
        <v>733</v>
      </c>
      <c r="E2128" s="1090"/>
      <c r="F2128" s="1090"/>
      <c r="G2128" s="1090"/>
      <c r="H2128" s="1090"/>
      <c r="I2128" s="1090"/>
      <c r="J2128" s="1090"/>
      <c r="K2128" s="1090"/>
      <c r="L2128" s="1090"/>
      <c r="M2128" s="1090"/>
      <c r="N2128" s="1090"/>
      <c r="O2128" s="1091"/>
    </row>
    <row r="2129" spans="2:21" s="97" customFormat="1" ht="18" customHeight="1">
      <c r="B2129" s="1093"/>
      <c r="C2129" s="1094"/>
      <c r="D2129" s="1045"/>
      <c r="E2129" s="1108"/>
      <c r="F2129" s="1108"/>
      <c r="G2129" s="1108"/>
      <c r="H2129" s="1108"/>
      <c r="I2129" s="1108"/>
      <c r="J2129" s="1108"/>
      <c r="K2129" s="1108"/>
      <c r="L2129" s="1108"/>
      <c r="M2129" s="1108"/>
      <c r="N2129" s="1108"/>
      <c r="O2129" s="1109"/>
    </row>
    <row r="2130" spans="2:21" s="97" customFormat="1" ht="18" customHeight="1">
      <c r="B2130" s="1093"/>
      <c r="C2130" s="1094"/>
      <c r="D2130" s="1110"/>
      <c r="E2130" s="1111"/>
      <c r="F2130" s="1111"/>
      <c r="G2130" s="1111"/>
      <c r="H2130" s="1111"/>
      <c r="I2130" s="1111"/>
      <c r="J2130" s="1111"/>
      <c r="K2130" s="1111"/>
      <c r="L2130" s="1111"/>
      <c r="M2130" s="1111"/>
      <c r="N2130" s="1111"/>
      <c r="O2130" s="1112"/>
    </row>
    <row r="2131" spans="2:21" s="97" customFormat="1" ht="18" customHeight="1">
      <c r="B2131" s="1093"/>
      <c r="C2131" s="1094"/>
      <c r="D2131" s="1113"/>
      <c r="E2131" s="1114"/>
      <c r="F2131" s="1114"/>
      <c r="G2131" s="1114"/>
      <c r="H2131" s="1114"/>
      <c r="I2131" s="1114"/>
      <c r="J2131" s="1114"/>
      <c r="K2131" s="1114"/>
      <c r="L2131" s="1114"/>
      <c r="M2131" s="1114"/>
      <c r="N2131" s="1114"/>
      <c r="O2131" s="1115"/>
    </row>
    <row r="2132" spans="2:21" s="97" customFormat="1" ht="17.100000000000001" customHeight="1">
      <c r="B2132" s="1093"/>
      <c r="C2132" s="1094"/>
      <c r="D2132" s="1133" t="s">
        <v>278</v>
      </c>
      <c r="E2132" s="1133"/>
      <c r="F2132" s="1133"/>
      <c r="G2132" s="1133"/>
      <c r="H2132" s="1133"/>
      <c r="I2132" s="1133"/>
      <c r="J2132" s="1133"/>
      <c r="K2132" s="1133"/>
      <c r="L2132" s="1133"/>
      <c r="M2132" s="1133"/>
      <c r="N2132" s="1133"/>
      <c r="O2132" s="1134"/>
    </row>
    <row r="2133" spans="2:21" s="97" customFormat="1" ht="17.100000000000001" customHeight="1">
      <c r="B2133" s="1093"/>
      <c r="C2133" s="1094"/>
      <c r="D2133" s="1135"/>
      <c r="E2133" s="1108"/>
      <c r="F2133" s="1108"/>
      <c r="G2133" s="1108"/>
      <c r="H2133" s="1108"/>
      <c r="I2133" s="1108"/>
      <c r="J2133" s="1108"/>
      <c r="K2133" s="1108"/>
      <c r="L2133" s="1108"/>
      <c r="M2133" s="1108"/>
      <c r="N2133" s="1108"/>
      <c r="O2133" s="1109"/>
    </row>
    <row r="2134" spans="2:21" s="97" customFormat="1" ht="17.100000000000001" customHeight="1">
      <c r="B2134" s="1093"/>
      <c r="C2134" s="1094"/>
      <c r="D2134" s="1110"/>
      <c r="E2134" s="1111"/>
      <c r="F2134" s="1111"/>
      <c r="G2134" s="1111"/>
      <c r="H2134" s="1111"/>
      <c r="I2134" s="1111"/>
      <c r="J2134" s="1111"/>
      <c r="K2134" s="1111"/>
      <c r="L2134" s="1111"/>
      <c r="M2134" s="1111"/>
      <c r="N2134" s="1111"/>
      <c r="O2134" s="1112"/>
    </row>
    <row r="2135" spans="2:21" s="97" customFormat="1" ht="17.100000000000001" customHeight="1">
      <c r="B2135" s="1093"/>
      <c r="C2135" s="1094"/>
      <c r="D2135" s="1113"/>
      <c r="E2135" s="1114"/>
      <c r="F2135" s="1114"/>
      <c r="G2135" s="1114"/>
      <c r="H2135" s="1114"/>
      <c r="I2135" s="1114"/>
      <c r="J2135" s="1114"/>
      <c r="K2135" s="1114"/>
      <c r="L2135" s="1114"/>
      <c r="M2135" s="1114"/>
      <c r="N2135" s="1114"/>
      <c r="O2135" s="1115"/>
    </row>
    <row r="2136" spans="2:21" s="97" customFormat="1" ht="17.100000000000001" customHeight="1">
      <c r="B2136" s="1093"/>
      <c r="C2136" s="1094"/>
      <c r="D2136" s="1133" t="s">
        <v>371</v>
      </c>
      <c r="E2136" s="1133"/>
      <c r="F2136" s="1133"/>
      <c r="G2136" s="1133"/>
      <c r="H2136" s="1133"/>
      <c r="I2136" s="1133"/>
      <c r="J2136" s="1133"/>
      <c r="K2136" s="1133"/>
      <c r="L2136" s="1133"/>
      <c r="M2136" s="1133"/>
      <c r="N2136" s="1133"/>
      <c r="O2136" s="1134"/>
    </row>
    <row r="2137" spans="2:21" s="97" customFormat="1" ht="17.100000000000001" customHeight="1">
      <c r="B2137" s="1093"/>
      <c r="C2137" s="1094"/>
      <c r="D2137" s="1135"/>
      <c r="E2137" s="1136"/>
      <c r="F2137" s="1136"/>
      <c r="G2137" s="1136"/>
      <c r="H2137" s="1136"/>
      <c r="I2137" s="1136"/>
      <c r="J2137" s="1136"/>
      <c r="K2137" s="1136"/>
      <c r="L2137" s="1136"/>
      <c r="M2137" s="1136"/>
      <c r="N2137" s="1136"/>
      <c r="O2137" s="1137"/>
    </row>
    <row r="2138" spans="2:21" s="97" customFormat="1" ht="17.100000000000001" customHeight="1">
      <c r="B2138" s="1093"/>
      <c r="C2138" s="1094"/>
      <c r="D2138" s="1138"/>
      <c r="E2138" s="827"/>
      <c r="F2138" s="827"/>
      <c r="G2138" s="827"/>
      <c r="H2138" s="827"/>
      <c r="I2138" s="827"/>
      <c r="J2138" s="827"/>
      <c r="K2138" s="827"/>
      <c r="L2138" s="827"/>
      <c r="M2138" s="827"/>
      <c r="N2138" s="827"/>
      <c r="O2138" s="1139"/>
    </row>
    <row r="2139" spans="2:21" s="97" customFormat="1" ht="17.100000000000001" customHeight="1">
      <c r="B2139" s="1093"/>
      <c r="C2139" s="1094"/>
      <c r="D2139" s="1140"/>
      <c r="E2139" s="1141"/>
      <c r="F2139" s="1141"/>
      <c r="G2139" s="1141"/>
      <c r="H2139" s="1141"/>
      <c r="I2139" s="1141"/>
      <c r="J2139" s="1141"/>
      <c r="K2139" s="1141"/>
      <c r="L2139" s="1141"/>
      <c r="M2139" s="1141"/>
      <c r="N2139" s="1141"/>
      <c r="O2139" s="1142"/>
    </row>
    <row r="2140" spans="2:21" s="97" customFormat="1" ht="45" customHeight="1">
      <c r="B2140" s="1093"/>
      <c r="C2140" s="1094"/>
      <c r="D2140" s="1021" t="s">
        <v>779</v>
      </c>
      <c r="E2140" s="1022"/>
      <c r="F2140" s="1022"/>
      <c r="G2140" s="1022"/>
      <c r="H2140" s="1022"/>
      <c r="I2140" s="1022"/>
      <c r="J2140" s="1022"/>
      <c r="K2140" s="1022"/>
      <c r="L2140" s="1023"/>
      <c r="M2140" s="1024" t="s">
        <v>713</v>
      </c>
      <c r="N2140" s="1025"/>
      <c r="O2140" s="706" t="s">
        <v>714</v>
      </c>
      <c r="Q2140" s="495" t="s">
        <v>721</v>
      </c>
    </row>
    <row r="2141" spans="2:21" s="97" customFormat="1" ht="17.100000000000001" customHeight="1">
      <c r="B2141" s="1093"/>
      <c r="C2141" s="1094"/>
      <c r="D2141" s="1045"/>
      <c r="E2141" s="1103"/>
      <c r="F2141" s="1103"/>
      <c r="G2141" s="1103"/>
      <c r="H2141" s="1103"/>
      <c r="I2141" s="1103"/>
      <c r="J2141" s="1103"/>
      <c r="K2141" s="1103"/>
      <c r="L2141" s="1103"/>
      <c r="M2141" s="1103"/>
      <c r="N2141" s="1103"/>
      <c r="O2141" s="1104"/>
    </row>
    <row r="2142" spans="2:21" ht="18" customHeight="1">
      <c r="B2142" s="1093"/>
      <c r="C2142" s="1094"/>
      <c r="D2142" s="1105"/>
      <c r="E2142" s="1106"/>
      <c r="F2142" s="1106"/>
      <c r="G2142" s="1106"/>
      <c r="H2142" s="1106"/>
      <c r="I2142" s="1106"/>
      <c r="J2142" s="1106"/>
      <c r="K2142" s="1106"/>
      <c r="L2142" s="1106"/>
      <c r="M2142" s="1106"/>
      <c r="N2142" s="1106"/>
      <c r="O2142" s="1107"/>
      <c r="R2142" s="294"/>
      <c r="S2142" s="294"/>
      <c r="T2142" s="294"/>
      <c r="U2142" s="294"/>
    </row>
    <row r="2143" spans="2:21" ht="18" customHeight="1">
      <c r="B2143" s="1093"/>
      <c r="C2143" s="1094"/>
      <c r="D2143" s="1147" t="s">
        <v>279</v>
      </c>
      <c r="E2143" s="1133"/>
      <c r="F2143" s="1133"/>
      <c r="G2143" s="1133"/>
      <c r="H2143" s="1133"/>
      <c r="I2143" s="1133"/>
      <c r="J2143" s="1133"/>
      <c r="K2143" s="1133"/>
      <c r="L2143" s="1133"/>
      <c r="M2143" s="1133"/>
      <c r="N2143" s="1133"/>
      <c r="O2143" s="1134"/>
      <c r="R2143" s="294"/>
      <c r="S2143" s="294"/>
      <c r="T2143" s="294"/>
      <c r="U2143" s="294"/>
    </row>
    <row r="2144" spans="2:21" ht="18" customHeight="1">
      <c r="B2144" s="1093"/>
      <c r="C2144" s="1094"/>
      <c r="D2144" s="1127"/>
      <c r="E2144" s="1128"/>
      <c r="F2144" s="1128"/>
      <c r="G2144" s="1128"/>
      <c r="H2144" s="1128"/>
      <c r="I2144" s="1128"/>
      <c r="J2144" s="1128"/>
      <c r="K2144" s="1128"/>
      <c r="L2144" s="1128"/>
      <c r="M2144" s="1128"/>
      <c r="N2144" s="1128"/>
      <c r="O2144" s="1129"/>
      <c r="R2144" s="294"/>
      <c r="S2144" s="294"/>
      <c r="T2144" s="294"/>
      <c r="U2144" s="294"/>
    </row>
    <row r="2145" spans="1:17" s="308" customFormat="1" ht="18" customHeight="1">
      <c r="B2145" s="1095"/>
      <c r="C2145" s="1096"/>
      <c r="D2145" s="1130"/>
      <c r="E2145" s="1131"/>
      <c r="F2145" s="1131"/>
      <c r="G2145" s="1131"/>
      <c r="H2145" s="1131"/>
      <c r="I2145" s="1131"/>
      <c r="J2145" s="1131"/>
      <c r="K2145" s="1131"/>
      <c r="L2145" s="1131"/>
      <c r="M2145" s="1131"/>
      <c r="N2145" s="1131"/>
      <c r="O2145" s="1132"/>
    </row>
    <row r="2146" spans="1:17" s="122" customFormat="1" ht="4.5" customHeight="1">
      <c r="B2146" s="309"/>
      <c r="C2146" s="309"/>
      <c r="D2146" s="310"/>
      <c r="E2146" s="310"/>
      <c r="F2146" s="310"/>
      <c r="G2146" s="310"/>
      <c r="H2146" s="310"/>
      <c r="I2146" s="310"/>
      <c r="J2146" s="310"/>
      <c r="K2146" s="310"/>
      <c r="L2146" s="310"/>
      <c r="M2146" s="310"/>
      <c r="N2146" s="310"/>
      <c r="O2146" s="310"/>
    </row>
    <row r="2147" spans="1:17" s="122" customFormat="1" ht="18.75" customHeight="1">
      <c r="B2147" s="463" t="s">
        <v>333</v>
      </c>
      <c r="C2147" s="309"/>
      <c r="D2147" s="310"/>
      <c r="E2147" s="310"/>
      <c r="F2147" s="310"/>
      <c r="G2147" s="310"/>
      <c r="H2147" s="310"/>
      <c r="I2147" s="310"/>
      <c r="J2147" s="310"/>
      <c r="K2147" s="310"/>
      <c r="L2147" s="310"/>
      <c r="M2147" s="310"/>
      <c r="N2147" s="310"/>
      <c r="O2147" s="310"/>
    </row>
    <row r="2148" spans="1:17" s="122" customFormat="1" ht="14.25" customHeight="1" thickBot="1">
      <c r="B2148" s="463" t="s">
        <v>331</v>
      </c>
      <c r="C2148" s="309"/>
      <c r="D2148" s="310"/>
      <c r="E2148" s="310"/>
      <c r="F2148" s="310"/>
      <c r="G2148" s="310"/>
      <c r="H2148" s="310"/>
      <c r="I2148" s="310"/>
      <c r="J2148" s="310"/>
      <c r="K2148" s="310"/>
      <c r="L2148" s="310"/>
      <c r="M2148" s="310"/>
      <c r="N2148" s="310"/>
      <c r="O2148" s="310"/>
    </row>
    <row r="2149" spans="1:17" s="122" customFormat="1" ht="18" customHeight="1" thickBot="1">
      <c r="B2149" s="1143" t="s">
        <v>36</v>
      </c>
      <c r="C2149" s="1017"/>
      <c r="D2149" s="1018"/>
      <c r="E2149" s="311" t="s">
        <v>434</v>
      </c>
      <c r="F2149" s="312"/>
      <c r="G2149" s="312"/>
      <c r="H2149" s="312"/>
      <c r="I2149" s="312"/>
      <c r="J2149" s="312"/>
      <c r="K2149" s="312"/>
      <c r="L2149" s="212"/>
      <c r="M2149" s="212"/>
      <c r="N2149" s="212"/>
      <c r="O2149" s="212"/>
    </row>
    <row r="2150" spans="1:17" s="122" customFormat="1" ht="12">
      <c r="A2150" s="313"/>
      <c r="B2150" s="314" t="s">
        <v>50</v>
      </c>
      <c r="C2150" s="314"/>
      <c r="D2150" s="315"/>
      <c r="E2150" s="316"/>
      <c r="F2150" s="316"/>
      <c r="G2150" s="317" t="s">
        <v>51</v>
      </c>
      <c r="H2150" s="315"/>
      <c r="I2150" s="314" t="s">
        <v>52</v>
      </c>
      <c r="J2150" s="314"/>
      <c r="K2150" s="313"/>
      <c r="L2150" s="318"/>
      <c r="M2150" s="319"/>
      <c r="N2150" s="313"/>
      <c r="O2150" s="317" t="s">
        <v>51</v>
      </c>
    </row>
    <row r="2151" spans="1:17" s="122" customFormat="1" ht="12">
      <c r="A2151" s="320"/>
      <c r="B2151" s="321" t="s">
        <v>53</v>
      </c>
      <c r="C2151" s="322"/>
      <c r="D2151" s="322"/>
      <c r="E2151" s="323"/>
      <c r="F2151" s="323" t="s">
        <v>54</v>
      </c>
      <c r="G2151" s="324" t="s">
        <v>55</v>
      </c>
      <c r="H2151" s="325"/>
      <c r="I2151" s="321" t="s">
        <v>53</v>
      </c>
      <c r="J2151" s="322"/>
      <c r="K2151" s="322"/>
      <c r="L2151" s="322"/>
      <c r="M2151" s="323"/>
      <c r="N2151" s="323" t="s">
        <v>54</v>
      </c>
      <c r="O2151" s="324" t="s">
        <v>55</v>
      </c>
    </row>
    <row r="2152" spans="1:17" s="122" customFormat="1" ht="18" customHeight="1">
      <c r="A2152" s="313"/>
      <c r="B2152" s="78" t="s">
        <v>395</v>
      </c>
      <c r="C2152" s="79"/>
      <c r="D2152" s="79"/>
      <c r="E2152" s="80"/>
      <c r="F2152" s="81"/>
      <c r="G2152" s="82"/>
      <c r="H2152" s="83"/>
      <c r="I2152" s="78" t="s">
        <v>397</v>
      </c>
      <c r="J2152" s="79"/>
      <c r="K2152" s="79"/>
      <c r="L2152" s="79"/>
      <c r="M2152" s="80"/>
      <c r="N2152" s="84"/>
      <c r="O2152" s="85"/>
      <c r="Q2152" s="561" t="s">
        <v>700</v>
      </c>
    </row>
    <row r="2153" spans="1:17" s="122" customFormat="1" ht="14.25" customHeight="1">
      <c r="A2153" s="313"/>
      <c r="B2153" s="86"/>
      <c r="C2153" s="87"/>
      <c r="D2153" s="88"/>
      <c r="E2153" s="89"/>
      <c r="F2153" s="90"/>
      <c r="G2153" s="91"/>
      <c r="H2153" s="83"/>
      <c r="I2153" s="92"/>
      <c r="J2153" s="93"/>
      <c r="K2153" s="88"/>
      <c r="L2153" s="88"/>
      <c r="M2153" s="89"/>
      <c r="N2153" s="90"/>
      <c r="O2153" s="94"/>
    </row>
    <row r="2154" spans="1:17" s="122" customFormat="1" ht="14.25" customHeight="1">
      <c r="A2154" s="313"/>
      <c r="B2154" s="95"/>
      <c r="C2154" s="96"/>
      <c r="D2154" s="97"/>
      <c r="E2154" s="98"/>
      <c r="F2154" s="90"/>
      <c r="G2154" s="99">
        <f>ROUNDDOWN(SUM(F2153:F2159)/1000,0)</f>
        <v>0</v>
      </c>
      <c r="H2154" s="100"/>
      <c r="I2154" s="92"/>
      <c r="J2154" s="510"/>
      <c r="K2154" s="510"/>
      <c r="L2154" s="510"/>
      <c r="M2154" s="98"/>
      <c r="N2154" s="90"/>
      <c r="O2154" s="101">
        <f>ROUNDDOWN(SUM(N2153:N2162)/1000,0)</f>
        <v>0</v>
      </c>
    </row>
    <row r="2155" spans="1:17" s="122" customFormat="1" ht="14.1" customHeight="1">
      <c r="A2155" s="313"/>
      <c r="B2155" s="95"/>
      <c r="C2155" s="96"/>
      <c r="D2155" s="97"/>
      <c r="E2155" s="98"/>
      <c r="F2155" s="90"/>
      <c r="G2155" s="99"/>
      <c r="H2155" s="100"/>
      <c r="I2155" s="92"/>
      <c r="J2155" s="510"/>
      <c r="K2155" s="510"/>
      <c r="L2155" s="510"/>
      <c r="M2155" s="98"/>
      <c r="N2155" s="90"/>
      <c r="O2155" s="94"/>
    </row>
    <row r="2156" spans="1:17" s="122" customFormat="1" ht="14.25" customHeight="1">
      <c r="A2156" s="313"/>
      <c r="B2156" s="95"/>
      <c r="C2156" s="96"/>
      <c r="D2156" s="97"/>
      <c r="E2156" s="98"/>
      <c r="F2156" s="90"/>
      <c r="G2156" s="99"/>
      <c r="H2156" s="100"/>
      <c r="I2156" s="92"/>
      <c r="J2156" s="510"/>
      <c r="K2156" s="510"/>
      <c r="L2156" s="510"/>
      <c r="M2156" s="98"/>
      <c r="N2156" s="90"/>
      <c r="O2156" s="94"/>
    </row>
    <row r="2157" spans="1:17" s="122" customFormat="1" ht="14.25" customHeight="1">
      <c r="A2157" s="313"/>
      <c r="B2157" s="95"/>
      <c r="C2157" s="96"/>
      <c r="D2157" s="97"/>
      <c r="E2157" s="98"/>
      <c r="F2157" s="90"/>
      <c r="G2157" s="102"/>
      <c r="H2157" s="103"/>
      <c r="I2157" s="92"/>
      <c r="J2157" s="510"/>
      <c r="K2157" s="510"/>
      <c r="L2157" s="510"/>
      <c r="M2157" s="98"/>
      <c r="N2157" s="90"/>
      <c r="O2157" s="94"/>
    </row>
    <row r="2158" spans="1:17" s="122" customFormat="1" ht="14.25" customHeight="1">
      <c r="A2158" s="313"/>
      <c r="B2158" s="95"/>
      <c r="C2158" s="96"/>
      <c r="D2158" s="97"/>
      <c r="E2158" s="98"/>
      <c r="F2158" s="90"/>
      <c r="G2158" s="102"/>
      <c r="H2158" s="103"/>
      <c r="I2158" s="92"/>
      <c r="J2158" s="510"/>
      <c r="K2158" s="510"/>
      <c r="L2158" s="510"/>
      <c r="M2158" s="98"/>
      <c r="N2158" s="90"/>
      <c r="O2158" s="94"/>
    </row>
    <row r="2159" spans="1:17" s="122" customFormat="1" ht="14.25" customHeight="1">
      <c r="A2159" s="313"/>
      <c r="B2159" s="78" t="s">
        <v>607</v>
      </c>
      <c r="C2159" s="79"/>
      <c r="D2159" s="79"/>
      <c r="E2159" s="80"/>
      <c r="F2159" s="81"/>
      <c r="G2159" s="82"/>
      <c r="H2159" s="105"/>
      <c r="I2159" s="92"/>
      <c r="J2159" s="510"/>
      <c r="K2159" s="510"/>
      <c r="L2159" s="510"/>
      <c r="M2159" s="98"/>
      <c r="N2159" s="90"/>
      <c r="O2159" s="94"/>
    </row>
    <row r="2160" spans="1:17" s="122" customFormat="1" ht="14.25" customHeight="1">
      <c r="A2160" s="313"/>
      <c r="B2160" s="95"/>
      <c r="C2160" s="96"/>
      <c r="D2160" s="97"/>
      <c r="E2160" s="98"/>
      <c r="F2160" s="90"/>
      <c r="G2160" s="91"/>
      <c r="H2160" s="105"/>
      <c r="I2160" s="92"/>
      <c r="J2160" s="510"/>
      <c r="K2160" s="510"/>
      <c r="L2160" s="510"/>
      <c r="M2160" s="98"/>
      <c r="N2160" s="90"/>
      <c r="O2160" s="94"/>
    </row>
    <row r="2161" spans="1:15" s="122" customFormat="1" ht="14.25" customHeight="1">
      <c r="A2161" s="313"/>
      <c r="B2161" s="95"/>
      <c r="C2161" s="96"/>
      <c r="D2161" s="97"/>
      <c r="E2161" s="98"/>
      <c r="F2161" s="90"/>
      <c r="G2161" s="99">
        <f>ROUNDDOWN(SUM(F2160:F2165)/1000,0)</f>
        <v>0</v>
      </c>
      <c r="H2161" s="100"/>
      <c r="I2161" s="107"/>
      <c r="J2161" s="511"/>
      <c r="K2161" s="511"/>
      <c r="L2161" s="511"/>
      <c r="M2161" s="98"/>
      <c r="N2161" s="90"/>
      <c r="O2161" s="106"/>
    </row>
    <row r="2162" spans="1:15" s="122" customFormat="1" ht="14.25" customHeight="1">
      <c r="A2162" s="313"/>
      <c r="B2162" s="95"/>
      <c r="C2162" s="96"/>
      <c r="D2162" s="97"/>
      <c r="E2162" s="98"/>
      <c r="F2162" s="90"/>
      <c r="G2162" s="99"/>
      <c r="H2162" s="100"/>
      <c r="I2162" s="78" t="s">
        <v>398</v>
      </c>
      <c r="J2162" s="79"/>
      <c r="K2162" s="79"/>
      <c r="L2162" s="79"/>
      <c r="M2162" s="80"/>
      <c r="N2162" s="81"/>
      <c r="O2162" s="111"/>
    </row>
    <row r="2163" spans="1:15" s="122" customFormat="1" ht="14.25" customHeight="1">
      <c r="A2163" s="313"/>
      <c r="B2163" s="95"/>
      <c r="C2163" s="96"/>
      <c r="D2163" s="97"/>
      <c r="E2163" s="98"/>
      <c r="F2163" s="90"/>
      <c r="G2163" s="99"/>
      <c r="H2163" s="105"/>
      <c r="I2163" s="92"/>
      <c r="J2163" s="510"/>
      <c r="K2163" s="510"/>
      <c r="L2163" s="510"/>
      <c r="M2163" s="98"/>
      <c r="N2163" s="90"/>
      <c r="O2163" s="94"/>
    </row>
    <row r="2164" spans="1:15" s="122" customFormat="1" ht="14.25" customHeight="1">
      <c r="A2164" s="313"/>
      <c r="B2164" s="95"/>
      <c r="C2164" s="96"/>
      <c r="D2164" s="97"/>
      <c r="E2164" s="98"/>
      <c r="F2164" s="90"/>
      <c r="G2164" s="99"/>
      <c r="H2164" s="100"/>
      <c r="I2164" s="92"/>
      <c r="J2164" s="510"/>
      <c r="K2164" s="510"/>
      <c r="L2164" s="510"/>
      <c r="M2164" s="98"/>
      <c r="N2164" s="90"/>
      <c r="O2164" s="101">
        <f>ROUNDDOWN(SUM(N2163:N2171)/1000,0)</f>
        <v>0</v>
      </c>
    </row>
    <row r="2165" spans="1:15" s="122" customFormat="1" ht="14.25" customHeight="1">
      <c r="A2165" s="313"/>
      <c r="B2165" s="78" t="s">
        <v>614</v>
      </c>
      <c r="C2165" s="79"/>
      <c r="D2165" s="79"/>
      <c r="E2165" s="80"/>
      <c r="F2165" s="81"/>
      <c r="G2165" s="82"/>
      <c r="H2165" s="100"/>
      <c r="I2165" s="92"/>
      <c r="J2165" s="510"/>
      <c r="K2165" s="510"/>
      <c r="L2165" s="510"/>
      <c r="M2165" s="98"/>
      <c r="N2165" s="90"/>
      <c r="O2165" s="94"/>
    </row>
    <row r="2166" spans="1:15" s="122" customFormat="1" ht="14.25" customHeight="1">
      <c r="A2166" s="313"/>
      <c r="B2166" s="95"/>
      <c r="C2166" s="96"/>
      <c r="D2166" s="97"/>
      <c r="E2166" s="98"/>
      <c r="F2166" s="90"/>
      <c r="G2166" s="91"/>
      <c r="H2166" s="105"/>
      <c r="I2166" s="92"/>
      <c r="J2166" s="510"/>
      <c r="K2166" s="510"/>
      <c r="L2166" s="510"/>
      <c r="M2166" s="98"/>
      <c r="N2166" s="90"/>
      <c r="O2166" s="94"/>
    </row>
    <row r="2167" spans="1:15" s="122" customFormat="1" ht="14.25" customHeight="1">
      <c r="A2167" s="313"/>
      <c r="B2167" s="95"/>
      <c r="C2167" s="96"/>
      <c r="D2167" s="97"/>
      <c r="E2167" s="98"/>
      <c r="F2167" s="90"/>
      <c r="G2167" s="99">
        <f>ROUNDDOWN(SUM(F2166:F2169)/1000,0)</f>
        <v>0</v>
      </c>
      <c r="H2167" s="105"/>
      <c r="I2167" s="92"/>
      <c r="J2167" s="510"/>
      <c r="K2167" s="510"/>
      <c r="L2167" s="510"/>
      <c r="M2167" s="98"/>
      <c r="N2167" s="90"/>
      <c r="O2167" s="94"/>
    </row>
    <row r="2168" spans="1:15" s="122" customFormat="1" ht="14.25" customHeight="1">
      <c r="A2168" s="313"/>
      <c r="B2168" s="95"/>
      <c r="C2168" s="96"/>
      <c r="D2168" s="97"/>
      <c r="E2168" s="98"/>
      <c r="F2168" s="90"/>
      <c r="G2168" s="99"/>
      <c r="H2168" s="100"/>
      <c r="I2168" s="92"/>
      <c r="J2168" s="510"/>
      <c r="K2168" s="510"/>
      <c r="L2168" s="510"/>
      <c r="M2168" s="98"/>
      <c r="N2168" s="90"/>
      <c r="O2168" s="94"/>
    </row>
    <row r="2169" spans="1:15" s="122" customFormat="1" ht="14.25" customHeight="1">
      <c r="A2169" s="313"/>
      <c r="B2169" s="78" t="s">
        <v>615</v>
      </c>
      <c r="C2169" s="79"/>
      <c r="D2169" s="79"/>
      <c r="E2169" s="80"/>
      <c r="F2169" s="81"/>
      <c r="G2169" s="82"/>
      <c r="H2169" s="100"/>
      <c r="I2169" s="92"/>
      <c r="J2169" s="510"/>
      <c r="K2169" s="510"/>
      <c r="L2169" s="510"/>
      <c r="M2169" s="98"/>
      <c r="N2169" s="90"/>
      <c r="O2169" s="94"/>
    </row>
    <row r="2170" spans="1:15" s="122" customFormat="1" ht="14.25" customHeight="1">
      <c r="A2170" s="313"/>
      <c r="B2170" s="95"/>
      <c r="C2170" s="96"/>
      <c r="D2170" s="97"/>
      <c r="E2170" s="98"/>
      <c r="F2170" s="90"/>
      <c r="G2170" s="91"/>
      <c r="H2170" s="105"/>
      <c r="I2170" s="92"/>
      <c r="J2170" s="510"/>
      <c r="K2170" s="510"/>
      <c r="L2170" s="510"/>
      <c r="M2170" s="98"/>
      <c r="N2170" s="90"/>
      <c r="O2170" s="106"/>
    </row>
    <row r="2171" spans="1:15" s="122" customFormat="1" ht="14.25" customHeight="1">
      <c r="A2171" s="313"/>
      <c r="B2171" s="95"/>
      <c r="C2171" s="96"/>
      <c r="D2171" s="97"/>
      <c r="E2171" s="98"/>
      <c r="F2171" s="90"/>
      <c r="G2171" s="99">
        <f>ROUNDDOWN(SUM(F2170:F2175)/1000,0)</f>
        <v>0</v>
      </c>
      <c r="H2171" s="105"/>
      <c r="I2171" s="185" t="s">
        <v>399</v>
      </c>
      <c r="J2171" s="167"/>
      <c r="K2171" s="109"/>
      <c r="L2171" s="109"/>
      <c r="M2171" s="110"/>
      <c r="N2171" s="84"/>
      <c r="O2171" s="111"/>
    </row>
    <row r="2172" spans="1:15" s="122" customFormat="1" ht="14.25" customHeight="1">
      <c r="A2172" s="313"/>
      <c r="B2172" s="95"/>
      <c r="C2172" s="96"/>
      <c r="D2172" s="97"/>
      <c r="E2172" s="98"/>
      <c r="F2172" s="90"/>
      <c r="G2172" s="99"/>
      <c r="H2172" s="105"/>
      <c r="I2172" s="92"/>
      <c r="J2172" s="510"/>
      <c r="K2172" s="510"/>
      <c r="L2172" s="510"/>
      <c r="M2172" s="98"/>
      <c r="N2172" s="90"/>
      <c r="O2172" s="94"/>
    </row>
    <row r="2173" spans="1:15" s="122" customFormat="1" ht="14.25" customHeight="1">
      <c r="A2173" s="313"/>
      <c r="B2173" s="95"/>
      <c r="C2173" s="96"/>
      <c r="D2173" s="97"/>
      <c r="E2173" s="98"/>
      <c r="F2173" s="90"/>
      <c r="G2173" s="99"/>
      <c r="H2173" s="100"/>
      <c r="I2173" s="92"/>
      <c r="J2173" s="510"/>
      <c r="K2173" s="510"/>
      <c r="L2173" s="510"/>
      <c r="M2173" s="98"/>
      <c r="N2173" s="90"/>
      <c r="O2173" s="101">
        <f>ROUNDDOWN(SUM(N2172:N2178)/1000,0)</f>
        <v>0</v>
      </c>
    </row>
    <row r="2174" spans="1:15" s="122" customFormat="1" ht="14.25" customHeight="1">
      <c r="A2174" s="313"/>
      <c r="B2174" s="78" t="s">
        <v>396</v>
      </c>
      <c r="C2174" s="79"/>
      <c r="D2174" s="79"/>
      <c r="E2174" s="80"/>
      <c r="F2174" s="81"/>
      <c r="G2174" s="82"/>
      <c r="H2174" s="100"/>
      <c r="I2174" s="92"/>
      <c r="J2174" s="510"/>
      <c r="K2174" s="510"/>
      <c r="L2174" s="510"/>
      <c r="M2174" s="98"/>
      <c r="N2174" s="90"/>
      <c r="O2174" s="94"/>
    </row>
    <row r="2175" spans="1:15" s="122" customFormat="1" ht="14.25" customHeight="1">
      <c r="A2175" s="313"/>
      <c r="B2175" s="95"/>
      <c r="C2175" s="96"/>
      <c r="D2175" s="97"/>
      <c r="E2175" s="98"/>
      <c r="F2175" s="90"/>
      <c r="G2175" s="91"/>
      <c r="H2175" s="100"/>
      <c r="I2175" s="92"/>
      <c r="J2175" s="510"/>
      <c r="K2175" s="510"/>
      <c r="L2175" s="510"/>
      <c r="M2175" s="98"/>
      <c r="N2175" s="90"/>
      <c r="O2175" s="94"/>
    </row>
    <row r="2176" spans="1:15" s="122" customFormat="1" ht="14.25" customHeight="1">
      <c r="A2176" s="313"/>
      <c r="B2176" s="95"/>
      <c r="C2176" s="96"/>
      <c r="D2176" s="97"/>
      <c r="E2176" s="98"/>
      <c r="F2176" s="90"/>
      <c r="G2176" s="91">
        <f>ROUNDDOWN(SUM(F2175:F2182)/1000,0)</f>
        <v>0</v>
      </c>
      <c r="H2176" s="100"/>
      <c r="I2176" s="92"/>
      <c r="J2176" s="510"/>
      <c r="K2176" s="510"/>
      <c r="L2176" s="510"/>
      <c r="M2176" s="98"/>
      <c r="N2176" s="90"/>
      <c r="O2176" s="94"/>
    </row>
    <row r="2177" spans="1:17" s="122" customFormat="1" ht="14.25" customHeight="1">
      <c r="A2177" s="313"/>
      <c r="B2177" s="95"/>
      <c r="C2177" s="96"/>
      <c r="D2177" s="97"/>
      <c r="E2177" s="98"/>
      <c r="F2177" s="90"/>
      <c r="G2177" s="91"/>
      <c r="H2177" s="100"/>
      <c r="I2177" s="92"/>
      <c r="J2177" s="510"/>
      <c r="K2177" s="510"/>
      <c r="L2177" s="510"/>
      <c r="M2177" s="98"/>
      <c r="N2177" s="90"/>
      <c r="O2177" s="94"/>
    </row>
    <row r="2178" spans="1:17" s="122" customFormat="1" ht="14.25" customHeight="1">
      <c r="A2178" s="313"/>
      <c r="B2178" s="95"/>
      <c r="C2178" s="96"/>
      <c r="D2178" s="97"/>
      <c r="E2178" s="98"/>
      <c r="F2178" s="90"/>
      <c r="G2178" s="91"/>
      <c r="H2178" s="105"/>
      <c r="I2178" s="185" t="s">
        <v>400</v>
      </c>
      <c r="J2178" s="108"/>
      <c r="K2178" s="109"/>
      <c r="L2178" s="109"/>
      <c r="M2178" s="110"/>
      <c r="N2178" s="84"/>
      <c r="O2178" s="168"/>
    </row>
    <row r="2179" spans="1:17" s="122" customFormat="1" ht="14.25" customHeight="1">
      <c r="A2179" s="313"/>
      <c r="B2179" s="95"/>
      <c r="C2179" s="96"/>
      <c r="D2179" s="97"/>
      <c r="E2179" s="98"/>
      <c r="F2179" s="90"/>
      <c r="G2179" s="91"/>
      <c r="H2179" s="105"/>
      <c r="I2179" s="92"/>
      <c r="J2179" s="510"/>
      <c r="K2179" s="510"/>
      <c r="L2179" s="510"/>
      <c r="M2179" s="98"/>
      <c r="N2179" s="90"/>
      <c r="O2179" s="169"/>
    </row>
    <row r="2180" spans="1:17" s="122" customFormat="1" ht="14.25" customHeight="1">
      <c r="A2180" s="313"/>
      <c r="B2180" s="95"/>
      <c r="C2180" s="96"/>
      <c r="D2180" s="97"/>
      <c r="E2180" s="98"/>
      <c r="F2180" s="90"/>
      <c r="G2180" s="91"/>
      <c r="H2180" s="105"/>
      <c r="I2180" s="92"/>
      <c r="J2180" s="510"/>
      <c r="K2180" s="510"/>
      <c r="L2180" s="510"/>
      <c r="M2180" s="98"/>
      <c r="N2180" s="90"/>
      <c r="O2180" s="101">
        <f>ROUNDDOWN(SUM(N2179:N2185)/1000,0)</f>
        <v>0</v>
      </c>
    </row>
    <row r="2181" spans="1:17" s="122" customFormat="1" ht="14.25" customHeight="1">
      <c r="A2181" s="313"/>
      <c r="B2181" s="95"/>
      <c r="C2181" s="96"/>
      <c r="D2181" s="97"/>
      <c r="E2181" s="98"/>
      <c r="F2181" s="90"/>
      <c r="G2181" s="91"/>
      <c r="H2181" s="105"/>
      <c r="I2181" s="92"/>
      <c r="J2181" s="510"/>
      <c r="K2181" s="510"/>
      <c r="L2181" s="510"/>
      <c r="M2181" s="98"/>
      <c r="N2181" s="90"/>
      <c r="O2181" s="94"/>
    </row>
    <row r="2182" spans="1:17" s="122" customFormat="1" ht="14.25" customHeight="1">
      <c r="A2182" s="313"/>
      <c r="B2182" s="78" t="s">
        <v>56</v>
      </c>
      <c r="C2182" s="79"/>
      <c r="D2182" s="79"/>
      <c r="E2182" s="80"/>
      <c r="F2182" s="81"/>
      <c r="G2182" s="82"/>
      <c r="H2182" s="105"/>
      <c r="I2182" s="92"/>
      <c r="J2182" s="510"/>
      <c r="K2182" s="510"/>
      <c r="L2182" s="510"/>
      <c r="M2182" s="98"/>
      <c r="N2182" s="90"/>
      <c r="O2182" s="94"/>
    </row>
    <row r="2183" spans="1:17" s="122" customFormat="1" ht="14.25" customHeight="1">
      <c r="A2183" s="313"/>
      <c r="B2183" s="95"/>
      <c r="C2183" s="96"/>
      <c r="D2183" s="97"/>
      <c r="E2183" s="98"/>
      <c r="F2183" s="90"/>
      <c r="G2183" s="91"/>
      <c r="H2183" s="100"/>
      <c r="I2183" s="92"/>
      <c r="J2183" s="510"/>
      <c r="K2183" s="510"/>
      <c r="L2183" s="510"/>
      <c r="M2183" s="98"/>
      <c r="N2183" s="90"/>
      <c r="O2183" s="94"/>
    </row>
    <row r="2184" spans="1:17" s="122" customFormat="1" ht="14.25" customHeight="1">
      <c r="A2184" s="313"/>
      <c r="B2184" s="95"/>
      <c r="C2184" s="96"/>
      <c r="D2184" s="97"/>
      <c r="E2184" s="98"/>
      <c r="F2184" s="90"/>
      <c r="G2184" s="99">
        <f>ROUNDDOWN(SUM(F2183:F2188)/1000,0)</f>
        <v>0</v>
      </c>
      <c r="H2184" s="105"/>
      <c r="I2184" s="92"/>
      <c r="J2184" s="510"/>
      <c r="K2184" s="510"/>
      <c r="L2184" s="510"/>
      <c r="M2184" s="98"/>
      <c r="N2184" s="90"/>
      <c r="O2184" s="106"/>
    </row>
    <row r="2185" spans="1:17" s="122" customFormat="1" ht="14.25" customHeight="1">
      <c r="A2185" s="313"/>
      <c r="B2185" s="95"/>
      <c r="C2185" s="96"/>
      <c r="D2185" s="97"/>
      <c r="E2185" s="98"/>
      <c r="F2185" s="90"/>
      <c r="G2185" s="91"/>
      <c r="H2185" s="105"/>
      <c r="I2185" s="185" t="s">
        <v>401</v>
      </c>
      <c r="J2185" s="108"/>
      <c r="K2185" s="109"/>
      <c r="L2185" s="109"/>
      <c r="M2185" s="110"/>
      <c r="N2185" s="707"/>
      <c r="O2185" s="112"/>
    </row>
    <row r="2186" spans="1:17" s="122" customFormat="1" ht="14.25" customHeight="1">
      <c r="A2186" s="313"/>
      <c r="B2186" s="95"/>
      <c r="C2186" s="96"/>
      <c r="D2186" s="97"/>
      <c r="E2186" s="98"/>
      <c r="F2186" s="90"/>
      <c r="G2186" s="99"/>
      <c r="H2186" s="105"/>
      <c r="I2186" s="92"/>
      <c r="J2186" s="510"/>
      <c r="K2186" s="510"/>
      <c r="L2186" s="510"/>
      <c r="M2186" s="98"/>
      <c r="N2186" s="90"/>
      <c r="O2186" s="94"/>
    </row>
    <row r="2187" spans="1:17" s="122" customFormat="1" ht="14.25" customHeight="1">
      <c r="A2187" s="313"/>
      <c r="B2187" s="95"/>
      <c r="C2187" s="96"/>
      <c r="D2187" s="97"/>
      <c r="E2187" s="98"/>
      <c r="F2187" s="90"/>
      <c r="G2187" s="99"/>
      <c r="H2187" s="100"/>
      <c r="I2187" s="92"/>
      <c r="J2187" s="510"/>
      <c r="K2187" s="510"/>
      <c r="L2187" s="510"/>
      <c r="M2187" s="98"/>
      <c r="N2187" s="90"/>
      <c r="O2187" s="101">
        <f>ROUNDDOWN(SUM(N2186:N2191)/1000,0)</f>
        <v>0</v>
      </c>
    </row>
    <row r="2188" spans="1:17" s="122" customFormat="1" ht="14.1" customHeight="1" thickBot="1">
      <c r="A2188" s="313"/>
      <c r="B2188" s="113" t="s">
        <v>608</v>
      </c>
      <c r="C2188" s="114"/>
      <c r="D2188" s="114"/>
      <c r="E2188" s="115"/>
      <c r="F2188" s="116"/>
      <c r="G2188" s="117">
        <f>G2189-G2154-G2161-G2167-G2171-G2176-G2184</f>
        <v>0</v>
      </c>
      <c r="H2188" s="105"/>
      <c r="I2188" s="92"/>
      <c r="J2188" s="510"/>
      <c r="K2188" s="510"/>
      <c r="L2188" s="510"/>
      <c r="M2188" s="98"/>
      <c r="N2188" s="90"/>
      <c r="O2188" s="94"/>
    </row>
    <row r="2189" spans="1:17" s="122" customFormat="1" ht="14.25" customHeight="1" thickTop="1">
      <c r="A2189" s="313"/>
      <c r="B2189" s="702" t="s">
        <v>57</v>
      </c>
      <c r="C2189" s="703"/>
      <c r="D2189" s="703"/>
      <c r="E2189" s="703"/>
      <c r="F2189" s="704"/>
      <c r="G2189" s="118">
        <f>O2198</f>
        <v>0</v>
      </c>
      <c r="H2189" s="100"/>
      <c r="I2189" s="92"/>
      <c r="J2189" s="510"/>
      <c r="K2189" s="510"/>
      <c r="L2189" s="510"/>
      <c r="M2189" s="98"/>
      <c r="N2189" s="90"/>
      <c r="O2189" s="94"/>
    </row>
    <row r="2190" spans="1:17" s="122" customFormat="1" ht="20.100000000000001" customHeight="1">
      <c r="A2190" s="313"/>
      <c r="B2190" s="119" t="s">
        <v>58</v>
      </c>
      <c r="C2190" s="120"/>
      <c r="D2190" s="120"/>
      <c r="E2190" s="120"/>
      <c r="F2190" s="120"/>
      <c r="G2190" s="121"/>
      <c r="H2190" s="100"/>
      <c r="I2190" s="107"/>
      <c r="J2190" s="511"/>
      <c r="K2190" s="511"/>
      <c r="L2190" s="511"/>
      <c r="M2190" s="104"/>
      <c r="N2190" s="645"/>
      <c r="O2190" s="106"/>
    </row>
    <row r="2191" spans="1:17" s="122" customFormat="1" ht="14.25" customHeight="1">
      <c r="A2191" s="313"/>
      <c r="B2191" s="122" t="s">
        <v>59</v>
      </c>
      <c r="C2191" s="120"/>
      <c r="D2191" s="120"/>
      <c r="E2191" s="120"/>
      <c r="F2191" s="120"/>
      <c r="G2191" s="123" t="s">
        <v>60</v>
      </c>
      <c r="H2191" s="121"/>
      <c r="I2191" s="185" t="s">
        <v>717</v>
      </c>
      <c r="J2191" s="708"/>
      <c r="K2191" s="510"/>
      <c r="L2191" s="510"/>
      <c r="M2191" s="110"/>
      <c r="N2191" s="84"/>
      <c r="O2191" s="111"/>
    </row>
    <row r="2192" spans="1:17" s="122" customFormat="1" ht="14.25" customHeight="1">
      <c r="A2192" s="313"/>
      <c r="B2192" s="987" t="s">
        <v>61</v>
      </c>
      <c r="C2192" s="1019"/>
      <c r="D2192" s="1019"/>
      <c r="E2192" s="1019"/>
      <c r="F2192" s="1020"/>
      <c r="G2192" s="125" t="s">
        <v>62</v>
      </c>
      <c r="H2192" s="124"/>
      <c r="I2192" s="92"/>
      <c r="J2192" s="510"/>
      <c r="K2192" s="709"/>
      <c r="L2192" s="709"/>
      <c r="M2192" s="98"/>
      <c r="N2192" s="90"/>
      <c r="O2192" s="94"/>
      <c r="Q2192" s="648" t="s">
        <v>735</v>
      </c>
    </row>
    <row r="2193" spans="1:21" s="122" customFormat="1" ht="14.25" customHeight="1">
      <c r="A2193" s="313"/>
      <c r="B2193" s="1144" t="s">
        <v>403</v>
      </c>
      <c r="C2193" s="1019"/>
      <c r="D2193" s="1019"/>
      <c r="E2193" s="1019"/>
      <c r="F2193" s="1020"/>
      <c r="G2193" s="126"/>
      <c r="H2193" s="124"/>
      <c r="I2193" s="92"/>
      <c r="J2193" s="510"/>
      <c r="K2193" s="510"/>
      <c r="L2193" s="510"/>
      <c r="M2193" s="98"/>
      <c r="N2193" s="90"/>
      <c r="O2193" s="101">
        <f>ROUNDDOWN(SUM(N2192:N2196)/1000,0)</f>
        <v>0</v>
      </c>
    </row>
    <row r="2194" spans="1:21" s="122" customFormat="1" ht="20.100000000000001" customHeight="1">
      <c r="A2194" s="313"/>
      <c r="B2194" s="1144" t="s">
        <v>404</v>
      </c>
      <c r="C2194" s="1145"/>
      <c r="D2194" s="1145"/>
      <c r="E2194" s="1145"/>
      <c r="F2194" s="1146"/>
      <c r="G2194" s="126"/>
      <c r="H2194" s="127"/>
      <c r="I2194" s="92"/>
      <c r="J2194" s="510"/>
      <c r="K2194" s="510"/>
      <c r="L2194" s="510"/>
      <c r="M2194" s="98"/>
      <c r="N2194" s="90"/>
      <c r="O2194" s="94"/>
    </row>
    <row r="2195" spans="1:21" s="122" customFormat="1" ht="21.95" customHeight="1" thickBot="1">
      <c r="A2195" s="313"/>
      <c r="B2195" s="1144" t="s">
        <v>104</v>
      </c>
      <c r="C2195" s="1145"/>
      <c r="D2195" s="1145"/>
      <c r="E2195" s="1145"/>
      <c r="F2195" s="1146"/>
      <c r="G2195" s="126"/>
      <c r="H2195" s="105"/>
      <c r="I2195" s="92"/>
      <c r="J2195" s="510"/>
      <c r="K2195" s="510"/>
      <c r="L2195" s="510"/>
      <c r="M2195" s="98"/>
      <c r="N2195" s="90"/>
      <c r="O2195" s="128"/>
    </row>
    <row r="2196" spans="1:21" s="122" customFormat="1" ht="35.450000000000003" customHeight="1" thickTop="1">
      <c r="A2196" s="313"/>
      <c r="B2196" s="1144" t="s">
        <v>108</v>
      </c>
      <c r="C2196" s="1145"/>
      <c r="D2196" s="1145"/>
      <c r="E2196" s="1145"/>
      <c r="F2196" s="1146"/>
      <c r="G2196" s="126"/>
      <c r="H2196" s="105"/>
      <c r="I2196" s="1166" t="s">
        <v>402</v>
      </c>
      <c r="J2196" s="1167"/>
      <c r="K2196" s="1167"/>
      <c r="L2196" s="1167"/>
      <c r="M2196" s="1167"/>
      <c r="N2196" s="1168"/>
      <c r="O2196" s="129">
        <f>SUM(O2154,O2164,O2173,O2180,O2187,O2193)</f>
        <v>0</v>
      </c>
    </row>
    <row r="2197" spans="1:21" s="122" customFormat="1" ht="35.450000000000003" customHeight="1">
      <c r="A2197" s="313"/>
      <c r="B2197" s="1144" t="s">
        <v>774</v>
      </c>
      <c r="C2197" s="1145"/>
      <c r="D2197" s="1145"/>
      <c r="E2197" s="1145"/>
      <c r="F2197" s="1146"/>
      <c r="G2197" s="126"/>
      <c r="H2197" s="121"/>
      <c r="I2197" s="1169" t="s">
        <v>276</v>
      </c>
      <c r="J2197" s="1170"/>
      <c r="K2197" s="1170"/>
      <c r="L2197" s="1170"/>
      <c r="M2197" s="1170"/>
      <c r="N2197" s="1171"/>
      <c r="O2197" s="136">
        <f>IF(共通入力シート!$B$18="課税事業者",ROUNDDOWN((O2196-G2199)*10/110,0),0)</f>
        <v>0</v>
      </c>
    </row>
    <row r="2198" spans="1:21" s="122" customFormat="1" ht="26.1" customHeight="1" thickBot="1">
      <c r="A2198" s="313"/>
      <c r="B2198" s="1153" t="s">
        <v>775</v>
      </c>
      <c r="C2198" s="1154"/>
      <c r="D2198" s="1154"/>
      <c r="E2198" s="1154"/>
      <c r="F2198" s="1155"/>
      <c r="G2198" s="126"/>
      <c r="H2198" s="121"/>
      <c r="I2198" s="1159" t="s">
        <v>609</v>
      </c>
      <c r="J2198" s="1160"/>
      <c r="K2198" s="1160"/>
      <c r="L2198" s="1160"/>
      <c r="M2198" s="1160"/>
      <c r="N2198" s="1161"/>
      <c r="O2198" s="131">
        <f>O2196-O2197</f>
        <v>0</v>
      </c>
    </row>
    <row r="2199" spans="1:21" s="122" customFormat="1" ht="25.35" customHeight="1" thickTop="1">
      <c r="A2199" s="313"/>
      <c r="B2199" s="1156" t="s">
        <v>63</v>
      </c>
      <c r="C2199" s="1157"/>
      <c r="D2199" s="1157"/>
      <c r="E2199" s="1157"/>
      <c r="F2199" s="1158"/>
      <c r="G2199" s="130">
        <f>SUM(G2193:G2198)</f>
        <v>0</v>
      </c>
      <c r="H2199" s="326"/>
      <c r="I2199" s="1159" t="s">
        <v>610</v>
      </c>
      <c r="J2199" s="1160"/>
      <c r="K2199" s="1160"/>
      <c r="L2199" s="1160"/>
      <c r="M2199" s="1160"/>
      <c r="N2199" s="1161"/>
      <c r="O2199" s="134"/>
    </row>
    <row r="2200" spans="1:21" s="122" customFormat="1" ht="26.25" customHeight="1">
      <c r="A2200" s="313"/>
      <c r="B2200" s="122" t="s">
        <v>64</v>
      </c>
      <c r="C2200" s="327"/>
      <c r="D2200" s="327"/>
      <c r="E2200" s="327"/>
      <c r="F2200" s="327"/>
      <c r="G2200" s="133"/>
      <c r="H2200" s="326"/>
      <c r="O2200" s="135"/>
    </row>
    <row r="2201" spans="1:21" s="122" customFormat="1" ht="10.5" customHeight="1" thickBot="1">
      <c r="A2201" s="313"/>
      <c r="C2201" s="327"/>
      <c r="D2201" s="327"/>
      <c r="E2201" s="327"/>
      <c r="F2201" s="327"/>
      <c r="G2201" s="133"/>
      <c r="H2201" s="326"/>
      <c r="I2201" s="328"/>
    </row>
    <row r="2202" spans="1:21" s="122" customFormat="1" ht="25.35" customHeight="1" thickBot="1">
      <c r="A2202" s="313"/>
      <c r="B2202" s="1143" t="s">
        <v>65</v>
      </c>
      <c r="C2202" s="1018"/>
      <c r="D2202" s="1162" t="str">
        <f>IF(共通入力シート!$B$2="","",共通入力シート!$B$2)</f>
        <v/>
      </c>
      <c r="E2202" s="1162"/>
      <c r="F2202" s="1162"/>
      <c r="G2202" s="1163"/>
      <c r="H2202" s="1164" t="s">
        <v>778</v>
      </c>
      <c r="I2202" s="1165"/>
      <c r="J2202" s="1165"/>
      <c r="K2202" s="1165"/>
      <c r="L2202" s="1165"/>
      <c r="M2202" s="1165"/>
      <c r="N2202" s="1165"/>
      <c r="O2202" s="1165"/>
    </row>
    <row r="2203" spans="1:21" s="122" customFormat="1" ht="77.099999999999994" customHeight="1" thickBot="1">
      <c r="A2203" s="313"/>
      <c r="B2203" s="1148" t="s">
        <v>776</v>
      </c>
      <c r="C2203" s="1149"/>
      <c r="D2203" s="1150" t="str">
        <f>IF(O2198=0,"",MAX(0,MIN(INT(O2198/2),G2188)))</f>
        <v/>
      </c>
      <c r="E2203" s="1150"/>
      <c r="F2203" s="1150"/>
      <c r="G2203" s="329" t="s">
        <v>27</v>
      </c>
      <c r="H2203" s="1151" t="s">
        <v>736</v>
      </c>
      <c r="I2203" s="1152"/>
      <c r="J2203" s="1152"/>
      <c r="K2203" s="1152"/>
      <c r="L2203" s="1152"/>
      <c r="M2203" s="1152"/>
      <c r="N2203" s="1152"/>
      <c r="O2203" s="1152"/>
    </row>
    <row r="2204" spans="1:21" ht="4.5" customHeight="1"/>
    <row r="2205" spans="1:21" ht="15.6" customHeight="1">
      <c r="B2205" s="122" t="s">
        <v>332</v>
      </c>
      <c r="C2205" s="198"/>
      <c r="D2205" s="198"/>
      <c r="E2205" s="198"/>
      <c r="F2205" s="198"/>
      <c r="G2205" s="198"/>
      <c r="H2205" s="198"/>
      <c r="I2205" s="198"/>
      <c r="J2205" s="198"/>
      <c r="K2205" s="198"/>
      <c r="L2205" s="198"/>
      <c r="M2205" s="198"/>
      <c r="N2205" s="198"/>
      <c r="O2205" s="198"/>
      <c r="R2205" s="294"/>
      <c r="S2205" s="294"/>
      <c r="T2205" s="294"/>
      <c r="U2205" s="294"/>
    </row>
    <row r="2206" spans="1:21" ht="15.6" customHeight="1">
      <c r="B2206" s="198" t="s">
        <v>383</v>
      </c>
      <c r="C2206" s="198"/>
      <c r="D2206" s="198"/>
      <c r="E2206" s="198"/>
      <c r="F2206" s="198"/>
      <c r="G2206" s="198"/>
      <c r="H2206" s="198"/>
      <c r="I2206" s="198"/>
      <c r="J2206" s="198"/>
      <c r="K2206" s="198"/>
      <c r="L2206" s="198"/>
      <c r="M2206" s="198"/>
      <c r="N2206" s="198"/>
      <c r="O2206" s="198"/>
      <c r="R2206" s="294"/>
      <c r="S2206" s="294"/>
      <c r="T2206" s="294"/>
      <c r="U2206" s="294"/>
    </row>
    <row r="2207" spans="1:21" ht="18" customHeight="1" thickBot="1">
      <c r="B2207" s="1044" t="s">
        <v>382</v>
      </c>
      <c r="C2207" s="1044"/>
      <c r="D2207" s="1044"/>
      <c r="E2207" s="1044"/>
      <c r="F2207" s="1044"/>
      <c r="G2207" s="1044"/>
      <c r="H2207" s="1044"/>
      <c r="I2207" s="1044"/>
      <c r="J2207" s="1044"/>
      <c r="K2207" s="1044"/>
      <c r="L2207" s="1044"/>
      <c r="M2207" s="1044"/>
      <c r="N2207" s="1044"/>
      <c r="O2207" s="1044"/>
      <c r="R2207" s="294"/>
      <c r="S2207" s="294"/>
      <c r="T2207" s="294"/>
      <c r="U2207" s="294"/>
    </row>
    <row r="2208" spans="1:21" ht="15" customHeight="1">
      <c r="B2208" s="1036" t="s">
        <v>36</v>
      </c>
      <c r="C2208" s="1063"/>
      <c r="D2208" s="1051" t="s">
        <v>435</v>
      </c>
      <c r="E2208" s="1052"/>
      <c r="F2208" s="1036" t="s">
        <v>447</v>
      </c>
      <c r="G2208" s="1037"/>
      <c r="H2208" s="1038"/>
      <c r="I2208" s="1038"/>
      <c r="J2208" s="1038"/>
      <c r="K2208" s="1038"/>
      <c r="L2208" s="1038"/>
      <c r="M2208" s="1038"/>
      <c r="N2208" s="1038"/>
      <c r="O2208" s="1039"/>
      <c r="Q2208" s="520"/>
      <c r="R2208" s="294"/>
      <c r="S2208" s="294"/>
      <c r="T2208" s="294"/>
      <c r="U2208" s="294"/>
    </row>
    <row r="2209" spans="2:21" ht="15" customHeight="1" thickBot="1">
      <c r="B2209" s="1040"/>
      <c r="C2209" s="1064"/>
      <c r="D2209" s="1053"/>
      <c r="E2209" s="1054"/>
      <c r="F2209" s="1040"/>
      <c r="G2209" s="1041"/>
      <c r="H2209" s="1042"/>
      <c r="I2209" s="1042"/>
      <c r="J2209" s="1042"/>
      <c r="K2209" s="1042"/>
      <c r="L2209" s="1042"/>
      <c r="M2209" s="1042"/>
      <c r="N2209" s="1042"/>
      <c r="O2209" s="1043"/>
      <c r="Q2209" s="519"/>
      <c r="R2209" s="294"/>
      <c r="S2209" s="294"/>
      <c r="T2209" s="294"/>
      <c r="U2209" s="294"/>
    </row>
    <row r="2210" spans="2:21" ht="16.5" customHeight="1">
      <c r="B2210" s="295" t="s">
        <v>111</v>
      </c>
      <c r="C2210" s="296"/>
      <c r="D2210" s="296"/>
      <c r="E2210" s="297"/>
      <c r="F2210" s="296"/>
      <c r="G2210" s="296"/>
      <c r="H2210" s="298"/>
      <c r="I2210" s="298"/>
      <c r="J2210" s="298"/>
      <c r="K2210" s="298"/>
      <c r="L2210" s="298"/>
      <c r="M2210" s="298"/>
      <c r="N2210" s="298"/>
      <c r="O2210" s="299"/>
      <c r="R2210" s="294"/>
      <c r="S2210" s="294"/>
      <c r="T2210" s="294"/>
      <c r="U2210" s="294"/>
    </row>
    <row r="2211" spans="2:21" ht="18.75" customHeight="1">
      <c r="B2211" s="1055"/>
      <c r="C2211" s="1056"/>
      <c r="D2211" s="1056"/>
      <c r="E2211" s="1056"/>
      <c r="F2211" s="1056"/>
      <c r="G2211" s="1056"/>
      <c r="H2211" s="1056"/>
      <c r="I2211" s="1056"/>
      <c r="J2211" s="1056"/>
      <c r="K2211" s="1056"/>
      <c r="L2211" s="1213" t="s">
        <v>39</v>
      </c>
      <c r="M2211" s="1215"/>
      <c r="N2211" s="1215"/>
      <c r="O2211" s="1216"/>
      <c r="Q2211" s="496" t="str">
        <f>IF(M2211="", "←選択してください。", "")</f>
        <v>←選択してください。</v>
      </c>
      <c r="R2211" s="294"/>
      <c r="S2211" s="294"/>
      <c r="T2211" s="294"/>
      <c r="U2211" s="294"/>
    </row>
    <row r="2212" spans="2:21" ht="17.25" customHeight="1">
      <c r="B2212" s="1057"/>
      <c r="C2212" s="1058"/>
      <c r="D2212" s="1058"/>
      <c r="E2212" s="1058"/>
      <c r="F2212" s="1058"/>
      <c r="G2212" s="1058"/>
      <c r="H2212" s="1058"/>
      <c r="I2212" s="1058"/>
      <c r="J2212" s="1058"/>
      <c r="K2212" s="1058"/>
      <c r="L2212" s="1214"/>
      <c r="M2212" s="1217"/>
      <c r="N2212" s="1217"/>
      <c r="O2212" s="1218"/>
      <c r="Q2212" s="301"/>
      <c r="R2212" s="294"/>
      <c r="S2212" s="294"/>
      <c r="T2212" s="294"/>
      <c r="U2212" s="294"/>
    </row>
    <row r="2213" spans="2:21" ht="4.5" customHeight="1">
      <c r="B2213" s="303"/>
      <c r="C2213" s="303"/>
      <c r="D2213" s="303"/>
      <c r="E2213" s="303"/>
      <c r="F2213" s="303"/>
      <c r="G2213" s="303"/>
      <c r="H2213" s="303"/>
      <c r="I2213" s="303"/>
      <c r="J2213" s="303"/>
      <c r="K2213" s="303"/>
      <c r="L2213" s="303"/>
      <c r="M2213" s="303"/>
      <c r="N2213" s="303"/>
      <c r="O2213" s="517"/>
      <c r="R2213" s="294"/>
      <c r="S2213" s="294"/>
      <c r="T2213" s="294"/>
      <c r="U2213" s="294"/>
    </row>
    <row r="2214" spans="2:21" ht="21.75" customHeight="1">
      <c r="B2214" s="987" t="s">
        <v>112</v>
      </c>
      <c r="C2214" s="1097"/>
      <c r="D2214" s="1098" t="s">
        <v>41</v>
      </c>
      <c r="E2214" s="1099"/>
      <c r="F2214" s="1100"/>
      <c r="G2214" s="1100"/>
      <c r="H2214" s="1101"/>
      <c r="I2214" s="987"/>
      <c r="J2214" s="988"/>
      <c r="K2214" s="988"/>
      <c r="L2214" s="1211"/>
      <c r="M2214" s="1211"/>
      <c r="N2214" s="1211"/>
      <c r="O2214" s="1212"/>
      <c r="Q2214" s="301" t="str">
        <f>IF(OR(F2208="人材養成事業",F2208= "普及啓発事業"), "←斜線部は記入する必要はありません。", "")</f>
        <v/>
      </c>
      <c r="R2214" s="294"/>
      <c r="S2214" s="294"/>
      <c r="T2214" s="294"/>
      <c r="U2214" s="294"/>
    </row>
    <row r="2215" spans="2:21" ht="9" customHeight="1">
      <c r="B2215" s="122"/>
      <c r="C2215" s="122"/>
      <c r="D2215" s="122"/>
      <c r="E2215" s="122"/>
      <c r="F2215" s="303"/>
      <c r="G2215" s="303"/>
      <c r="H2215" s="500"/>
      <c r="I2215" s="303"/>
      <c r="J2215" s="303"/>
      <c r="K2215" s="303"/>
      <c r="L2215" s="501"/>
      <c r="M2215" s="303"/>
      <c r="N2215" s="303"/>
      <c r="O2215" s="502"/>
      <c r="Q2215" s="301"/>
      <c r="R2215" s="294"/>
      <c r="S2215" s="294"/>
      <c r="T2215" s="294"/>
      <c r="U2215" s="294"/>
    </row>
    <row r="2216" spans="2:21" ht="16.5" hidden="1" customHeight="1">
      <c r="B2216" s="122"/>
      <c r="C2216" s="122"/>
      <c r="D2216" s="122"/>
      <c r="E2216" s="122"/>
      <c r="F2216" s="303"/>
      <c r="G2216" s="303"/>
      <c r="H2216" s="500"/>
      <c r="I2216" s="303"/>
      <c r="J2216" s="303"/>
      <c r="K2216" s="303"/>
      <c r="L2216" s="501"/>
      <c r="M2216" s="303"/>
      <c r="N2216" s="303"/>
      <c r="O2216" s="502"/>
      <c r="Q2216" s="301"/>
      <c r="R2216" s="294"/>
      <c r="S2216" s="294"/>
      <c r="T2216" s="294"/>
      <c r="U2216" s="294"/>
    </row>
    <row r="2217" spans="2:21" ht="16.5" hidden="1" customHeight="1">
      <c r="B2217" s="122"/>
      <c r="C2217" s="122"/>
      <c r="D2217" s="303"/>
      <c r="E2217" s="303"/>
      <c r="F2217" s="303"/>
      <c r="G2217" s="303"/>
      <c r="H2217" s="303"/>
      <c r="I2217" s="303"/>
      <c r="J2217" s="303"/>
      <c r="K2217" s="303"/>
      <c r="L2217" s="303"/>
      <c r="M2217" s="303"/>
      <c r="N2217" s="303"/>
      <c r="O2217" s="303"/>
      <c r="Q2217" s="301"/>
      <c r="R2217" s="294"/>
      <c r="S2217" s="294"/>
      <c r="T2217" s="294"/>
      <c r="U2217" s="294"/>
    </row>
    <row r="2218" spans="2:21" s="97" customFormat="1" ht="18" customHeight="1">
      <c r="B2218" s="1067" t="s">
        <v>277</v>
      </c>
      <c r="C2218" s="1075"/>
      <c r="D2218" s="1032" t="s">
        <v>737</v>
      </c>
      <c r="E2218" s="975"/>
      <c r="F2218" s="975"/>
      <c r="G2218" s="975"/>
      <c r="H2218" s="975"/>
      <c r="I2218" s="975"/>
      <c r="J2218" s="975"/>
      <c r="K2218" s="975"/>
      <c r="L2218" s="975"/>
      <c r="M2218" s="975"/>
      <c r="N2218" s="975"/>
      <c r="O2218" s="976"/>
      <c r="Q2218" s="495"/>
    </row>
    <row r="2219" spans="2:21" s="97" customFormat="1" ht="19.350000000000001" customHeight="1">
      <c r="B2219" s="1076"/>
      <c r="C2219" s="1077"/>
      <c r="D2219" s="1033"/>
      <c r="E2219" s="1034"/>
      <c r="F2219" s="1034"/>
      <c r="G2219" s="1034"/>
      <c r="H2219" s="1034"/>
      <c r="I2219" s="1034"/>
      <c r="J2219" s="1034"/>
      <c r="K2219" s="1034"/>
      <c r="L2219" s="1034"/>
      <c r="M2219" s="1034"/>
      <c r="N2219" s="1034"/>
      <c r="O2219" s="1035"/>
    </row>
    <row r="2220" spans="2:21" s="97" customFormat="1" ht="19.350000000000001" customHeight="1">
      <c r="B2220" s="1076"/>
      <c r="C2220" s="1077"/>
      <c r="D2220" s="1026"/>
      <c r="E2220" s="1027"/>
      <c r="F2220" s="1027"/>
      <c r="G2220" s="1027"/>
      <c r="H2220" s="1027"/>
      <c r="I2220" s="1027"/>
      <c r="J2220" s="1027"/>
      <c r="K2220" s="1027"/>
      <c r="L2220" s="1027"/>
      <c r="M2220" s="1027"/>
      <c r="N2220" s="1027"/>
      <c r="O2220" s="1028"/>
    </row>
    <row r="2221" spans="2:21" s="97" customFormat="1" ht="19.350000000000001" customHeight="1">
      <c r="B2221" s="1076"/>
      <c r="C2221" s="1077"/>
      <c r="D2221" s="1026"/>
      <c r="E2221" s="1027"/>
      <c r="F2221" s="1027"/>
      <c r="G2221" s="1027"/>
      <c r="H2221" s="1027"/>
      <c r="I2221" s="1027"/>
      <c r="J2221" s="1027"/>
      <c r="K2221" s="1027"/>
      <c r="L2221" s="1027"/>
      <c r="M2221" s="1027"/>
      <c r="N2221" s="1027"/>
      <c r="O2221" s="1028"/>
    </row>
    <row r="2222" spans="2:21" s="97" customFormat="1" ht="19.350000000000001" customHeight="1">
      <c r="B2222" s="1076"/>
      <c r="C2222" s="1077"/>
      <c r="D2222" s="1026"/>
      <c r="E2222" s="1027"/>
      <c r="F2222" s="1027"/>
      <c r="G2222" s="1027"/>
      <c r="H2222" s="1027"/>
      <c r="I2222" s="1027"/>
      <c r="J2222" s="1027"/>
      <c r="K2222" s="1027"/>
      <c r="L2222" s="1027"/>
      <c r="M2222" s="1027"/>
      <c r="N2222" s="1027"/>
      <c r="O2222" s="1028"/>
    </row>
    <row r="2223" spans="2:21" s="97" customFormat="1" ht="19.350000000000001" customHeight="1">
      <c r="B2223" s="1076"/>
      <c r="C2223" s="1077"/>
      <c r="D2223" s="1026"/>
      <c r="E2223" s="1027"/>
      <c r="F2223" s="1027"/>
      <c r="G2223" s="1027"/>
      <c r="H2223" s="1027"/>
      <c r="I2223" s="1027"/>
      <c r="J2223" s="1027"/>
      <c r="K2223" s="1027"/>
      <c r="L2223" s="1027"/>
      <c r="M2223" s="1027"/>
      <c r="N2223" s="1027"/>
      <c r="O2223" s="1028"/>
    </row>
    <row r="2224" spans="2:21" s="97" customFormat="1" ht="19.350000000000001" customHeight="1">
      <c r="B2224" s="1076"/>
      <c r="C2224" s="1077"/>
      <c r="D2224" s="1026"/>
      <c r="E2224" s="1027"/>
      <c r="F2224" s="1027"/>
      <c r="G2224" s="1027"/>
      <c r="H2224" s="1027"/>
      <c r="I2224" s="1027"/>
      <c r="J2224" s="1027"/>
      <c r="K2224" s="1027"/>
      <c r="L2224" s="1027"/>
      <c r="M2224" s="1027"/>
      <c r="N2224" s="1027"/>
      <c r="O2224" s="1028"/>
    </row>
    <row r="2225" spans="2:15" s="97" customFormat="1" ht="19.350000000000001" customHeight="1">
      <c r="B2225" s="1076"/>
      <c r="C2225" s="1077"/>
      <c r="D2225" s="1026"/>
      <c r="E2225" s="1027"/>
      <c r="F2225" s="1027"/>
      <c r="G2225" s="1027"/>
      <c r="H2225" s="1027"/>
      <c r="I2225" s="1027"/>
      <c r="J2225" s="1027"/>
      <c r="K2225" s="1027"/>
      <c r="L2225" s="1027"/>
      <c r="M2225" s="1027"/>
      <c r="N2225" s="1027"/>
      <c r="O2225" s="1028"/>
    </row>
    <row r="2226" spans="2:15" s="97" customFormat="1" ht="19.350000000000001" customHeight="1">
      <c r="B2226" s="1076"/>
      <c r="C2226" s="1077"/>
      <c r="D2226" s="1026"/>
      <c r="E2226" s="1027"/>
      <c r="F2226" s="1027"/>
      <c r="G2226" s="1027"/>
      <c r="H2226" s="1027"/>
      <c r="I2226" s="1027"/>
      <c r="J2226" s="1027"/>
      <c r="K2226" s="1027"/>
      <c r="L2226" s="1027"/>
      <c r="M2226" s="1027"/>
      <c r="N2226" s="1027"/>
      <c r="O2226" s="1028"/>
    </row>
    <row r="2227" spans="2:15" s="97" customFormat="1" ht="19.350000000000001" customHeight="1">
      <c r="B2227" s="1076"/>
      <c r="C2227" s="1077"/>
      <c r="D2227" s="1026"/>
      <c r="E2227" s="1027"/>
      <c r="F2227" s="1027"/>
      <c r="G2227" s="1027"/>
      <c r="H2227" s="1027"/>
      <c r="I2227" s="1027"/>
      <c r="J2227" s="1027"/>
      <c r="K2227" s="1027"/>
      <c r="L2227" s="1027"/>
      <c r="M2227" s="1027"/>
      <c r="N2227" s="1027"/>
      <c r="O2227" s="1028"/>
    </row>
    <row r="2228" spans="2:15" s="97" customFormat="1" ht="19.350000000000001" customHeight="1">
      <c r="B2228" s="1078"/>
      <c r="C2228" s="1079"/>
      <c r="D2228" s="1029"/>
      <c r="E2228" s="1030"/>
      <c r="F2228" s="1030"/>
      <c r="G2228" s="1030"/>
      <c r="H2228" s="1030"/>
      <c r="I2228" s="1030"/>
      <c r="J2228" s="1030"/>
      <c r="K2228" s="1030"/>
      <c r="L2228" s="1030"/>
      <c r="M2228" s="1030"/>
      <c r="N2228" s="1030"/>
      <c r="O2228" s="1031"/>
    </row>
    <row r="2229" spans="2:15" s="97" customFormat="1" ht="18" customHeight="1">
      <c r="B2229" s="1067" t="s">
        <v>114</v>
      </c>
      <c r="C2229" s="1092"/>
      <c r="D2229" s="1147" t="s">
        <v>523</v>
      </c>
      <c r="E2229" s="1133"/>
      <c r="F2229" s="1133"/>
      <c r="G2229" s="1133"/>
      <c r="H2229" s="1133"/>
      <c r="I2229" s="1133"/>
      <c r="J2229" s="1133"/>
      <c r="K2229" s="1133"/>
      <c r="L2229" s="1133"/>
      <c r="M2229" s="1133"/>
      <c r="N2229" s="1133"/>
      <c r="O2229" s="1134"/>
    </row>
    <row r="2230" spans="2:15" s="97" customFormat="1" ht="18" customHeight="1">
      <c r="B2230" s="1093"/>
      <c r="C2230" s="1094"/>
      <c r="D2230" s="1045"/>
      <c r="E2230" s="1046"/>
      <c r="F2230" s="1046"/>
      <c r="G2230" s="1046"/>
      <c r="H2230" s="1046"/>
      <c r="I2230" s="1046"/>
      <c r="J2230" s="1046"/>
      <c r="K2230" s="1046"/>
      <c r="L2230" s="1046"/>
      <c r="M2230" s="1046"/>
      <c r="N2230" s="1046"/>
      <c r="O2230" s="1047"/>
    </row>
    <row r="2231" spans="2:15" s="97" customFormat="1" ht="18" customHeight="1">
      <c r="B2231" s="1093"/>
      <c r="C2231" s="1094"/>
      <c r="D2231" s="1026"/>
      <c r="E2231" s="1027"/>
      <c r="F2231" s="1027"/>
      <c r="G2231" s="1027"/>
      <c r="H2231" s="1027"/>
      <c r="I2231" s="1027"/>
      <c r="J2231" s="1027"/>
      <c r="K2231" s="1027"/>
      <c r="L2231" s="1027"/>
      <c r="M2231" s="1027"/>
      <c r="N2231" s="1027"/>
      <c r="O2231" s="1028"/>
    </row>
    <row r="2232" spans="2:15" s="97" customFormat="1" ht="18" customHeight="1">
      <c r="B2232" s="1093"/>
      <c r="C2232" s="1094"/>
      <c r="D2232" s="1026"/>
      <c r="E2232" s="1027"/>
      <c r="F2232" s="1027"/>
      <c r="G2232" s="1027"/>
      <c r="H2232" s="1027"/>
      <c r="I2232" s="1027"/>
      <c r="J2232" s="1027"/>
      <c r="K2232" s="1027"/>
      <c r="L2232" s="1027"/>
      <c r="M2232" s="1027"/>
      <c r="N2232" s="1027"/>
      <c r="O2232" s="1028"/>
    </row>
    <row r="2233" spans="2:15" s="97" customFormat="1" ht="18" customHeight="1">
      <c r="B2233" s="1093"/>
      <c r="C2233" s="1094"/>
      <c r="D2233" s="1026"/>
      <c r="E2233" s="1027"/>
      <c r="F2233" s="1027"/>
      <c r="G2233" s="1027"/>
      <c r="H2233" s="1027"/>
      <c r="I2233" s="1027"/>
      <c r="J2233" s="1027"/>
      <c r="K2233" s="1027"/>
      <c r="L2233" s="1027"/>
      <c r="M2233" s="1027"/>
      <c r="N2233" s="1027"/>
      <c r="O2233" s="1028"/>
    </row>
    <row r="2234" spans="2:15" s="97" customFormat="1" ht="18" customHeight="1">
      <c r="B2234" s="1093"/>
      <c r="C2234" s="1094"/>
      <c r="D2234" s="1026"/>
      <c r="E2234" s="1027"/>
      <c r="F2234" s="1027"/>
      <c r="G2234" s="1027"/>
      <c r="H2234" s="1027"/>
      <c r="I2234" s="1027"/>
      <c r="J2234" s="1027"/>
      <c r="K2234" s="1027"/>
      <c r="L2234" s="1027"/>
      <c r="M2234" s="1027"/>
      <c r="N2234" s="1027"/>
      <c r="O2234" s="1028"/>
    </row>
    <row r="2235" spans="2:15" s="97" customFormat="1" ht="18" customHeight="1">
      <c r="B2235" s="1093"/>
      <c r="C2235" s="1094"/>
      <c r="D2235" s="1048"/>
      <c r="E2235" s="1049"/>
      <c r="F2235" s="1049"/>
      <c r="G2235" s="1049"/>
      <c r="H2235" s="1049"/>
      <c r="I2235" s="1049"/>
      <c r="J2235" s="1049"/>
      <c r="K2235" s="1049"/>
      <c r="L2235" s="1049"/>
      <c r="M2235" s="1049"/>
      <c r="N2235" s="1049"/>
      <c r="O2235" s="1050"/>
    </row>
    <row r="2236" spans="2:15" s="97" customFormat="1" ht="18" customHeight="1">
      <c r="B2236" s="1093"/>
      <c r="C2236" s="1094"/>
      <c r="D2236" s="1116" t="s">
        <v>334</v>
      </c>
      <c r="E2236" s="1117"/>
      <c r="F2236" s="1117"/>
      <c r="G2236" s="1117"/>
      <c r="H2236" s="1117"/>
      <c r="I2236" s="1117"/>
      <c r="J2236" s="1117"/>
      <c r="K2236" s="1117"/>
      <c r="L2236" s="1117"/>
      <c r="M2236" s="1117"/>
      <c r="N2236" s="1117"/>
      <c r="O2236" s="1118"/>
    </row>
    <row r="2237" spans="2:15" s="97" customFormat="1" ht="18" customHeight="1">
      <c r="B2237" s="1093"/>
      <c r="C2237" s="1094"/>
      <c r="D2237" s="1045"/>
      <c r="E2237" s="1119"/>
      <c r="F2237" s="1119"/>
      <c r="G2237" s="1119"/>
      <c r="H2237" s="1119"/>
      <c r="I2237" s="1119"/>
      <c r="J2237" s="1119"/>
      <c r="K2237" s="1119"/>
      <c r="L2237" s="1119"/>
      <c r="M2237" s="1119"/>
      <c r="N2237" s="1119"/>
      <c r="O2237" s="1120"/>
    </row>
    <row r="2238" spans="2:15" s="97" customFormat="1" ht="18" customHeight="1">
      <c r="B2238" s="1093"/>
      <c r="C2238" s="1094"/>
      <c r="D2238" s="1121"/>
      <c r="E2238" s="1122"/>
      <c r="F2238" s="1122"/>
      <c r="G2238" s="1122"/>
      <c r="H2238" s="1122"/>
      <c r="I2238" s="1122"/>
      <c r="J2238" s="1122"/>
      <c r="K2238" s="1122"/>
      <c r="L2238" s="1122"/>
      <c r="M2238" s="1122"/>
      <c r="N2238" s="1122"/>
      <c r="O2238" s="1123"/>
    </row>
    <row r="2239" spans="2:15" s="97" customFormat="1" ht="18" customHeight="1">
      <c r="B2239" s="1093"/>
      <c r="C2239" s="1094"/>
      <c r="D2239" s="1121"/>
      <c r="E2239" s="1122"/>
      <c r="F2239" s="1122"/>
      <c r="G2239" s="1122"/>
      <c r="H2239" s="1122"/>
      <c r="I2239" s="1122"/>
      <c r="J2239" s="1122"/>
      <c r="K2239" s="1122"/>
      <c r="L2239" s="1122"/>
      <c r="M2239" s="1122"/>
      <c r="N2239" s="1122"/>
      <c r="O2239" s="1123"/>
    </row>
    <row r="2240" spans="2:15" s="97" customFormat="1" ht="18" customHeight="1">
      <c r="B2240" s="1093"/>
      <c r="C2240" s="1094"/>
      <c r="D2240" s="1121"/>
      <c r="E2240" s="1122"/>
      <c r="F2240" s="1122"/>
      <c r="G2240" s="1122"/>
      <c r="H2240" s="1122"/>
      <c r="I2240" s="1122"/>
      <c r="J2240" s="1122"/>
      <c r="K2240" s="1122"/>
      <c r="L2240" s="1122"/>
      <c r="M2240" s="1122"/>
      <c r="N2240" s="1122"/>
      <c r="O2240" s="1123"/>
    </row>
    <row r="2241" spans="2:17" s="97" customFormat="1" ht="18" customHeight="1">
      <c r="B2241" s="1093"/>
      <c r="C2241" s="1094"/>
      <c r="D2241" s="1121"/>
      <c r="E2241" s="1122"/>
      <c r="F2241" s="1122"/>
      <c r="G2241" s="1122"/>
      <c r="H2241" s="1122"/>
      <c r="I2241" s="1122"/>
      <c r="J2241" s="1122"/>
      <c r="K2241" s="1122"/>
      <c r="L2241" s="1122"/>
      <c r="M2241" s="1122"/>
      <c r="N2241" s="1122"/>
      <c r="O2241" s="1123"/>
    </row>
    <row r="2242" spans="2:17" s="97" customFormat="1" ht="18" customHeight="1">
      <c r="B2242" s="1093"/>
      <c r="C2242" s="1094"/>
      <c r="D2242" s="1121"/>
      <c r="E2242" s="1122"/>
      <c r="F2242" s="1122"/>
      <c r="G2242" s="1122"/>
      <c r="H2242" s="1122"/>
      <c r="I2242" s="1122"/>
      <c r="J2242" s="1122"/>
      <c r="K2242" s="1122"/>
      <c r="L2242" s="1122"/>
      <c r="M2242" s="1122"/>
      <c r="N2242" s="1122"/>
      <c r="O2242" s="1123"/>
    </row>
    <row r="2243" spans="2:17" s="97" customFormat="1" ht="18" customHeight="1">
      <c r="B2243" s="1095"/>
      <c r="C2243" s="1096"/>
      <c r="D2243" s="1124"/>
      <c r="E2243" s="1125"/>
      <c r="F2243" s="1125"/>
      <c r="G2243" s="1125"/>
      <c r="H2243" s="1125"/>
      <c r="I2243" s="1125"/>
      <c r="J2243" s="1125"/>
      <c r="K2243" s="1125"/>
      <c r="L2243" s="1125"/>
      <c r="M2243" s="1125"/>
      <c r="N2243" s="1125"/>
      <c r="O2243" s="1126"/>
    </row>
    <row r="2244" spans="2:17" s="97" customFormat="1" ht="31.5" customHeight="1">
      <c r="B2244" s="1067" t="s">
        <v>110</v>
      </c>
      <c r="C2244" s="1092"/>
      <c r="D2244" s="1102" t="s">
        <v>733</v>
      </c>
      <c r="E2244" s="1090"/>
      <c r="F2244" s="1090"/>
      <c r="G2244" s="1090"/>
      <c r="H2244" s="1090"/>
      <c r="I2244" s="1090"/>
      <c r="J2244" s="1090"/>
      <c r="K2244" s="1090"/>
      <c r="L2244" s="1090"/>
      <c r="M2244" s="1090"/>
      <c r="N2244" s="1090"/>
      <c r="O2244" s="1091"/>
    </row>
    <row r="2245" spans="2:17" s="97" customFormat="1" ht="18" customHeight="1">
      <c r="B2245" s="1093"/>
      <c r="C2245" s="1094"/>
      <c r="D2245" s="1045"/>
      <c r="E2245" s="1108"/>
      <c r="F2245" s="1108"/>
      <c r="G2245" s="1108"/>
      <c r="H2245" s="1108"/>
      <c r="I2245" s="1108"/>
      <c r="J2245" s="1108"/>
      <c r="K2245" s="1108"/>
      <c r="L2245" s="1108"/>
      <c r="M2245" s="1108"/>
      <c r="N2245" s="1108"/>
      <c r="O2245" s="1109"/>
    </row>
    <row r="2246" spans="2:17" s="97" customFormat="1" ht="18" customHeight="1">
      <c r="B2246" s="1093"/>
      <c r="C2246" s="1094"/>
      <c r="D2246" s="1110"/>
      <c r="E2246" s="1111"/>
      <c r="F2246" s="1111"/>
      <c r="G2246" s="1111"/>
      <c r="H2246" s="1111"/>
      <c r="I2246" s="1111"/>
      <c r="J2246" s="1111"/>
      <c r="K2246" s="1111"/>
      <c r="L2246" s="1111"/>
      <c r="M2246" s="1111"/>
      <c r="N2246" s="1111"/>
      <c r="O2246" s="1112"/>
    </row>
    <row r="2247" spans="2:17" s="97" customFormat="1" ht="18" customHeight="1">
      <c r="B2247" s="1093"/>
      <c r="C2247" s="1094"/>
      <c r="D2247" s="1113"/>
      <c r="E2247" s="1114"/>
      <c r="F2247" s="1114"/>
      <c r="G2247" s="1114"/>
      <c r="H2247" s="1114"/>
      <c r="I2247" s="1114"/>
      <c r="J2247" s="1114"/>
      <c r="K2247" s="1114"/>
      <c r="L2247" s="1114"/>
      <c r="M2247" s="1114"/>
      <c r="N2247" s="1114"/>
      <c r="O2247" s="1115"/>
    </row>
    <row r="2248" spans="2:17" s="97" customFormat="1" ht="17.100000000000001" customHeight="1">
      <c r="B2248" s="1093"/>
      <c r="C2248" s="1094"/>
      <c r="D2248" s="1133" t="s">
        <v>278</v>
      </c>
      <c r="E2248" s="1133"/>
      <c r="F2248" s="1133"/>
      <c r="G2248" s="1133"/>
      <c r="H2248" s="1133"/>
      <c r="I2248" s="1133"/>
      <c r="J2248" s="1133"/>
      <c r="K2248" s="1133"/>
      <c r="L2248" s="1133"/>
      <c r="M2248" s="1133"/>
      <c r="N2248" s="1133"/>
      <c r="O2248" s="1134"/>
    </row>
    <row r="2249" spans="2:17" s="97" customFormat="1" ht="17.100000000000001" customHeight="1">
      <c r="B2249" s="1093"/>
      <c r="C2249" s="1094"/>
      <c r="D2249" s="1135"/>
      <c r="E2249" s="1108"/>
      <c r="F2249" s="1108"/>
      <c r="G2249" s="1108"/>
      <c r="H2249" s="1108"/>
      <c r="I2249" s="1108"/>
      <c r="J2249" s="1108"/>
      <c r="K2249" s="1108"/>
      <c r="L2249" s="1108"/>
      <c r="M2249" s="1108"/>
      <c r="N2249" s="1108"/>
      <c r="O2249" s="1109"/>
    </row>
    <row r="2250" spans="2:17" s="97" customFormat="1" ht="17.100000000000001" customHeight="1">
      <c r="B2250" s="1093"/>
      <c r="C2250" s="1094"/>
      <c r="D2250" s="1110"/>
      <c r="E2250" s="1111"/>
      <c r="F2250" s="1111"/>
      <c r="G2250" s="1111"/>
      <c r="H2250" s="1111"/>
      <c r="I2250" s="1111"/>
      <c r="J2250" s="1111"/>
      <c r="K2250" s="1111"/>
      <c r="L2250" s="1111"/>
      <c r="M2250" s="1111"/>
      <c r="N2250" s="1111"/>
      <c r="O2250" s="1112"/>
    </row>
    <row r="2251" spans="2:17" s="97" customFormat="1" ht="17.100000000000001" customHeight="1">
      <c r="B2251" s="1093"/>
      <c r="C2251" s="1094"/>
      <c r="D2251" s="1113"/>
      <c r="E2251" s="1114"/>
      <c r="F2251" s="1114"/>
      <c r="G2251" s="1114"/>
      <c r="H2251" s="1114"/>
      <c r="I2251" s="1114"/>
      <c r="J2251" s="1114"/>
      <c r="K2251" s="1114"/>
      <c r="L2251" s="1114"/>
      <c r="M2251" s="1114"/>
      <c r="N2251" s="1114"/>
      <c r="O2251" s="1115"/>
    </row>
    <row r="2252" spans="2:17" s="97" customFormat="1" ht="17.100000000000001" customHeight="1">
      <c r="B2252" s="1093"/>
      <c r="C2252" s="1094"/>
      <c r="D2252" s="1133" t="s">
        <v>371</v>
      </c>
      <c r="E2252" s="1133"/>
      <c r="F2252" s="1133"/>
      <c r="G2252" s="1133"/>
      <c r="H2252" s="1133"/>
      <c r="I2252" s="1133"/>
      <c r="J2252" s="1133"/>
      <c r="K2252" s="1133"/>
      <c r="L2252" s="1133"/>
      <c r="M2252" s="1133"/>
      <c r="N2252" s="1133"/>
      <c r="O2252" s="1134"/>
    </row>
    <row r="2253" spans="2:17" s="97" customFormat="1" ht="17.100000000000001" customHeight="1">
      <c r="B2253" s="1093"/>
      <c r="C2253" s="1094"/>
      <c r="D2253" s="1135"/>
      <c r="E2253" s="1136"/>
      <c r="F2253" s="1136"/>
      <c r="G2253" s="1136"/>
      <c r="H2253" s="1136"/>
      <c r="I2253" s="1136"/>
      <c r="J2253" s="1136"/>
      <c r="K2253" s="1136"/>
      <c r="L2253" s="1136"/>
      <c r="M2253" s="1136"/>
      <c r="N2253" s="1136"/>
      <c r="O2253" s="1137"/>
    </row>
    <row r="2254" spans="2:17" s="97" customFormat="1" ht="17.100000000000001" customHeight="1">
      <c r="B2254" s="1093"/>
      <c r="C2254" s="1094"/>
      <c r="D2254" s="1138"/>
      <c r="E2254" s="827"/>
      <c r="F2254" s="827"/>
      <c r="G2254" s="827"/>
      <c r="H2254" s="827"/>
      <c r="I2254" s="827"/>
      <c r="J2254" s="827"/>
      <c r="K2254" s="827"/>
      <c r="L2254" s="827"/>
      <c r="M2254" s="827"/>
      <c r="N2254" s="827"/>
      <c r="O2254" s="1139"/>
    </row>
    <row r="2255" spans="2:17" s="97" customFormat="1" ht="17.100000000000001" customHeight="1">
      <c r="B2255" s="1093"/>
      <c r="C2255" s="1094"/>
      <c r="D2255" s="1140"/>
      <c r="E2255" s="1141"/>
      <c r="F2255" s="1141"/>
      <c r="G2255" s="1141"/>
      <c r="H2255" s="1141"/>
      <c r="I2255" s="1141"/>
      <c r="J2255" s="1141"/>
      <c r="K2255" s="1141"/>
      <c r="L2255" s="1141"/>
      <c r="M2255" s="1141"/>
      <c r="N2255" s="1141"/>
      <c r="O2255" s="1142"/>
    </row>
    <row r="2256" spans="2:17" s="97" customFormat="1" ht="45" customHeight="1">
      <c r="B2256" s="1093"/>
      <c r="C2256" s="1094"/>
      <c r="D2256" s="1021" t="s">
        <v>779</v>
      </c>
      <c r="E2256" s="1022"/>
      <c r="F2256" s="1022"/>
      <c r="G2256" s="1022"/>
      <c r="H2256" s="1022"/>
      <c r="I2256" s="1022"/>
      <c r="J2256" s="1022"/>
      <c r="K2256" s="1022"/>
      <c r="L2256" s="1023"/>
      <c r="M2256" s="1024" t="s">
        <v>713</v>
      </c>
      <c r="N2256" s="1025"/>
      <c r="O2256" s="706" t="s">
        <v>714</v>
      </c>
      <c r="Q2256" s="495" t="s">
        <v>721</v>
      </c>
    </row>
    <row r="2257" spans="1:21" s="97" customFormat="1" ht="17.100000000000001" customHeight="1">
      <c r="B2257" s="1093"/>
      <c r="C2257" s="1094"/>
      <c r="D2257" s="1045"/>
      <c r="E2257" s="1103"/>
      <c r="F2257" s="1103"/>
      <c r="G2257" s="1103"/>
      <c r="H2257" s="1103"/>
      <c r="I2257" s="1103"/>
      <c r="J2257" s="1103"/>
      <c r="K2257" s="1103"/>
      <c r="L2257" s="1103"/>
      <c r="M2257" s="1103"/>
      <c r="N2257" s="1103"/>
      <c r="O2257" s="1104"/>
    </row>
    <row r="2258" spans="1:21" ht="18" customHeight="1">
      <c r="B2258" s="1093"/>
      <c r="C2258" s="1094"/>
      <c r="D2258" s="1105"/>
      <c r="E2258" s="1106"/>
      <c r="F2258" s="1106"/>
      <c r="G2258" s="1106"/>
      <c r="H2258" s="1106"/>
      <c r="I2258" s="1106"/>
      <c r="J2258" s="1106"/>
      <c r="K2258" s="1106"/>
      <c r="L2258" s="1106"/>
      <c r="M2258" s="1106"/>
      <c r="N2258" s="1106"/>
      <c r="O2258" s="1107"/>
      <c r="R2258" s="294"/>
      <c r="S2258" s="294"/>
      <c r="T2258" s="294"/>
      <c r="U2258" s="294"/>
    </row>
    <row r="2259" spans="1:21" ht="18" customHeight="1">
      <c r="B2259" s="1093"/>
      <c r="C2259" s="1094"/>
      <c r="D2259" s="1147" t="s">
        <v>279</v>
      </c>
      <c r="E2259" s="1133"/>
      <c r="F2259" s="1133"/>
      <c r="G2259" s="1133"/>
      <c r="H2259" s="1133"/>
      <c r="I2259" s="1133"/>
      <c r="J2259" s="1133"/>
      <c r="K2259" s="1133"/>
      <c r="L2259" s="1133"/>
      <c r="M2259" s="1133"/>
      <c r="N2259" s="1133"/>
      <c r="O2259" s="1134"/>
      <c r="R2259" s="294"/>
      <c r="S2259" s="294"/>
      <c r="T2259" s="294"/>
      <c r="U2259" s="294"/>
    </row>
    <row r="2260" spans="1:21" ht="18" customHeight="1">
      <c r="B2260" s="1093"/>
      <c r="C2260" s="1094"/>
      <c r="D2260" s="1127"/>
      <c r="E2260" s="1128"/>
      <c r="F2260" s="1128"/>
      <c r="G2260" s="1128"/>
      <c r="H2260" s="1128"/>
      <c r="I2260" s="1128"/>
      <c r="J2260" s="1128"/>
      <c r="K2260" s="1128"/>
      <c r="L2260" s="1128"/>
      <c r="M2260" s="1128"/>
      <c r="N2260" s="1128"/>
      <c r="O2260" s="1129"/>
      <c r="R2260" s="294"/>
      <c r="S2260" s="294"/>
      <c r="T2260" s="294"/>
      <c r="U2260" s="294"/>
    </row>
    <row r="2261" spans="1:21" s="308" customFormat="1" ht="18" customHeight="1">
      <c r="B2261" s="1095"/>
      <c r="C2261" s="1096"/>
      <c r="D2261" s="1130"/>
      <c r="E2261" s="1131"/>
      <c r="F2261" s="1131"/>
      <c r="G2261" s="1131"/>
      <c r="H2261" s="1131"/>
      <c r="I2261" s="1131"/>
      <c r="J2261" s="1131"/>
      <c r="K2261" s="1131"/>
      <c r="L2261" s="1131"/>
      <c r="M2261" s="1131"/>
      <c r="N2261" s="1131"/>
      <c r="O2261" s="1132"/>
    </row>
    <row r="2262" spans="1:21" s="122" customFormat="1" ht="4.5" customHeight="1">
      <c r="B2262" s="309"/>
      <c r="C2262" s="309"/>
      <c r="D2262" s="310"/>
      <c r="E2262" s="310"/>
      <c r="F2262" s="310"/>
      <c r="G2262" s="310"/>
      <c r="H2262" s="310"/>
      <c r="I2262" s="310"/>
      <c r="J2262" s="310"/>
      <c r="K2262" s="310"/>
      <c r="L2262" s="310"/>
      <c r="M2262" s="310"/>
      <c r="N2262" s="310"/>
      <c r="O2262" s="310"/>
    </row>
    <row r="2263" spans="1:21" s="122" customFormat="1" ht="18.75" customHeight="1">
      <c r="B2263" s="463" t="s">
        <v>333</v>
      </c>
      <c r="C2263" s="309"/>
      <c r="D2263" s="310"/>
      <c r="E2263" s="310"/>
      <c r="F2263" s="310"/>
      <c r="G2263" s="310"/>
      <c r="H2263" s="310"/>
      <c r="I2263" s="310"/>
      <c r="J2263" s="310"/>
      <c r="K2263" s="310"/>
      <c r="L2263" s="310"/>
      <c r="M2263" s="310"/>
      <c r="N2263" s="310"/>
      <c r="O2263" s="310"/>
    </row>
    <row r="2264" spans="1:21" s="122" customFormat="1" ht="14.25" customHeight="1" thickBot="1">
      <c r="B2264" s="463" t="s">
        <v>331</v>
      </c>
      <c r="C2264" s="309"/>
      <c r="D2264" s="310"/>
      <c r="E2264" s="310"/>
      <c r="F2264" s="310"/>
      <c r="G2264" s="310"/>
      <c r="H2264" s="310"/>
      <c r="I2264" s="310"/>
      <c r="J2264" s="310"/>
      <c r="K2264" s="310"/>
      <c r="L2264" s="310"/>
      <c r="M2264" s="310"/>
      <c r="N2264" s="310"/>
      <c r="O2264" s="310"/>
    </row>
    <row r="2265" spans="1:21" s="122" customFormat="1" ht="18" customHeight="1" thickBot="1">
      <c r="B2265" s="1143" t="s">
        <v>36</v>
      </c>
      <c r="C2265" s="1017"/>
      <c r="D2265" s="1018"/>
      <c r="E2265" s="311" t="s">
        <v>435</v>
      </c>
      <c r="F2265" s="312"/>
      <c r="G2265" s="312"/>
      <c r="H2265" s="312"/>
      <c r="I2265" s="312"/>
      <c r="J2265" s="312"/>
      <c r="K2265" s="312"/>
      <c r="L2265" s="212"/>
      <c r="M2265" s="212"/>
      <c r="N2265" s="212"/>
      <c r="O2265" s="212"/>
    </row>
    <row r="2266" spans="1:21" s="122" customFormat="1" ht="12">
      <c r="A2266" s="313"/>
      <c r="B2266" s="314" t="s">
        <v>50</v>
      </c>
      <c r="C2266" s="314"/>
      <c r="D2266" s="315"/>
      <c r="E2266" s="316"/>
      <c r="F2266" s="316"/>
      <c r="G2266" s="317" t="s">
        <v>51</v>
      </c>
      <c r="H2266" s="315"/>
      <c r="I2266" s="314" t="s">
        <v>52</v>
      </c>
      <c r="J2266" s="314"/>
      <c r="K2266" s="313"/>
      <c r="L2266" s="318"/>
      <c r="M2266" s="319"/>
      <c r="N2266" s="313"/>
      <c r="O2266" s="317" t="s">
        <v>51</v>
      </c>
    </row>
    <row r="2267" spans="1:21" s="122" customFormat="1" ht="12">
      <c r="A2267" s="320"/>
      <c r="B2267" s="321" t="s">
        <v>53</v>
      </c>
      <c r="C2267" s="322"/>
      <c r="D2267" s="322"/>
      <c r="E2267" s="323"/>
      <c r="F2267" s="323" t="s">
        <v>54</v>
      </c>
      <c r="G2267" s="324" t="s">
        <v>55</v>
      </c>
      <c r="H2267" s="325"/>
      <c r="I2267" s="321" t="s">
        <v>53</v>
      </c>
      <c r="J2267" s="322"/>
      <c r="K2267" s="322"/>
      <c r="L2267" s="322"/>
      <c r="M2267" s="323"/>
      <c r="N2267" s="323" t="s">
        <v>54</v>
      </c>
      <c r="O2267" s="324" t="s">
        <v>55</v>
      </c>
    </row>
    <row r="2268" spans="1:21" s="122" customFormat="1" ht="18" customHeight="1">
      <c r="A2268" s="313"/>
      <c r="B2268" s="78" t="s">
        <v>395</v>
      </c>
      <c r="C2268" s="79"/>
      <c r="D2268" s="79"/>
      <c r="E2268" s="80"/>
      <c r="F2268" s="81"/>
      <c r="G2268" s="82"/>
      <c r="H2268" s="83"/>
      <c r="I2268" s="78" t="s">
        <v>397</v>
      </c>
      <c r="J2268" s="79"/>
      <c r="K2268" s="79"/>
      <c r="L2268" s="79"/>
      <c r="M2268" s="80"/>
      <c r="N2268" s="84"/>
      <c r="O2268" s="85"/>
      <c r="Q2268" s="561" t="s">
        <v>700</v>
      </c>
    </row>
    <row r="2269" spans="1:21" s="122" customFormat="1" ht="14.25" customHeight="1">
      <c r="A2269" s="313"/>
      <c r="B2269" s="86"/>
      <c r="C2269" s="87"/>
      <c r="D2269" s="88"/>
      <c r="E2269" s="89"/>
      <c r="F2269" s="90"/>
      <c r="G2269" s="91"/>
      <c r="H2269" s="83"/>
      <c r="I2269" s="92"/>
      <c r="J2269" s="93"/>
      <c r="K2269" s="88"/>
      <c r="L2269" s="88"/>
      <c r="M2269" s="89"/>
      <c r="N2269" s="90"/>
      <c r="O2269" s="94"/>
    </row>
    <row r="2270" spans="1:21" s="122" customFormat="1" ht="14.25" customHeight="1">
      <c r="A2270" s="313"/>
      <c r="B2270" s="95"/>
      <c r="C2270" s="96"/>
      <c r="D2270" s="97"/>
      <c r="E2270" s="98"/>
      <c r="F2270" s="90"/>
      <c r="G2270" s="99">
        <f>ROUNDDOWN(SUM(F2269:F2275)/1000,0)</f>
        <v>0</v>
      </c>
      <c r="H2270" s="100"/>
      <c r="I2270" s="92"/>
      <c r="J2270" s="510"/>
      <c r="K2270" s="510"/>
      <c r="L2270" s="510"/>
      <c r="M2270" s="98"/>
      <c r="N2270" s="90"/>
      <c r="O2270" s="101">
        <f>ROUNDDOWN(SUM(N2269:N2278)/1000,0)</f>
        <v>0</v>
      </c>
    </row>
    <row r="2271" spans="1:21" s="122" customFormat="1" ht="14.1" customHeight="1">
      <c r="A2271" s="313"/>
      <c r="B2271" s="95"/>
      <c r="C2271" s="96"/>
      <c r="D2271" s="97"/>
      <c r="E2271" s="98"/>
      <c r="F2271" s="90"/>
      <c r="G2271" s="99"/>
      <c r="H2271" s="100"/>
      <c r="I2271" s="92"/>
      <c r="J2271" s="510"/>
      <c r="K2271" s="510"/>
      <c r="L2271" s="510"/>
      <c r="M2271" s="98"/>
      <c r="N2271" s="90"/>
      <c r="O2271" s="94"/>
    </row>
    <row r="2272" spans="1:21" s="122" customFormat="1" ht="14.25" customHeight="1">
      <c r="A2272" s="313"/>
      <c r="B2272" s="95"/>
      <c r="C2272" s="96"/>
      <c r="D2272" s="97"/>
      <c r="E2272" s="98"/>
      <c r="F2272" s="90"/>
      <c r="G2272" s="99"/>
      <c r="H2272" s="100"/>
      <c r="I2272" s="92"/>
      <c r="J2272" s="510"/>
      <c r="K2272" s="510"/>
      <c r="L2272" s="510"/>
      <c r="M2272" s="98"/>
      <c r="N2272" s="90"/>
      <c r="O2272" s="94"/>
    </row>
    <row r="2273" spans="1:15" s="122" customFormat="1" ht="14.25" customHeight="1">
      <c r="A2273" s="313"/>
      <c r="B2273" s="95"/>
      <c r="C2273" s="96"/>
      <c r="D2273" s="97"/>
      <c r="E2273" s="98"/>
      <c r="F2273" s="90"/>
      <c r="G2273" s="102"/>
      <c r="H2273" s="103"/>
      <c r="I2273" s="92"/>
      <c r="J2273" s="510"/>
      <c r="K2273" s="510"/>
      <c r="L2273" s="510"/>
      <c r="M2273" s="98"/>
      <c r="N2273" s="90"/>
      <c r="O2273" s="94"/>
    </row>
    <row r="2274" spans="1:15" s="122" customFormat="1" ht="14.25" customHeight="1">
      <c r="A2274" s="313"/>
      <c r="B2274" s="95"/>
      <c r="C2274" s="96"/>
      <c r="D2274" s="97"/>
      <c r="E2274" s="98"/>
      <c r="F2274" s="90"/>
      <c r="G2274" s="102"/>
      <c r="H2274" s="103"/>
      <c r="I2274" s="92"/>
      <c r="J2274" s="510"/>
      <c r="K2274" s="510"/>
      <c r="L2274" s="510"/>
      <c r="M2274" s="98"/>
      <c r="N2274" s="90"/>
      <c r="O2274" s="94"/>
    </row>
    <row r="2275" spans="1:15" s="122" customFormat="1" ht="14.25" customHeight="1">
      <c r="A2275" s="313"/>
      <c r="B2275" s="78" t="s">
        <v>607</v>
      </c>
      <c r="C2275" s="79"/>
      <c r="D2275" s="79"/>
      <c r="E2275" s="80"/>
      <c r="F2275" s="81"/>
      <c r="G2275" s="82"/>
      <c r="H2275" s="105"/>
      <c r="I2275" s="92"/>
      <c r="J2275" s="510"/>
      <c r="K2275" s="510"/>
      <c r="L2275" s="510"/>
      <c r="M2275" s="98"/>
      <c r="N2275" s="90"/>
      <c r="O2275" s="94"/>
    </row>
    <row r="2276" spans="1:15" s="122" customFormat="1" ht="14.25" customHeight="1">
      <c r="A2276" s="313"/>
      <c r="B2276" s="95"/>
      <c r="C2276" s="96"/>
      <c r="D2276" s="97"/>
      <c r="E2276" s="98"/>
      <c r="F2276" s="90"/>
      <c r="G2276" s="91"/>
      <c r="H2276" s="105"/>
      <c r="I2276" s="92"/>
      <c r="J2276" s="510"/>
      <c r="K2276" s="510"/>
      <c r="L2276" s="510"/>
      <c r="M2276" s="98"/>
      <c r="N2276" s="90"/>
      <c r="O2276" s="94"/>
    </row>
    <row r="2277" spans="1:15" s="122" customFormat="1" ht="14.25" customHeight="1">
      <c r="A2277" s="313"/>
      <c r="B2277" s="95"/>
      <c r="C2277" s="96"/>
      <c r="D2277" s="97"/>
      <c r="E2277" s="98"/>
      <c r="F2277" s="90"/>
      <c r="G2277" s="99">
        <f>ROUNDDOWN(SUM(F2276:F2281)/1000,0)</f>
        <v>0</v>
      </c>
      <c r="H2277" s="100"/>
      <c r="I2277" s="107"/>
      <c r="J2277" s="511"/>
      <c r="K2277" s="511"/>
      <c r="L2277" s="511"/>
      <c r="M2277" s="98"/>
      <c r="N2277" s="90"/>
      <c r="O2277" s="106"/>
    </row>
    <row r="2278" spans="1:15" s="122" customFormat="1" ht="14.25" customHeight="1">
      <c r="A2278" s="313"/>
      <c r="B2278" s="95"/>
      <c r="C2278" s="96"/>
      <c r="D2278" s="97"/>
      <c r="E2278" s="98"/>
      <c r="F2278" s="90"/>
      <c r="G2278" s="99"/>
      <c r="H2278" s="100"/>
      <c r="I2278" s="78" t="s">
        <v>398</v>
      </c>
      <c r="J2278" s="79"/>
      <c r="K2278" s="79"/>
      <c r="L2278" s="79"/>
      <c r="M2278" s="80"/>
      <c r="N2278" s="81"/>
      <c r="O2278" s="111"/>
    </row>
    <row r="2279" spans="1:15" s="122" customFormat="1" ht="14.25" customHeight="1">
      <c r="A2279" s="313"/>
      <c r="B2279" s="95"/>
      <c r="C2279" s="96"/>
      <c r="D2279" s="97"/>
      <c r="E2279" s="98"/>
      <c r="F2279" s="90"/>
      <c r="G2279" s="99"/>
      <c r="H2279" s="105"/>
      <c r="I2279" s="92"/>
      <c r="J2279" s="510"/>
      <c r="K2279" s="510"/>
      <c r="L2279" s="510"/>
      <c r="M2279" s="98"/>
      <c r="N2279" s="90"/>
      <c r="O2279" s="94"/>
    </row>
    <row r="2280" spans="1:15" s="122" customFormat="1" ht="14.25" customHeight="1">
      <c r="A2280" s="313"/>
      <c r="B2280" s="95"/>
      <c r="C2280" s="96"/>
      <c r="D2280" s="97"/>
      <c r="E2280" s="98"/>
      <c r="F2280" s="90"/>
      <c r="G2280" s="99"/>
      <c r="H2280" s="100"/>
      <c r="I2280" s="92"/>
      <c r="J2280" s="510"/>
      <c r="K2280" s="510"/>
      <c r="L2280" s="510"/>
      <c r="M2280" s="98"/>
      <c r="N2280" s="90"/>
      <c r="O2280" s="101">
        <f>ROUNDDOWN(SUM(N2279:N2287)/1000,0)</f>
        <v>0</v>
      </c>
    </row>
    <row r="2281" spans="1:15" s="122" customFormat="1" ht="14.25" customHeight="1">
      <c r="A2281" s="313"/>
      <c r="B2281" s="78" t="s">
        <v>614</v>
      </c>
      <c r="C2281" s="79"/>
      <c r="D2281" s="79"/>
      <c r="E2281" s="80"/>
      <c r="F2281" s="81"/>
      <c r="G2281" s="82"/>
      <c r="H2281" s="100"/>
      <c r="I2281" s="92"/>
      <c r="J2281" s="510"/>
      <c r="K2281" s="510"/>
      <c r="L2281" s="510"/>
      <c r="M2281" s="98"/>
      <c r="N2281" s="90"/>
      <c r="O2281" s="94"/>
    </row>
    <row r="2282" spans="1:15" s="122" customFormat="1" ht="14.25" customHeight="1">
      <c r="A2282" s="313"/>
      <c r="B2282" s="95"/>
      <c r="C2282" s="96"/>
      <c r="D2282" s="97"/>
      <c r="E2282" s="98"/>
      <c r="F2282" s="90"/>
      <c r="G2282" s="91"/>
      <c r="H2282" s="105"/>
      <c r="I2282" s="92"/>
      <c r="J2282" s="510"/>
      <c r="K2282" s="510"/>
      <c r="L2282" s="510"/>
      <c r="M2282" s="98"/>
      <c r="N2282" s="90"/>
      <c r="O2282" s="94"/>
    </row>
    <row r="2283" spans="1:15" s="122" customFormat="1" ht="14.25" customHeight="1">
      <c r="A2283" s="313"/>
      <c r="B2283" s="95"/>
      <c r="C2283" s="96"/>
      <c r="D2283" s="97"/>
      <c r="E2283" s="98"/>
      <c r="F2283" s="90"/>
      <c r="G2283" s="99">
        <f>ROUNDDOWN(SUM(F2282:F2285)/1000,0)</f>
        <v>0</v>
      </c>
      <c r="H2283" s="105"/>
      <c r="I2283" s="92"/>
      <c r="J2283" s="510"/>
      <c r="K2283" s="510"/>
      <c r="L2283" s="510"/>
      <c r="M2283" s="98"/>
      <c r="N2283" s="90"/>
      <c r="O2283" s="94"/>
    </row>
    <row r="2284" spans="1:15" s="122" customFormat="1" ht="14.25" customHeight="1">
      <c r="A2284" s="313"/>
      <c r="B2284" s="95"/>
      <c r="C2284" s="96"/>
      <c r="D2284" s="97"/>
      <c r="E2284" s="98"/>
      <c r="F2284" s="90"/>
      <c r="G2284" s="99"/>
      <c r="H2284" s="100"/>
      <c r="I2284" s="92"/>
      <c r="J2284" s="510"/>
      <c r="K2284" s="510"/>
      <c r="L2284" s="510"/>
      <c r="M2284" s="98"/>
      <c r="N2284" s="90"/>
      <c r="O2284" s="94"/>
    </row>
    <row r="2285" spans="1:15" s="122" customFormat="1" ht="14.25" customHeight="1">
      <c r="A2285" s="313"/>
      <c r="B2285" s="78" t="s">
        <v>615</v>
      </c>
      <c r="C2285" s="79"/>
      <c r="D2285" s="79"/>
      <c r="E2285" s="80"/>
      <c r="F2285" s="81"/>
      <c r="G2285" s="82"/>
      <c r="H2285" s="100"/>
      <c r="I2285" s="92"/>
      <c r="J2285" s="510"/>
      <c r="K2285" s="510"/>
      <c r="L2285" s="510"/>
      <c r="M2285" s="98"/>
      <c r="N2285" s="90"/>
      <c r="O2285" s="94"/>
    </row>
    <row r="2286" spans="1:15" s="122" customFormat="1" ht="14.25" customHeight="1">
      <c r="A2286" s="313"/>
      <c r="B2286" s="95"/>
      <c r="C2286" s="96"/>
      <c r="D2286" s="97"/>
      <c r="E2286" s="98"/>
      <c r="F2286" s="90"/>
      <c r="G2286" s="91"/>
      <c r="H2286" s="105"/>
      <c r="I2286" s="92"/>
      <c r="J2286" s="510"/>
      <c r="K2286" s="510"/>
      <c r="L2286" s="510"/>
      <c r="M2286" s="98"/>
      <c r="N2286" s="90"/>
      <c r="O2286" s="106"/>
    </row>
    <row r="2287" spans="1:15" s="122" customFormat="1" ht="14.25" customHeight="1">
      <c r="A2287" s="313"/>
      <c r="B2287" s="95"/>
      <c r="C2287" s="96"/>
      <c r="D2287" s="97"/>
      <c r="E2287" s="98"/>
      <c r="F2287" s="90"/>
      <c r="G2287" s="99">
        <f>ROUNDDOWN(SUM(F2286:F2291)/1000,0)</f>
        <v>0</v>
      </c>
      <c r="H2287" s="105"/>
      <c r="I2287" s="185" t="s">
        <v>399</v>
      </c>
      <c r="J2287" s="167"/>
      <c r="K2287" s="109"/>
      <c r="L2287" s="109"/>
      <c r="M2287" s="110"/>
      <c r="N2287" s="84"/>
      <c r="O2287" s="111"/>
    </row>
    <row r="2288" spans="1:15" s="122" customFormat="1" ht="14.25" customHeight="1">
      <c r="A2288" s="313"/>
      <c r="B2288" s="95"/>
      <c r="C2288" s="96"/>
      <c r="D2288" s="97"/>
      <c r="E2288" s="98"/>
      <c r="F2288" s="90"/>
      <c r="G2288" s="99"/>
      <c r="H2288" s="105"/>
      <c r="I2288" s="92"/>
      <c r="J2288" s="510"/>
      <c r="K2288" s="510"/>
      <c r="L2288" s="510"/>
      <c r="M2288" s="98"/>
      <c r="N2288" s="90"/>
      <c r="O2288" s="94"/>
    </row>
    <row r="2289" spans="1:15" s="122" customFormat="1" ht="14.25" customHeight="1">
      <c r="A2289" s="313"/>
      <c r="B2289" s="95"/>
      <c r="C2289" s="96"/>
      <c r="D2289" s="97"/>
      <c r="E2289" s="98"/>
      <c r="F2289" s="90"/>
      <c r="G2289" s="99"/>
      <c r="H2289" s="100"/>
      <c r="I2289" s="92"/>
      <c r="J2289" s="510"/>
      <c r="K2289" s="510"/>
      <c r="L2289" s="510"/>
      <c r="M2289" s="98"/>
      <c r="N2289" s="90"/>
      <c r="O2289" s="101">
        <f>ROUNDDOWN(SUM(N2288:N2294)/1000,0)</f>
        <v>0</v>
      </c>
    </row>
    <row r="2290" spans="1:15" s="122" customFormat="1" ht="14.25" customHeight="1">
      <c r="A2290" s="313"/>
      <c r="B2290" s="78" t="s">
        <v>396</v>
      </c>
      <c r="C2290" s="79"/>
      <c r="D2290" s="79"/>
      <c r="E2290" s="80"/>
      <c r="F2290" s="81"/>
      <c r="G2290" s="82"/>
      <c r="H2290" s="100"/>
      <c r="I2290" s="92"/>
      <c r="J2290" s="510"/>
      <c r="K2290" s="510"/>
      <c r="L2290" s="510"/>
      <c r="M2290" s="98"/>
      <c r="N2290" s="90"/>
      <c r="O2290" s="94"/>
    </row>
    <row r="2291" spans="1:15" s="122" customFormat="1" ht="14.25" customHeight="1">
      <c r="A2291" s="313"/>
      <c r="B2291" s="95"/>
      <c r="C2291" s="96"/>
      <c r="D2291" s="97"/>
      <c r="E2291" s="98"/>
      <c r="F2291" s="90"/>
      <c r="G2291" s="91"/>
      <c r="H2291" s="100"/>
      <c r="I2291" s="92"/>
      <c r="J2291" s="510"/>
      <c r="K2291" s="510"/>
      <c r="L2291" s="510"/>
      <c r="M2291" s="98"/>
      <c r="N2291" s="90"/>
      <c r="O2291" s="94"/>
    </row>
    <row r="2292" spans="1:15" s="122" customFormat="1" ht="14.25" customHeight="1">
      <c r="A2292" s="313"/>
      <c r="B2292" s="95"/>
      <c r="C2292" s="96"/>
      <c r="D2292" s="97"/>
      <c r="E2292" s="98"/>
      <c r="F2292" s="90"/>
      <c r="G2292" s="91">
        <f>ROUNDDOWN(SUM(F2291:F2298)/1000,0)</f>
        <v>0</v>
      </c>
      <c r="H2292" s="100"/>
      <c r="I2292" s="92"/>
      <c r="J2292" s="510"/>
      <c r="K2292" s="510"/>
      <c r="L2292" s="510"/>
      <c r="M2292" s="98"/>
      <c r="N2292" s="90"/>
      <c r="O2292" s="94"/>
    </row>
    <row r="2293" spans="1:15" s="122" customFormat="1" ht="14.25" customHeight="1">
      <c r="A2293" s="313"/>
      <c r="B2293" s="95"/>
      <c r="C2293" s="96"/>
      <c r="D2293" s="97"/>
      <c r="E2293" s="98"/>
      <c r="F2293" s="90"/>
      <c r="G2293" s="91"/>
      <c r="H2293" s="100"/>
      <c r="I2293" s="92"/>
      <c r="J2293" s="510"/>
      <c r="K2293" s="510"/>
      <c r="L2293" s="510"/>
      <c r="M2293" s="98"/>
      <c r="N2293" s="90"/>
      <c r="O2293" s="94"/>
    </row>
    <row r="2294" spans="1:15" s="122" customFormat="1" ht="14.25" customHeight="1">
      <c r="A2294" s="313"/>
      <c r="B2294" s="95"/>
      <c r="C2294" s="96"/>
      <c r="D2294" s="97"/>
      <c r="E2294" s="98"/>
      <c r="F2294" s="90"/>
      <c r="G2294" s="91"/>
      <c r="H2294" s="105"/>
      <c r="I2294" s="185" t="s">
        <v>400</v>
      </c>
      <c r="J2294" s="108"/>
      <c r="K2294" s="109"/>
      <c r="L2294" s="109"/>
      <c r="M2294" s="110"/>
      <c r="N2294" s="84"/>
      <c r="O2294" s="168"/>
    </row>
    <row r="2295" spans="1:15" s="122" customFormat="1" ht="14.25" customHeight="1">
      <c r="A2295" s="313"/>
      <c r="B2295" s="95"/>
      <c r="C2295" s="96"/>
      <c r="D2295" s="97"/>
      <c r="E2295" s="98"/>
      <c r="F2295" s="90"/>
      <c r="G2295" s="91"/>
      <c r="H2295" s="105"/>
      <c r="I2295" s="92"/>
      <c r="J2295" s="510"/>
      <c r="K2295" s="510"/>
      <c r="L2295" s="510"/>
      <c r="M2295" s="98"/>
      <c r="N2295" s="90"/>
      <c r="O2295" s="169"/>
    </row>
    <row r="2296" spans="1:15" s="122" customFormat="1" ht="14.25" customHeight="1">
      <c r="A2296" s="313"/>
      <c r="B2296" s="95"/>
      <c r="C2296" s="96"/>
      <c r="D2296" s="97"/>
      <c r="E2296" s="98"/>
      <c r="F2296" s="90"/>
      <c r="G2296" s="91"/>
      <c r="H2296" s="105"/>
      <c r="I2296" s="92"/>
      <c r="J2296" s="510"/>
      <c r="K2296" s="510"/>
      <c r="L2296" s="510"/>
      <c r="M2296" s="98"/>
      <c r="N2296" s="90"/>
      <c r="O2296" s="101">
        <f>ROUNDDOWN(SUM(N2295:N2301)/1000,0)</f>
        <v>0</v>
      </c>
    </row>
    <row r="2297" spans="1:15" s="122" customFormat="1" ht="14.25" customHeight="1">
      <c r="A2297" s="313"/>
      <c r="B2297" s="95"/>
      <c r="C2297" s="96"/>
      <c r="D2297" s="97"/>
      <c r="E2297" s="98"/>
      <c r="F2297" s="90"/>
      <c r="G2297" s="91"/>
      <c r="H2297" s="105"/>
      <c r="I2297" s="92"/>
      <c r="J2297" s="510"/>
      <c r="K2297" s="510"/>
      <c r="L2297" s="510"/>
      <c r="M2297" s="98"/>
      <c r="N2297" s="90"/>
      <c r="O2297" s="94"/>
    </row>
    <row r="2298" spans="1:15" s="122" customFormat="1" ht="14.25" customHeight="1">
      <c r="A2298" s="313"/>
      <c r="B2298" s="78" t="s">
        <v>56</v>
      </c>
      <c r="C2298" s="79"/>
      <c r="D2298" s="79"/>
      <c r="E2298" s="80"/>
      <c r="F2298" s="81"/>
      <c r="G2298" s="82"/>
      <c r="H2298" s="105"/>
      <c r="I2298" s="92"/>
      <c r="J2298" s="510"/>
      <c r="K2298" s="510"/>
      <c r="L2298" s="510"/>
      <c r="M2298" s="98"/>
      <c r="N2298" s="90"/>
      <c r="O2298" s="94"/>
    </row>
    <row r="2299" spans="1:15" s="122" customFormat="1" ht="14.25" customHeight="1">
      <c r="A2299" s="313"/>
      <c r="B2299" s="95"/>
      <c r="C2299" s="96"/>
      <c r="D2299" s="97"/>
      <c r="E2299" s="98"/>
      <c r="F2299" s="90"/>
      <c r="G2299" s="91"/>
      <c r="H2299" s="100"/>
      <c r="I2299" s="92"/>
      <c r="J2299" s="510"/>
      <c r="K2299" s="510"/>
      <c r="L2299" s="510"/>
      <c r="M2299" s="98"/>
      <c r="N2299" s="90"/>
      <c r="O2299" s="94"/>
    </row>
    <row r="2300" spans="1:15" s="122" customFormat="1" ht="14.25" customHeight="1">
      <c r="A2300" s="313"/>
      <c r="B2300" s="95"/>
      <c r="C2300" s="96"/>
      <c r="D2300" s="97"/>
      <c r="E2300" s="98"/>
      <c r="F2300" s="90"/>
      <c r="G2300" s="99">
        <f>ROUNDDOWN(SUM(F2299:F2304)/1000,0)</f>
        <v>0</v>
      </c>
      <c r="H2300" s="105"/>
      <c r="I2300" s="92"/>
      <c r="J2300" s="510"/>
      <c r="K2300" s="510"/>
      <c r="L2300" s="510"/>
      <c r="M2300" s="98"/>
      <c r="N2300" s="90"/>
      <c r="O2300" s="106"/>
    </row>
    <row r="2301" spans="1:15" s="122" customFormat="1" ht="14.25" customHeight="1">
      <c r="A2301" s="313"/>
      <c r="B2301" s="95"/>
      <c r="C2301" s="96"/>
      <c r="D2301" s="97"/>
      <c r="E2301" s="98"/>
      <c r="F2301" s="90"/>
      <c r="G2301" s="91"/>
      <c r="H2301" s="105"/>
      <c r="I2301" s="185" t="s">
        <v>401</v>
      </c>
      <c r="J2301" s="108"/>
      <c r="K2301" s="109"/>
      <c r="L2301" s="109"/>
      <c r="M2301" s="110"/>
      <c r="N2301" s="707"/>
      <c r="O2301" s="112"/>
    </row>
    <row r="2302" spans="1:15" s="122" customFormat="1" ht="14.25" customHeight="1">
      <c r="A2302" s="313"/>
      <c r="B2302" s="95"/>
      <c r="C2302" s="96"/>
      <c r="D2302" s="97"/>
      <c r="E2302" s="98"/>
      <c r="F2302" s="90"/>
      <c r="G2302" s="99"/>
      <c r="H2302" s="105"/>
      <c r="I2302" s="92"/>
      <c r="J2302" s="510"/>
      <c r="K2302" s="510"/>
      <c r="L2302" s="510"/>
      <c r="M2302" s="98"/>
      <c r="N2302" s="90"/>
      <c r="O2302" s="94"/>
    </row>
    <row r="2303" spans="1:15" s="122" customFormat="1" ht="14.25" customHeight="1">
      <c r="A2303" s="313"/>
      <c r="B2303" s="95"/>
      <c r="C2303" s="96"/>
      <c r="D2303" s="97"/>
      <c r="E2303" s="98"/>
      <c r="F2303" s="90"/>
      <c r="G2303" s="99"/>
      <c r="H2303" s="100"/>
      <c r="I2303" s="92"/>
      <c r="J2303" s="510"/>
      <c r="K2303" s="510"/>
      <c r="L2303" s="510"/>
      <c r="M2303" s="98"/>
      <c r="N2303" s="90"/>
      <c r="O2303" s="101">
        <f>ROUNDDOWN(SUM(N2302:N2307)/1000,0)</f>
        <v>0</v>
      </c>
    </row>
    <row r="2304" spans="1:15" s="122" customFormat="1" ht="14.1" customHeight="1" thickBot="1">
      <c r="A2304" s="313"/>
      <c r="B2304" s="113" t="s">
        <v>608</v>
      </c>
      <c r="C2304" s="114"/>
      <c r="D2304" s="114"/>
      <c r="E2304" s="115"/>
      <c r="F2304" s="116"/>
      <c r="G2304" s="117">
        <f>G2305-G2270-G2277-G2283-G2287-G2292-G2300</f>
        <v>0</v>
      </c>
      <c r="H2304" s="105"/>
      <c r="I2304" s="92"/>
      <c r="J2304" s="510"/>
      <c r="K2304" s="510"/>
      <c r="L2304" s="510"/>
      <c r="M2304" s="98"/>
      <c r="N2304" s="90"/>
      <c r="O2304" s="94"/>
    </row>
    <row r="2305" spans="1:17" s="122" customFormat="1" ht="14.25" customHeight="1" thickTop="1">
      <c r="A2305" s="313"/>
      <c r="B2305" s="702" t="s">
        <v>57</v>
      </c>
      <c r="C2305" s="703"/>
      <c r="D2305" s="703"/>
      <c r="E2305" s="703"/>
      <c r="F2305" s="704"/>
      <c r="G2305" s="118">
        <f>O2314</f>
        <v>0</v>
      </c>
      <c r="H2305" s="100"/>
      <c r="I2305" s="92"/>
      <c r="J2305" s="510"/>
      <c r="K2305" s="510"/>
      <c r="L2305" s="510"/>
      <c r="M2305" s="98"/>
      <c r="N2305" s="90"/>
      <c r="O2305" s="94"/>
    </row>
    <row r="2306" spans="1:17" s="122" customFormat="1" ht="20.100000000000001" customHeight="1">
      <c r="A2306" s="313"/>
      <c r="B2306" s="119" t="s">
        <v>58</v>
      </c>
      <c r="C2306" s="120"/>
      <c r="D2306" s="120"/>
      <c r="E2306" s="120"/>
      <c r="F2306" s="120"/>
      <c r="G2306" s="121"/>
      <c r="H2306" s="100"/>
      <c r="I2306" s="107"/>
      <c r="J2306" s="511"/>
      <c r="K2306" s="511"/>
      <c r="L2306" s="511"/>
      <c r="M2306" s="104"/>
      <c r="N2306" s="645"/>
      <c r="O2306" s="106"/>
    </row>
    <row r="2307" spans="1:17" s="122" customFormat="1" ht="14.25" customHeight="1">
      <c r="A2307" s="313"/>
      <c r="B2307" s="122" t="s">
        <v>59</v>
      </c>
      <c r="C2307" s="120"/>
      <c r="D2307" s="120"/>
      <c r="E2307" s="120"/>
      <c r="F2307" s="120"/>
      <c r="G2307" s="123" t="s">
        <v>60</v>
      </c>
      <c r="H2307" s="121"/>
      <c r="I2307" s="185" t="s">
        <v>717</v>
      </c>
      <c r="J2307" s="708"/>
      <c r="K2307" s="510"/>
      <c r="L2307" s="510"/>
      <c r="M2307" s="110"/>
      <c r="N2307" s="84"/>
      <c r="O2307" s="111"/>
    </row>
    <row r="2308" spans="1:17" s="122" customFormat="1" ht="14.25" customHeight="1">
      <c r="A2308" s="313"/>
      <c r="B2308" s="987" t="s">
        <v>61</v>
      </c>
      <c r="C2308" s="1019"/>
      <c r="D2308" s="1019"/>
      <c r="E2308" s="1019"/>
      <c r="F2308" s="1020"/>
      <c r="G2308" s="125" t="s">
        <v>62</v>
      </c>
      <c r="H2308" s="124"/>
      <c r="I2308" s="92"/>
      <c r="J2308" s="510"/>
      <c r="K2308" s="709"/>
      <c r="L2308" s="709"/>
      <c r="M2308" s="98"/>
      <c r="N2308" s="90"/>
      <c r="O2308" s="94"/>
      <c r="Q2308" s="648" t="s">
        <v>735</v>
      </c>
    </row>
    <row r="2309" spans="1:17" s="122" customFormat="1" ht="14.25" customHeight="1">
      <c r="A2309" s="313"/>
      <c r="B2309" s="1144" t="s">
        <v>403</v>
      </c>
      <c r="C2309" s="1019"/>
      <c r="D2309" s="1019"/>
      <c r="E2309" s="1019"/>
      <c r="F2309" s="1020"/>
      <c r="G2309" s="126"/>
      <c r="H2309" s="124"/>
      <c r="I2309" s="92"/>
      <c r="J2309" s="510"/>
      <c r="K2309" s="510"/>
      <c r="L2309" s="510"/>
      <c r="M2309" s="98"/>
      <c r="N2309" s="90"/>
      <c r="O2309" s="101">
        <f>ROUNDDOWN(SUM(N2308:N2312)/1000,0)</f>
        <v>0</v>
      </c>
    </row>
    <row r="2310" spans="1:17" s="122" customFormat="1" ht="20.100000000000001" customHeight="1">
      <c r="A2310" s="313"/>
      <c r="B2310" s="1144" t="s">
        <v>404</v>
      </c>
      <c r="C2310" s="1145"/>
      <c r="D2310" s="1145"/>
      <c r="E2310" s="1145"/>
      <c r="F2310" s="1146"/>
      <c r="G2310" s="126"/>
      <c r="H2310" s="127"/>
      <c r="I2310" s="92"/>
      <c r="J2310" s="510"/>
      <c r="K2310" s="510"/>
      <c r="L2310" s="510"/>
      <c r="M2310" s="98"/>
      <c r="N2310" s="90"/>
      <c r="O2310" s="94"/>
    </row>
    <row r="2311" spans="1:17" s="122" customFormat="1" ht="21.95" customHeight="1" thickBot="1">
      <c r="A2311" s="313"/>
      <c r="B2311" s="1144" t="s">
        <v>104</v>
      </c>
      <c r="C2311" s="1145"/>
      <c r="D2311" s="1145"/>
      <c r="E2311" s="1145"/>
      <c r="F2311" s="1146"/>
      <c r="G2311" s="126"/>
      <c r="H2311" s="105"/>
      <c r="I2311" s="92"/>
      <c r="J2311" s="510"/>
      <c r="K2311" s="510"/>
      <c r="L2311" s="510"/>
      <c r="M2311" s="98"/>
      <c r="N2311" s="90"/>
      <c r="O2311" s="128"/>
    </row>
    <row r="2312" spans="1:17" s="122" customFormat="1" ht="35.450000000000003" customHeight="1" thickTop="1">
      <c r="A2312" s="313"/>
      <c r="B2312" s="1144" t="s">
        <v>108</v>
      </c>
      <c r="C2312" s="1145"/>
      <c r="D2312" s="1145"/>
      <c r="E2312" s="1145"/>
      <c r="F2312" s="1146"/>
      <c r="G2312" s="126"/>
      <c r="H2312" s="105"/>
      <c r="I2312" s="1166" t="s">
        <v>402</v>
      </c>
      <c r="J2312" s="1167"/>
      <c r="K2312" s="1167"/>
      <c r="L2312" s="1167"/>
      <c r="M2312" s="1167"/>
      <c r="N2312" s="1168"/>
      <c r="O2312" s="129">
        <f>SUM(O2270,O2280,O2289,O2296,O2303,O2309)</f>
        <v>0</v>
      </c>
    </row>
    <row r="2313" spans="1:17" s="122" customFormat="1" ht="35.450000000000003" customHeight="1">
      <c r="A2313" s="313"/>
      <c r="B2313" s="1144" t="s">
        <v>774</v>
      </c>
      <c r="C2313" s="1145"/>
      <c r="D2313" s="1145"/>
      <c r="E2313" s="1145"/>
      <c r="F2313" s="1146"/>
      <c r="G2313" s="126"/>
      <c r="H2313" s="121"/>
      <c r="I2313" s="1169" t="s">
        <v>276</v>
      </c>
      <c r="J2313" s="1170"/>
      <c r="K2313" s="1170"/>
      <c r="L2313" s="1170"/>
      <c r="M2313" s="1170"/>
      <c r="N2313" s="1171"/>
      <c r="O2313" s="136">
        <f>IF(共通入力シート!$B$18="課税事業者",ROUNDDOWN((O2312-G2315)*10/110,0),0)</f>
        <v>0</v>
      </c>
    </row>
    <row r="2314" spans="1:17" s="122" customFormat="1" ht="26.1" customHeight="1" thickBot="1">
      <c r="A2314" s="313"/>
      <c r="B2314" s="1153" t="s">
        <v>775</v>
      </c>
      <c r="C2314" s="1154"/>
      <c r="D2314" s="1154"/>
      <c r="E2314" s="1154"/>
      <c r="F2314" s="1155"/>
      <c r="G2314" s="126"/>
      <c r="H2314" s="121"/>
      <c r="I2314" s="1159" t="s">
        <v>609</v>
      </c>
      <c r="J2314" s="1160"/>
      <c r="K2314" s="1160"/>
      <c r="L2314" s="1160"/>
      <c r="M2314" s="1160"/>
      <c r="N2314" s="1161"/>
      <c r="O2314" s="131">
        <f>O2312-O2313</f>
        <v>0</v>
      </c>
    </row>
    <row r="2315" spans="1:17" s="122" customFormat="1" ht="25.35" customHeight="1" thickTop="1">
      <c r="A2315" s="313"/>
      <c r="B2315" s="1156" t="s">
        <v>63</v>
      </c>
      <c r="C2315" s="1157"/>
      <c r="D2315" s="1157"/>
      <c r="E2315" s="1157"/>
      <c r="F2315" s="1158"/>
      <c r="G2315" s="130">
        <f>SUM(G2309:G2314)</f>
        <v>0</v>
      </c>
      <c r="H2315" s="326"/>
      <c r="I2315" s="1159" t="s">
        <v>610</v>
      </c>
      <c r="J2315" s="1160"/>
      <c r="K2315" s="1160"/>
      <c r="L2315" s="1160"/>
      <c r="M2315" s="1160"/>
      <c r="N2315" s="1161"/>
      <c r="O2315" s="134"/>
    </row>
    <row r="2316" spans="1:17" s="122" customFormat="1" ht="26.25" customHeight="1">
      <c r="A2316" s="313"/>
      <c r="B2316" s="122" t="s">
        <v>64</v>
      </c>
      <c r="C2316" s="327"/>
      <c r="D2316" s="327"/>
      <c r="E2316" s="327"/>
      <c r="F2316" s="327"/>
      <c r="G2316" s="133"/>
      <c r="H2316" s="326"/>
      <c r="O2316" s="135"/>
    </row>
    <row r="2317" spans="1:17" s="122" customFormat="1" ht="10.5" customHeight="1" thickBot="1">
      <c r="A2317" s="313"/>
      <c r="C2317" s="327"/>
      <c r="D2317" s="327"/>
      <c r="E2317" s="327"/>
      <c r="F2317" s="327"/>
      <c r="G2317" s="133"/>
      <c r="H2317" s="326"/>
      <c r="I2317" s="328"/>
    </row>
    <row r="2318" spans="1:17" s="122" customFormat="1" ht="25.35" customHeight="1" thickBot="1">
      <c r="A2318" s="313"/>
      <c r="B2318" s="1143" t="s">
        <v>65</v>
      </c>
      <c r="C2318" s="1018"/>
      <c r="D2318" s="1162" t="str">
        <f>IF(共通入力シート!$B$2="","",共通入力シート!$B$2)</f>
        <v/>
      </c>
      <c r="E2318" s="1162"/>
      <c r="F2318" s="1162"/>
      <c r="G2318" s="1163"/>
      <c r="H2318" s="1164" t="s">
        <v>778</v>
      </c>
      <c r="I2318" s="1165"/>
      <c r="J2318" s="1165"/>
      <c r="K2318" s="1165"/>
      <c r="L2318" s="1165"/>
      <c r="M2318" s="1165"/>
      <c r="N2318" s="1165"/>
      <c r="O2318" s="1165"/>
    </row>
    <row r="2319" spans="1:17" s="122" customFormat="1" ht="77.099999999999994" customHeight="1" thickBot="1">
      <c r="A2319" s="313"/>
      <c r="B2319" s="1148" t="s">
        <v>776</v>
      </c>
      <c r="C2319" s="1149"/>
      <c r="D2319" s="1150" t="str">
        <f>IF(O2314=0,"",MAX(0,MIN(INT(O2314/2),G2304)))</f>
        <v/>
      </c>
      <c r="E2319" s="1150"/>
      <c r="F2319" s="1150"/>
      <c r="G2319" s="329" t="s">
        <v>27</v>
      </c>
      <c r="H2319" s="1151" t="s">
        <v>736</v>
      </c>
      <c r="I2319" s="1152"/>
      <c r="J2319" s="1152"/>
      <c r="K2319" s="1152"/>
      <c r="L2319" s="1152"/>
      <c r="M2319" s="1152"/>
      <c r="N2319" s="1152"/>
      <c r="O2319" s="1152"/>
    </row>
    <row r="2320" spans="1:17" ht="4.5" customHeight="1"/>
  </sheetData>
  <sheetProtection algorithmName="SHA-512" hashValue="OcU22M4Be8PyGKQVJz6Dk4JPWLm6DqFCO+3XEpjNGG+qVbLK+uJzEKyBqRJ+WK90sSU02xGvofuhuzTthuRgUQ==" saltValue="fodr4WCVwTIH28e9cV0lHQ==" spinCount="100000" sheet="1" objects="1" scenarios="1" formatCells="0" formatRows="0" insertRows="0"/>
  <mergeCells count="1000">
    <mergeCell ref="B2319:C2319"/>
    <mergeCell ref="D2319:F2319"/>
    <mergeCell ref="H2319:O2319"/>
    <mergeCell ref="B2315:F2315"/>
    <mergeCell ref="I2315:N2315"/>
    <mergeCell ref="B2318:C2318"/>
    <mergeCell ref="D2318:G2318"/>
    <mergeCell ref="H2318:O2318"/>
    <mergeCell ref="B2312:F2312"/>
    <mergeCell ref="I2312:N2312"/>
    <mergeCell ref="B2313:F2313"/>
    <mergeCell ref="I2313:N2313"/>
    <mergeCell ref="B2314:F2314"/>
    <mergeCell ref="I2314:N2314"/>
    <mergeCell ref="B2265:D2265"/>
    <mergeCell ref="B2309:F2309"/>
    <mergeCell ref="B2310:F2310"/>
    <mergeCell ref="B2311:F2311"/>
    <mergeCell ref="B2244:C2261"/>
    <mergeCell ref="D2244:O2244"/>
    <mergeCell ref="D2245:O2247"/>
    <mergeCell ref="D2248:O2248"/>
    <mergeCell ref="D2249:O2251"/>
    <mergeCell ref="D2252:O2252"/>
    <mergeCell ref="D2253:O2255"/>
    <mergeCell ref="D2257:O2258"/>
    <mergeCell ref="D2259:O2259"/>
    <mergeCell ref="D2260:O2261"/>
    <mergeCell ref="D2256:L2256"/>
    <mergeCell ref="M2256:N2256"/>
    <mergeCell ref="B2308:F2308"/>
    <mergeCell ref="B2218:C2228"/>
    <mergeCell ref="B2229:C2243"/>
    <mergeCell ref="D2229:O2229"/>
    <mergeCell ref="D2230:O2235"/>
    <mergeCell ref="D2236:O2236"/>
    <mergeCell ref="D2237:O2243"/>
    <mergeCell ref="B2211:K2212"/>
    <mergeCell ref="L2211:L2212"/>
    <mergeCell ref="M2211:O2212"/>
    <mergeCell ref="I2214:O2214"/>
    <mergeCell ref="B2214:C2214"/>
    <mergeCell ref="D2214:E2214"/>
    <mergeCell ref="F2214:H2214"/>
    <mergeCell ref="D2218:O2219"/>
    <mergeCell ref="D2220:O2228"/>
    <mergeCell ref="B2203:C2203"/>
    <mergeCell ref="D2203:F2203"/>
    <mergeCell ref="H2203:O2203"/>
    <mergeCell ref="B2207:O2207"/>
    <mergeCell ref="B2208:C2209"/>
    <mergeCell ref="D2208:E2209"/>
    <mergeCell ref="F2208:O2209"/>
    <mergeCell ref="B2199:F2199"/>
    <mergeCell ref="I2199:N2199"/>
    <mergeCell ref="B2202:C2202"/>
    <mergeCell ref="D2202:G2202"/>
    <mergeCell ref="H2202:O2202"/>
    <mergeCell ref="B2196:F2196"/>
    <mergeCell ref="I2196:N2196"/>
    <mergeCell ref="B2197:F2197"/>
    <mergeCell ref="I2197:N2197"/>
    <mergeCell ref="B2198:F2198"/>
    <mergeCell ref="I2198:N2198"/>
    <mergeCell ref="B2149:D2149"/>
    <mergeCell ref="B2193:F2193"/>
    <mergeCell ref="B2194:F2194"/>
    <mergeCell ref="B2195:F2195"/>
    <mergeCell ref="B2192:F2192"/>
    <mergeCell ref="B2128:C2145"/>
    <mergeCell ref="D2128:O2128"/>
    <mergeCell ref="D2129:O2131"/>
    <mergeCell ref="D2132:O2132"/>
    <mergeCell ref="D2133:O2135"/>
    <mergeCell ref="D2136:O2136"/>
    <mergeCell ref="D2137:O2139"/>
    <mergeCell ref="D2141:O2142"/>
    <mergeCell ref="D2143:O2143"/>
    <mergeCell ref="D2144:O2145"/>
    <mergeCell ref="D2140:L2140"/>
    <mergeCell ref="M2140:N2140"/>
    <mergeCell ref="B2102:C2112"/>
    <mergeCell ref="B2113:C2127"/>
    <mergeCell ref="D2113:O2113"/>
    <mergeCell ref="D2114:O2119"/>
    <mergeCell ref="D2120:O2120"/>
    <mergeCell ref="D2121:O2127"/>
    <mergeCell ref="B2095:K2096"/>
    <mergeCell ref="L2095:L2096"/>
    <mergeCell ref="M2095:O2096"/>
    <mergeCell ref="I2098:O2098"/>
    <mergeCell ref="B2098:C2098"/>
    <mergeCell ref="D2098:E2098"/>
    <mergeCell ref="F2098:H2098"/>
    <mergeCell ref="D2102:O2103"/>
    <mergeCell ref="D2104:O2112"/>
    <mergeCell ref="B2087:C2087"/>
    <mergeCell ref="D2087:F2087"/>
    <mergeCell ref="H2087:O2087"/>
    <mergeCell ref="B2091:O2091"/>
    <mergeCell ref="B2092:C2093"/>
    <mergeCell ref="D2092:E2093"/>
    <mergeCell ref="F2092:O2093"/>
    <mergeCell ref="B2083:F2083"/>
    <mergeCell ref="I2083:N2083"/>
    <mergeCell ref="B2086:C2086"/>
    <mergeCell ref="D2086:G2086"/>
    <mergeCell ref="H2086:O2086"/>
    <mergeCell ref="B2080:F2080"/>
    <mergeCell ref="I2080:N2080"/>
    <mergeCell ref="B2081:F2081"/>
    <mergeCell ref="I2081:N2081"/>
    <mergeCell ref="B2082:F2082"/>
    <mergeCell ref="I2082:N2082"/>
    <mergeCell ref="B2033:D2033"/>
    <mergeCell ref="B2077:F2077"/>
    <mergeCell ref="B2078:F2078"/>
    <mergeCell ref="B2079:F2079"/>
    <mergeCell ref="B2076:F2076"/>
    <mergeCell ref="B2012:C2029"/>
    <mergeCell ref="D2012:O2012"/>
    <mergeCell ref="D2013:O2015"/>
    <mergeCell ref="D2016:O2016"/>
    <mergeCell ref="D2017:O2019"/>
    <mergeCell ref="D2020:O2020"/>
    <mergeCell ref="D2021:O2023"/>
    <mergeCell ref="D2025:O2026"/>
    <mergeCell ref="D2027:O2027"/>
    <mergeCell ref="D2028:O2029"/>
    <mergeCell ref="D2024:L2024"/>
    <mergeCell ref="M2024:N2024"/>
    <mergeCell ref="B1986:C1996"/>
    <mergeCell ref="B1997:C2011"/>
    <mergeCell ref="D1997:O1997"/>
    <mergeCell ref="D1998:O2003"/>
    <mergeCell ref="D2004:O2004"/>
    <mergeCell ref="D2005:O2011"/>
    <mergeCell ref="B1979:K1980"/>
    <mergeCell ref="L1979:L1980"/>
    <mergeCell ref="M1979:O1980"/>
    <mergeCell ref="I1982:O1982"/>
    <mergeCell ref="B1982:C1982"/>
    <mergeCell ref="D1982:E1982"/>
    <mergeCell ref="F1982:H1982"/>
    <mergeCell ref="D1986:O1987"/>
    <mergeCell ref="D1988:O1996"/>
    <mergeCell ref="B1971:C1971"/>
    <mergeCell ref="D1971:F1971"/>
    <mergeCell ref="H1971:O1971"/>
    <mergeCell ref="B1975:O1975"/>
    <mergeCell ref="B1976:C1977"/>
    <mergeCell ref="D1976:E1977"/>
    <mergeCell ref="F1976:O1977"/>
    <mergeCell ref="B1967:F1967"/>
    <mergeCell ref="I1967:N1967"/>
    <mergeCell ref="B1970:C1970"/>
    <mergeCell ref="D1970:G1970"/>
    <mergeCell ref="H1970:O1970"/>
    <mergeCell ref="B1964:F1964"/>
    <mergeCell ref="I1964:N1964"/>
    <mergeCell ref="B1965:F1965"/>
    <mergeCell ref="I1965:N1965"/>
    <mergeCell ref="B1966:F1966"/>
    <mergeCell ref="I1966:N1966"/>
    <mergeCell ref="B1917:D1917"/>
    <mergeCell ref="B1961:F1961"/>
    <mergeCell ref="B1962:F1962"/>
    <mergeCell ref="B1963:F1963"/>
    <mergeCell ref="B1960:F1960"/>
    <mergeCell ref="B1896:C1913"/>
    <mergeCell ref="D1896:O1896"/>
    <mergeCell ref="D1897:O1899"/>
    <mergeCell ref="D1900:O1900"/>
    <mergeCell ref="D1901:O1903"/>
    <mergeCell ref="D1904:O1904"/>
    <mergeCell ref="D1905:O1907"/>
    <mergeCell ref="D1909:O1910"/>
    <mergeCell ref="D1911:O1911"/>
    <mergeCell ref="D1912:O1913"/>
    <mergeCell ref="D1908:L1908"/>
    <mergeCell ref="M1908:N1908"/>
    <mergeCell ref="B1870:C1880"/>
    <mergeCell ref="B1881:C1895"/>
    <mergeCell ref="D1881:O1881"/>
    <mergeCell ref="D1882:O1887"/>
    <mergeCell ref="D1888:O1888"/>
    <mergeCell ref="D1889:O1895"/>
    <mergeCell ref="B1863:K1864"/>
    <mergeCell ref="L1863:L1864"/>
    <mergeCell ref="M1863:O1864"/>
    <mergeCell ref="I1866:O1866"/>
    <mergeCell ref="B1866:C1866"/>
    <mergeCell ref="D1866:E1866"/>
    <mergeCell ref="F1866:H1866"/>
    <mergeCell ref="D1870:O1871"/>
    <mergeCell ref="D1872:O1880"/>
    <mergeCell ref="B1855:C1855"/>
    <mergeCell ref="D1855:F1855"/>
    <mergeCell ref="H1855:O1855"/>
    <mergeCell ref="B1859:O1859"/>
    <mergeCell ref="B1860:C1861"/>
    <mergeCell ref="D1860:E1861"/>
    <mergeCell ref="F1860:O1861"/>
    <mergeCell ref="B1851:F1851"/>
    <mergeCell ref="I1851:N1851"/>
    <mergeCell ref="B1854:C1854"/>
    <mergeCell ref="D1854:G1854"/>
    <mergeCell ref="H1854:O1854"/>
    <mergeCell ref="B1848:F1848"/>
    <mergeCell ref="I1848:N1848"/>
    <mergeCell ref="B1849:F1849"/>
    <mergeCell ref="I1849:N1849"/>
    <mergeCell ref="B1850:F1850"/>
    <mergeCell ref="I1850:N1850"/>
    <mergeCell ref="B1801:D1801"/>
    <mergeCell ref="B1845:F1845"/>
    <mergeCell ref="B1846:F1846"/>
    <mergeCell ref="B1847:F1847"/>
    <mergeCell ref="B1844:F1844"/>
    <mergeCell ref="B1780:C1797"/>
    <mergeCell ref="D1780:O1780"/>
    <mergeCell ref="D1781:O1783"/>
    <mergeCell ref="D1784:O1784"/>
    <mergeCell ref="D1785:O1787"/>
    <mergeCell ref="D1788:O1788"/>
    <mergeCell ref="D1789:O1791"/>
    <mergeCell ref="D1793:O1794"/>
    <mergeCell ref="D1795:O1795"/>
    <mergeCell ref="D1796:O1797"/>
    <mergeCell ref="D1792:L1792"/>
    <mergeCell ref="M1792:N1792"/>
    <mergeCell ref="B1754:C1764"/>
    <mergeCell ref="B1765:C1779"/>
    <mergeCell ref="D1765:O1765"/>
    <mergeCell ref="D1766:O1771"/>
    <mergeCell ref="D1772:O1772"/>
    <mergeCell ref="D1773:O1779"/>
    <mergeCell ref="B1747:K1748"/>
    <mergeCell ref="L1747:L1748"/>
    <mergeCell ref="M1747:O1748"/>
    <mergeCell ref="I1750:O1750"/>
    <mergeCell ref="B1750:C1750"/>
    <mergeCell ref="D1750:E1750"/>
    <mergeCell ref="F1750:H1750"/>
    <mergeCell ref="D1754:O1755"/>
    <mergeCell ref="D1756:O1764"/>
    <mergeCell ref="B1739:C1739"/>
    <mergeCell ref="D1739:F1739"/>
    <mergeCell ref="H1739:O1739"/>
    <mergeCell ref="B1743:O1743"/>
    <mergeCell ref="B1744:C1745"/>
    <mergeCell ref="D1744:E1745"/>
    <mergeCell ref="F1744:O1745"/>
    <mergeCell ref="B1735:F1735"/>
    <mergeCell ref="I1735:N1735"/>
    <mergeCell ref="B1738:C1738"/>
    <mergeCell ref="D1738:G1738"/>
    <mergeCell ref="H1738:O1738"/>
    <mergeCell ref="B1732:F1732"/>
    <mergeCell ref="I1732:N1732"/>
    <mergeCell ref="B1733:F1733"/>
    <mergeCell ref="I1733:N1733"/>
    <mergeCell ref="B1734:F1734"/>
    <mergeCell ref="I1734:N1734"/>
    <mergeCell ref="B1685:D1685"/>
    <mergeCell ref="B1729:F1729"/>
    <mergeCell ref="B1730:F1730"/>
    <mergeCell ref="B1731:F1731"/>
    <mergeCell ref="B1728:F1728"/>
    <mergeCell ref="B1664:C1681"/>
    <mergeCell ref="D1664:O1664"/>
    <mergeCell ref="D1665:O1667"/>
    <mergeCell ref="D1668:O1668"/>
    <mergeCell ref="D1669:O1671"/>
    <mergeCell ref="D1672:O1672"/>
    <mergeCell ref="D1673:O1675"/>
    <mergeCell ref="D1677:O1678"/>
    <mergeCell ref="D1679:O1679"/>
    <mergeCell ref="D1680:O1681"/>
    <mergeCell ref="D1676:L1676"/>
    <mergeCell ref="M1676:N1676"/>
    <mergeCell ref="B1638:C1648"/>
    <mergeCell ref="B1649:C1663"/>
    <mergeCell ref="D1649:O1649"/>
    <mergeCell ref="D1650:O1655"/>
    <mergeCell ref="D1656:O1656"/>
    <mergeCell ref="D1657:O1663"/>
    <mergeCell ref="B1631:K1632"/>
    <mergeCell ref="L1631:L1632"/>
    <mergeCell ref="M1631:O1632"/>
    <mergeCell ref="I1634:O1634"/>
    <mergeCell ref="B1634:C1634"/>
    <mergeCell ref="D1634:E1634"/>
    <mergeCell ref="F1634:H1634"/>
    <mergeCell ref="D1638:O1639"/>
    <mergeCell ref="D1640:O1648"/>
    <mergeCell ref="B1623:C1623"/>
    <mergeCell ref="D1623:F1623"/>
    <mergeCell ref="H1623:O1623"/>
    <mergeCell ref="B1627:O1627"/>
    <mergeCell ref="B1628:C1629"/>
    <mergeCell ref="D1628:E1629"/>
    <mergeCell ref="F1628:O1629"/>
    <mergeCell ref="B1619:F1619"/>
    <mergeCell ref="I1619:N1619"/>
    <mergeCell ref="B1622:C1622"/>
    <mergeCell ref="D1622:G1622"/>
    <mergeCell ref="H1622:O1622"/>
    <mergeCell ref="B1616:F1616"/>
    <mergeCell ref="I1616:N1616"/>
    <mergeCell ref="B1617:F1617"/>
    <mergeCell ref="I1617:N1617"/>
    <mergeCell ref="B1618:F1618"/>
    <mergeCell ref="I1618:N1618"/>
    <mergeCell ref="B1569:D1569"/>
    <mergeCell ref="B1613:F1613"/>
    <mergeCell ref="B1614:F1614"/>
    <mergeCell ref="B1615:F1615"/>
    <mergeCell ref="B1612:F1612"/>
    <mergeCell ref="B1548:C1565"/>
    <mergeCell ref="D1548:O1548"/>
    <mergeCell ref="D1549:O1551"/>
    <mergeCell ref="D1552:O1552"/>
    <mergeCell ref="D1553:O1555"/>
    <mergeCell ref="D1556:O1556"/>
    <mergeCell ref="D1557:O1559"/>
    <mergeCell ref="D1561:O1562"/>
    <mergeCell ref="D1563:O1563"/>
    <mergeCell ref="D1564:O1565"/>
    <mergeCell ref="D1560:L1560"/>
    <mergeCell ref="M1560:N1560"/>
    <mergeCell ref="B1522:C1532"/>
    <mergeCell ref="B1533:C1547"/>
    <mergeCell ref="D1533:O1533"/>
    <mergeCell ref="D1534:O1539"/>
    <mergeCell ref="D1540:O1540"/>
    <mergeCell ref="D1541:O1547"/>
    <mergeCell ref="B1515:K1516"/>
    <mergeCell ref="L1515:L1516"/>
    <mergeCell ref="M1515:O1516"/>
    <mergeCell ref="I1518:O1518"/>
    <mergeCell ref="B1518:C1518"/>
    <mergeCell ref="D1518:E1518"/>
    <mergeCell ref="F1518:H1518"/>
    <mergeCell ref="D1522:O1523"/>
    <mergeCell ref="D1524:O1532"/>
    <mergeCell ref="B1507:C1507"/>
    <mergeCell ref="D1507:F1507"/>
    <mergeCell ref="H1507:O1507"/>
    <mergeCell ref="B1511:O1511"/>
    <mergeCell ref="B1512:C1513"/>
    <mergeCell ref="D1512:E1513"/>
    <mergeCell ref="F1512:O1513"/>
    <mergeCell ref="B1503:F1503"/>
    <mergeCell ref="I1503:N1503"/>
    <mergeCell ref="B1506:C1506"/>
    <mergeCell ref="D1506:G1506"/>
    <mergeCell ref="H1506:O1506"/>
    <mergeCell ref="B1500:F1500"/>
    <mergeCell ref="I1500:N1500"/>
    <mergeCell ref="B1501:F1501"/>
    <mergeCell ref="I1501:N1501"/>
    <mergeCell ref="B1502:F1502"/>
    <mergeCell ref="I1502:N1502"/>
    <mergeCell ref="B1453:D1453"/>
    <mergeCell ref="B1497:F1497"/>
    <mergeCell ref="B1498:F1498"/>
    <mergeCell ref="B1499:F1499"/>
    <mergeCell ref="B1496:F1496"/>
    <mergeCell ref="B1432:C1449"/>
    <mergeCell ref="D1432:O1432"/>
    <mergeCell ref="D1433:O1435"/>
    <mergeCell ref="D1436:O1436"/>
    <mergeCell ref="D1437:O1439"/>
    <mergeCell ref="D1440:O1440"/>
    <mergeCell ref="D1441:O1443"/>
    <mergeCell ref="D1445:O1446"/>
    <mergeCell ref="D1447:O1447"/>
    <mergeCell ref="D1448:O1449"/>
    <mergeCell ref="D1444:L1444"/>
    <mergeCell ref="M1444:N1444"/>
    <mergeCell ref="B1406:C1416"/>
    <mergeCell ref="B1417:C1431"/>
    <mergeCell ref="D1417:O1417"/>
    <mergeCell ref="D1418:O1423"/>
    <mergeCell ref="D1424:O1424"/>
    <mergeCell ref="D1425:O1431"/>
    <mergeCell ref="B1399:K1400"/>
    <mergeCell ref="L1399:L1400"/>
    <mergeCell ref="M1399:O1400"/>
    <mergeCell ref="I1402:O1402"/>
    <mergeCell ref="B1402:C1402"/>
    <mergeCell ref="D1402:E1402"/>
    <mergeCell ref="F1402:H1402"/>
    <mergeCell ref="D1406:O1407"/>
    <mergeCell ref="D1408:O1416"/>
    <mergeCell ref="B1391:C1391"/>
    <mergeCell ref="D1391:F1391"/>
    <mergeCell ref="H1391:O1391"/>
    <mergeCell ref="B1395:O1395"/>
    <mergeCell ref="B1396:C1397"/>
    <mergeCell ref="D1396:E1397"/>
    <mergeCell ref="F1396:O1397"/>
    <mergeCell ref="B1387:F1387"/>
    <mergeCell ref="I1387:N1387"/>
    <mergeCell ref="B1390:C1390"/>
    <mergeCell ref="D1390:G1390"/>
    <mergeCell ref="H1390:O1390"/>
    <mergeCell ref="B1384:F1384"/>
    <mergeCell ref="I1384:N1384"/>
    <mergeCell ref="B1385:F1385"/>
    <mergeCell ref="I1385:N1385"/>
    <mergeCell ref="B1386:F1386"/>
    <mergeCell ref="I1386:N1386"/>
    <mergeCell ref="B1337:D1337"/>
    <mergeCell ref="B1381:F1381"/>
    <mergeCell ref="B1382:F1382"/>
    <mergeCell ref="B1383:F1383"/>
    <mergeCell ref="B1380:F1380"/>
    <mergeCell ref="B1316:C1333"/>
    <mergeCell ref="D1316:O1316"/>
    <mergeCell ref="D1317:O1319"/>
    <mergeCell ref="D1320:O1320"/>
    <mergeCell ref="D1321:O1323"/>
    <mergeCell ref="D1324:O1324"/>
    <mergeCell ref="D1325:O1327"/>
    <mergeCell ref="D1329:O1330"/>
    <mergeCell ref="D1331:O1331"/>
    <mergeCell ref="D1332:O1333"/>
    <mergeCell ref="D1328:L1328"/>
    <mergeCell ref="M1328:N1328"/>
    <mergeCell ref="B1290:C1300"/>
    <mergeCell ref="B1301:C1315"/>
    <mergeCell ref="D1301:O1301"/>
    <mergeCell ref="D1302:O1307"/>
    <mergeCell ref="D1308:O1308"/>
    <mergeCell ref="D1309:O1315"/>
    <mergeCell ref="B1283:K1284"/>
    <mergeCell ref="L1283:L1284"/>
    <mergeCell ref="M1283:O1284"/>
    <mergeCell ref="I1286:O1286"/>
    <mergeCell ref="B1286:C1286"/>
    <mergeCell ref="D1286:E1286"/>
    <mergeCell ref="F1286:H1286"/>
    <mergeCell ref="D1290:O1291"/>
    <mergeCell ref="D1292:O1300"/>
    <mergeCell ref="B1275:C1275"/>
    <mergeCell ref="D1275:F1275"/>
    <mergeCell ref="H1275:O1275"/>
    <mergeCell ref="B1279:O1279"/>
    <mergeCell ref="B1280:C1281"/>
    <mergeCell ref="D1280:E1281"/>
    <mergeCell ref="F1280:O1281"/>
    <mergeCell ref="B1271:F1271"/>
    <mergeCell ref="I1271:N1271"/>
    <mergeCell ref="B1274:C1274"/>
    <mergeCell ref="D1274:G1274"/>
    <mergeCell ref="H1274:O1274"/>
    <mergeCell ref="B1268:F1268"/>
    <mergeCell ref="I1268:N1268"/>
    <mergeCell ref="B1269:F1269"/>
    <mergeCell ref="I1269:N1269"/>
    <mergeCell ref="B1270:F1270"/>
    <mergeCell ref="I1270:N1270"/>
    <mergeCell ref="B1221:D1221"/>
    <mergeCell ref="B1265:F1265"/>
    <mergeCell ref="B1266:F1266"/>
    <mergeCell ref="B1267:F1267"/>
    <mergeCell ref="B1264:F1264"/>
    <mergeCell ref="B1200:C1217"/>
    <mergeCell ref="D1200:O1200"/>
    <mergeCell ref="D1201:O1203"/>
    <mergeCell ref="D1204:O1204"/>
    <mergeCell ref="D1205:O1207"/>
    <mergeCell ref="D1208:O1208"/>
    <mergeCell ref="D1209:O1211"/>
    <mergeCell ref="D1213:O1214"/>
    <mergeCell ref="D1215:O1215"/>
    <mergeCell ref="D1216:O1217"/>
    <mergeCell ref="D1212:L1212"/>
    <mergeCell ref="M1212:N1212"/>
    <mergeCell ref="B1174:C1184"/>
    <mergeCell ref="B1185:C1199"/>
    <mergeCell ref="D1185:O1185"/>
    <mergeCell ref="D1186:O1191"/>
    <mergeCell ref="D1192:O1192"/>
    <mergeCell ref="D1193:O1199"/>
    <mergeCell ref="B1167:K1168"/>
    <mergeCell ref="L1167:L1168"/>
    <mergeCell ref="M1167:O1168"/>
    <mergeCell ref="I1170:O1170"/>
    <mergeCell ref="B1170:C1170"/>
    <mergeCell ref="D1170:E1170"/>
    <mergeCell ref="F1170:H1170"/>
    <mergeCell ref="D1174:O1175"/>
    <mergeCell ref="D1176:O1184"/>
    <mergeCell ref="B1159:C1159"/>
    <mergeCell ref="D1159:F1159"/>
    <mergeCell ref="H1159:O1159"/>
    <mergeCell ref="B1163:O1163"/>
    <mergeCell ref="B1164:C1165"/>
    <mergeCell ref="D1164:E1165"/>
    <mergeCell ref="F1164:O1165"/>
    <mergeCell ref="B1155:F1155"/>
    <mergeCell ref="I1155:N1155"/>
    <mergeCell ref="B1158:C1158"/>
    <mergeCell ref="D1158:G1158"/>
    <mergeCell ref="H1158:O1158"/>
    <mergeCell ref="B1152:F1152"/>
    <mergeCell ref="I1152:N1152"/>
    <mergeCell ref="B1153:F1153"/>
    <mergeCell ref="I1153:N1153"/>
    <mergeCell ref="B1154:F1154"/>
    <mergeCell ref="I1154:N1154"/>
    <mergeCell ref="B1105:D1105"/>
    <mergeCell ref="B1149:F1149"/>
    <mergeCell ref="B1150:F1150"/>
    <mergeCell ref="B1151:F1151"/>
    <mergeCell ref="B1148:F1148"/>
    <mergeCell ref="B1084:C1101"/>
    <mergeCell ref="D1084:O1084"/>
    <mergeCell ref="D1085:O1087"/>
    <mergeCell ref="D1088:O1088"/>
    <mergeCell ref="D1089:O1091"/>
    <mergeCell ref="D1092:O1092"/>
    <mergeCell ref="D1093:O1095"/>
    <mergeCell ref="D1097:O1098"/>
    <mergeCell ref="D1099:O1099"/>
    <mergeCell ref="D1100:O1101"/>
    <mergeCell ref="D1096:L1096"/>
    <mergeCell ref="M1096:N1096"/>
    <mergeCell ref="B1058:C1068"/>
    <mergeCell ref="B1069:C1083"/>
    <mergeCell ref="D1069:O1069"/>
    <mergeCell ref="D1070:O1075"/>
    <mergeCell ref="D1076:O1076"/>
    <mergeCell ref="D1077:O1083"/>
    <mergeCell ref="B1051:K1052"/>
    <mergeCell ref="L1051:L1052"/>
    <mergeCell ref="M1051:O1052"/>
    <mergeCell ref="I1054:O1054"/>
    <mergeCell ref="B1054:C1054"/>
    <mergeCell ref="D1054:E1054"/>
    <mergeCell ref="F1054:H1054"/>
    <mergeCell ref="D1058:O1059"/>
    <mergeCell ref="D1060:O1068"/>
    <mergeCell ref="B1043:C1043"/>
    <mergeCell ref="D1043:F1043"/>
    <mergeCell ref="H1043:O1043"/>
    <mergeCell ref="B1047:O1047"/>
    <mergeCell ref="B1048:C1049"/>
    <mergeCell ref="D1048:E1049"/>
    <mergeCell ref="F1048:O1049"/>
    <mergeCell ref="B1039:F1039"/>
    <mergeCell ref="I1039:N1039"/>
    <mergeCell ref="B1042:C1042"/>
    <mergeCell ref="D1042:G1042"/>
    <mergeCell ref="H1042:O1042"/>
    <mergeCell ref="B1036:F1036"/>
    <mergeCell ref="I1036:N1036"/>
    <mergeCell ref="B1037:F1037"/>
    <mergeCell ref="I1037:N1037"/>
    <mergeCell ref="B1038:F1038"/>
    <mergeCell ref="I1038:N1038"/>
    <mergeCell ref="B989:D989"/>
    <mergeCell ref="B1033:F1033"/>
    <mergeCell ref="B1034:F1034"/>
    <mergeCell ref="B1035:F1035"/>
    <mergeCell ref="B1032:F1032"/>
    <mergeCell ref="B968:C985"/>
    <mergeCell ref="D968:O968"/>
    <mergeCell ref="D969:O971"/>
    <mergeCell ref="D972:O972"/>
    <mergeCell ref="D973:O975"/>
    <mergeCell ref="D976:O976"/>
    <mergeCell ref="D977:O979"/>
    <mergeCell ref="D981:O982"/>
    <mergeCell ref="D983:O983"/>
    <mergeCell ref="D984:O985"/>
    <mergeCell ref="D980:L980"/>
    <mergeCell ref="M980:N980"/>
    <mergeCell ref="B942:C952"/>
    <mergeCell ref="B953:C967"/>
    <mergeCell ref="D953:O953"/>
    <mergeCell ref="D954:O959"/>
    <mergeCell ref="D960:O960"/>
    <mergeCell ref="D961:O967"/>
    <mergeCell ref="B935:K936"/>
    <mergeCell ref="L935:L936"/>
    <mergeCell ref="M935:O936"/>
    <mergeCell ref="I938:O938"/>
    <mergeCell ref="B938:C938"/>
    <mergeCell ref="D938:E938"/>
    <mergeCell ref="F938:H938"/>
    <mergeCell ref="D942:O943"/>
    <mergeCell ref="D944:O952"/>
    <mergeCell ref="B927:C927"/>
    <mergeCell ref="D927:F927"/>
    <mergeCell ref="H927:O927"/>
    <mergeCell ref="B931:O931"/>
    <mergeCell ref="B932:C933"/>
    <mergeCell ref="D932:E933"/>
    <mergeCell ref="F932:O933"/>
    <mergeCell ref="B923:F923"/>
    <mergeCell ref="I923:N923"/>
    <mergeCell ref="B926:C926"/>
    <mergeCell ref="D926:G926"/>
    <mergeCell ref="H926:O926"/>
    <mergeCell ref="B920:F920"/>
    <mergeCell ref="I920:N920"/>
    <mergeCell ref="B921:F921"/>
    <mergeCell ref="I921:N921"/>
    <mergeCell ref="B922:F922"/>
    <mergeCell ref="I922:N922"/>
    <mergeCell ref="B873:D873"/>
    <mergeCell ref="B917:F917"/>
    <mergeCell ref="B918:F918"/>
    <mergeCell ref="B919:F919"/>
    <mergeCell ref="B916:F916"/>
    <mergeCell ref="B852:C869"/>
    <mergeCell ref="D852:O852"/>
    <mergeCell ref="D853:O855"/>
    <mergeCell ref="D856:O856"/>
    <mergeCell ref="D857:O859"/>
    <mergeCell ref="D860:O860"/>
    <mergeCell ref="D861:O863"/>
    <mergeCell ref="D865:O866"/>
    <mergeCell ref="D867:O867"/>
    <mergeCell ref="D868:O869"/>
    <mergeCell ref="D864:L864"/>
    <mergeCell ref="M864:N864"/>
    <mergeCell ref="B826:C836"/>
    <mergeCell ref="B837:C851"/>
    <mergeCell ref="D837:O837"/>
    <mergeCell ref="D838:O843"/>
    <mergeCell ref="D844:O844"/>
    <mergeCell ref="D845:O851"/>
    <mergeCell ref="B819:K820"/>
    <mergeCell ref="L819:L820"/>
    <mergeCell ref="M819:O820"/>
    <mergeCell ref="I822:O822"/>
    <mergeCell ref="B822:C822"/>
    <mergeCell ref="D822:E822"/>
    <mergeCell ref="F822:H822"/>
    <mergeCell ref="D826:O827"/>
    <mergeCell ref="D828:O836"/>
    <mergeCell ref="B811:C811"/>
    <mergeCell ref="D811:F811"/>
    <mergeCell ref="H811:O811"/>
    <mergeCell ref="B815:O815"/>
    <mergeCell ref="B816:C817"/>
    <mergeCell ref="D816:E817"/>
    <mergeCell ref="F816:O817"/>
    <mergeCell ref="B807:F807"/>
    <mergeCell ref="I807:N807"/>
    <mergeCell ref="B810:C810"/>
    <mergeCell ref="D810:G810"/>
    <mergeCell ref="H810:O810"/>
    <mergeCell ref="B804:F804"/>
    <mergeCell ref="I804:N804"/>
    <mergeCell ref="B805:F805"/>
    <mergeCell ref="I805:N805"/>
    <mergeCell ref="B806:F806"/>
    <mergeCell ref="I806:N806"/>
    <mergeCell ref="B757:D757"/>
    <mergeCell ref="B801:F801"/>
    <mergeCell ref="B802:F802"/>
    <mergeCell ref="B803:F803"/>
    <mergeCell ref="B800:F800"/>
    <mergeCell ref="B736:C753"/>
    <mergeCell ref="D736:O736"/>
    <mergeCell ref="D737:O739"/>
    <mergeCell ref="D740:O740"/>
    <mergeCell ref="D741:O743"/>
    <mergeCell ref="D744:O744"/>
    <mergeCell ref="D745:O747"/>
    <mergeCell ref="D749:O750"/>
    <mergeCell ref="D751:O751"/>
    <mergeCell ref="D752:O753"/>
    <mergeCell ref="D748:L748"/>
    <mergeCell ref="M748:N748"/>
    <mergeCell ref="B710:C720"/>
    <mergeCell ref="B721:C735"/>
    <mergeCell ref="D721:O721"/>
    <mergeCell ref="D722:O727"/>
    <mergeCell ref="D728:O728"/>
    <mergeCell ref="D729:O735"/>
    <mergeCell ref="B703:K704"/>
    <mergeCell ref="L703:L704"/>
    <mergeCell ref="M703:O704"/>
    <mergeCell ref="I706:O706"/>
    <mergeCell ref="B706:C706"/>
    <mergeCell ref="D706:E706"/>
    <mergeCell ref="F706:H706"/>
    <mergeCell ref="D710:O711"/>
    <mergeCell ref="D712:O720"/>
    <mergeCell ref="B695:C695"/>
    <mergeCell ref="D695:F695"/>
    <mergeCell ref="H695:O695"/>
    <mergeCell ref="B699:O699"/>
    <mergeCell ref="B700:C701"/>
    <mergeCell ref="D700:E701"/>
    <mergeCell ref="F700:O701"/>
    <mergeCell ref="B691:F691"/>
    <mergeCell ref="I691:N691"/>
    <mergeCell ref="B694:C694"/>
    <mergeCell ref="D694:G694"/>
    <mergeCell ref="H694:O694"/>
    <mergeCell ref="B688:F688"/>
    <mergeCell ref="I688:N688"/>
    <mergeCell ref="B689:F689"/>
    <mergeCell ref="I689:N689"/>
    <mergeCell ref="B690:F690"/>
    <mergeCell ref="I690:N690"/>
    <mergeCell ref="B641:D641"/>
    <mergeCell ref="B685:F685"/>
    <mergeCell ref="B686:F686"/>
    <mergeCell ref="B687:F687"/>
    <mergeCell ref="B684:F684"/>
    <mergeCell ref="B620:C637"/>
    <mergeCell ref="D620:O620"/>
    <mergeCell ref="D621:O623"/>
    <mergeCell ref="D624:O624"/>
    <mergeCell ref="D625:O627"/>
    <mergeCell ref="D628:O628"/>
    <mergeCell ref="D629:O631"/>
    <mergeCell ref="D633:O634"/>
    <mergeCell ref="D635:O635"/>
    <mergeCell ref="D636:O637"/>
    <mergeCell ref="D632:L632"/>
    <mergeCell ref="M632:N632"/>
    <mergeCell ref="B594:C604"/>
    <mergeCell ref="B605:C619"/>
    <mergeCell ref="D605:O605"/>
    <mergeCell ref="D606:O611"/>
    <mergeCell ref="D612:O612"/>
    <mergeCell ref="D613:O619"/>
    <mergeCell ref="B587:K588"/>
    <mergeCell ref="L587:L588"/>
    <mergeCell ref="M587:O588"/>
    <mergeCell ref="I590:O590"/>
    <mergeCell ref="B590:C590"/>
    <mergeCell ref="D590:E590"/>
    <mergeCell ref="F590:H590"/>
    <mergeCell ref="D594:O595"/>
    <mergeCell ref="D596:O604"/>
    <mergeCell ref="B579:C579"/>
    <mergeCell ref="D579:F579"/>
    <mergeCell ref="H579:O579"/>
    <mergeCell ref="B583:O583"/>
    <mergeCell ref="B584:C585"/>
    <mergeCell ref="D584:E585"/>
    <mergeCell ref="F584:O585"/>
    <mergeCell ref="B575:F575"/>
    <mergeCell ref="I575:N575"/>
    <mergeCell ref="B578:C578"/>
    <mergeCell ref="D578:G578"/>
    <mergeCell ref="H578:O578"/>
    <mergeCell ref="B572:F572"/>
    <mergeCell ref="I572:N572"/>
    <mergeCell ref="B573:F573"/>
    <mergeCell ref="I573:N573"/>
    <mergeCell ref="B574:F574"/>
    <mergeCell ref="I574:N574"/>
    <mergeCell ref="B525:D525"/>
    <mergeCell ref="B569:F569"/>
    <mergeCell ref="B570:F570"/>
    <mergeCell ref="B571:F571"/>
    <mergeCell ref="B568:F568"/>
    <mergeCell ref="B504:C521"/>
    <mergeCell ref="D504:O504"/>
    <mergeCell ref="D505:O507"/>
    <mergeCell ref="D508:O508"/>
    <mergeCell ref="D509:O511"/>
    <mergeCell ref="D512:O512"/>
    <mergeCell ref="D513:O515"/>
    <mergeCell ref="D517:O518"/>
    <mergeCell ref="D519:O519"/>
    <mergeCell ref="D520:O521"/>
    <mergeCell ref="D516:L516"/>
    <mergeCell ref="M516:N516"/>
    <mergeCell ref="B478:C488"/>
    <mergeCell ref="B489:C503"/>
    <mergeCell ref="D489:O489"/>
    <mergeCell ref="D490:O495"/>
    <mergeCell ref="D496:O496"/>
    <mergeCell ref="D497:O503"/>
    <mergeCell ref="B471:K472"/>
    <mergeCell ref="L471:L472"/>
    <mergeCell ref="M471:O472"/>
    <mergeCell ref="I474:O474"/>
    <mergeCell ref="B474:C474"/>
    <mergeCell ref="D474:E474"/>
    <mergeCell ref="F474:H474"/>
    <mergeCell ref="D478:O479"/>
    <mergeCell ref="D480:O488"/>
    <mergeCell ref="B463:C463"/>
    <mergeCell ref="D463:F463"/>
    <mergeCell ref="H463:O463"/>
    <mergeCell ref="B467:O467"/>
    <mergeCell ref="B468:C469"/>
    <mergeCell ref="D468:E469"/>
    <mergeCell ref="F468:O469"/>
    <mergeCell ref="B459:F459"/>
    <mergeCell ref="I459:N459"/>
    <mergeCell ref="B462:C462"/>
    <mergeCell ref="D462:G462"/>
    <mergeCell ref="H462:O462"/>
    <mergeCell ref="B456:F456"/>
    <mergeCell ref="I456:N456"/>
    <mergeCell ref="B457:F457"/>
    <mergeCell ref="I457:N457"/>
    <mergeCell ref="B458:F458"/>
    <mergeCell ref="I458:N458"/>
    <mergeCell ref="B409:D409"/>
    <mergeCell ref="B453:F453"/>
    <mergeCell ref="B454:F454"/>
    <mergeCell ref="B455:F455"/>
    <mergeCell ref="B452:F452"/>
    <mergeCell ref="B388:C405"/>
    <mergeCell ref="D388:O388"/>
    <mergeCell ref="D389:O391"/>
    <mergeCell ref="D392:O392"/>
    <mergeCell ref="D393:O395"/>
    <mergeCell ref="D396:O396"/>
    <mergeCell ref="D397:O399"/>
    <mergeCell ref="D401:O402"/>
    <mergeCell ref="D403:O403"/>
    <mergeCell ref="D404:O405"/>
    <mergeCell ref="D400:L400"/>
    <mergeCell ref="M400:N400"/>
    <mergeCell ref="B362:C372"/>
    <mergeCell ref="B373:C387"/>
    <mergeCell ref="D373:O373"/>
    <mergeCell ref="D374:O379"/>
    <mergeCell ref="D380:O380"/>
    <mergeCell ref="D381:O387"/>
    <mergeCell ref="B355:K356"/>
    <mergeCell ref="L355:L356"/>
    <mergeCell ref="M355:O356"/>
    <mergeCell ref="I358:O358"/>
    <mergeCell ref="B358:C358"/>
    <mergeCell ref="D358:E358"/>
    <mergeCell ref="F358:H358"/>
    <mergeCell ref="D362:O363"/>
    <mergeCell ref="D364:O372"/>
    <mergeCell ref="B347:C347"/>
    <mergeCell ref="D347:F347"/>
    <mergeCell ref="H347:O347"/>
    <mergeCell ref="B351:O351"/>
    <mergeCell ref="B352:C353"/>
    <mergeCell ref="D352:E353"/>
    <mergeCell ref="F352:O353"/>
    <mergeCell ref="B343:F343"/>
    <mergeCell ref="I343:N343"/>
    <mergeCell ref="B346:C346"/>
    <mergeCell ref="D346:G346"/>
    <mergeCell ref="H346:O346"/>
    <mergeCell ref="B340:F340"/>
    <mergeCell ref="I340:N340"/>
    <mergeCell ref="B341:F341"/>
    <mergeCell ref="I341:N341"/>
    <mergeCell ref="B342:F342"/>
    <mergeCell ref="I342:N342"/>
    <mergeCell ref="B293:D293"/>
    <mergeCell ref="B337:F337"/>
    <mergeCell ref="B338:F338"/>
    <mergeCell ref="B339:F339"/>
    <mergeCell ref="B336:F336"/>
    <mergeCell ref="B272:C289"/>
    <mergeCell ref="D272:O272"/>
    <mergeCell ref="D273:O275"/>
    <mergeCell ref="D276:O276"/>
    <mergeCell ref="D277:O279"/>
    <mergeCell ref="D280:O280"/>
    <mergeCell ref="D281:O283"/>
    <mergeCell ref="D285:O286"/>
    <mergeCell ref="D287:O287"/>
    <mergeCell ref="D288:O289"/>
    <mergeCell ref="D284:L284"/>
    <mergeCell ref="M284:N284"/>
    <mergeCell ref="B246:C256"/>
    <mergeCell ref="B257:C271"/>
    <mergeCell ref="D257:O257"/>
    <mergeCell ref="D258:O263"/>
    <mergeCell ref="D264:O264"/>
    <mergeCell ref="D265:O271"/>
    <mergeCell ref="B239:K240"/>
    <mergeCell ref="L239:L240"/>
    <mergeCell ref="M239:O240"/>
    <mergeCell ref="I242:O242"/>
    <mergeCell ref="B242:C242"/>
    <mergeCell ref="D242:E242"/>
    <mergeCell ref="F242:H242"/>
    <mergeCell ref="D246:O247"/>
    <mergeCell ref="D248:O256"/>
    <mergeCell ref="B231:C231"/>
    <mergeCell ref="D231:F231"/>
    <mergeCell ref="H231:O231"/>
    <mergeCell ref="B235:O235"/>
    <mergeCell ref="B236:C237"/>
    <mergeCell ref="D236:E237"/>
    <mergeCell ref="F236:O237"/>
    <mergeCell ref="B227:F227"/>
    <mergeCell ref="I227:N227"/>
    <mergeCell ref="B230:C230"/>
    <mergeCell ref="D230:G230"/>
    <mergeCell ref="H230:O230"/>
    <mergeCell ref="B224:F224"/>
    <mergeCell ref="I224:N224"/>
    <mergeCell ref="B225:F225"/>
    <mergeCell ref="I225:N225"/>
    <mergeCell ref="B226:F226"/>
    <mergeCell ref="I226:N226"/>
    <mergeCell ref="B177:D177"/>
    <mergeCell ref="B221:F221"/>
    <mergeCell ref="B222:F222"/>
    <mergeCell ref="B223:F223"/>
    <mergeCell ref="B220:F220"/>
    <mergeCell ref="B156:C173"/>
    <mergeCell ref="D156:O156"/>
    <mergeCell ref="D157:O159"/>
    <mergeCell ref="D160:O160"/>
    <mergeCell ref="D161:O163"/>
    <mergeCell ref="D164:O164"/>
    <mergeCell ref="D165:O167"/>
    <mergeCell ref="D169:O170"/>
    <mergeCell ref="D171:O171"/>
    <mergeCell ref="D172:O173"/>
    <mergeCell ref="D168:L168"/>
    <mergeCell ref="M168:N168"/>
    <mergeCell ref="B141:C155"/>
    <mergeCell ref="D141:O141"/>
    <mergeCell ref="D142:O147"/>
    <mergeCell ref="D148:O148"/>
    <mergeCell ref="D149:O155"/>
    <mergeCell ref="I126:O126"/>
    <mergeCell ref="B130:C140"/>
    <mergeCell ref="B126:C126"/>
    <mergeCell ref="D126:E126"/>
    <mergeCell ref="F126:H126"/>
    <mergeCell ref="D130:O131"/>
    <mergeCell ref="D132:O140"/>
    <mergeCell ref="B119:O119"/>
    <mergeCell ref="B120:C121"/>
    <mergeCell ref="D120:E121"/>
    <mergeCell ref="F120:O121"/>
    <mergeCell ref="B123:K124"/>
    <mergeCell ref="L123:L124"/>
    <mergeCell ref="M123:O124"/>
    <mergeCell ref="B14:C24"/>
    <mergeCell ref="B40:C57"/>
    <mergeCell ref="D40:O40"/>
    <mergeCell ref="D41:O43"/>
    <mergeCell ref="D44:O44"/>
    <mergeCell ref="D45:O47"/>
    <mergeCell ref="D48:O48"/>
    <mergeCell ref="D49:O51"/>
    <mergeCell ref="D53:O54"/>
    <mergeCell ref="D55:O55"/>
    <mergeCell ref="D56:O57"/>
    <mergeCell ref="B25:C39"/>
    <mergeCell ref="D25:O25"/>
    <mergeCell ref="D26:O31"/>
    <mergeCell ref="B107:F107"/>
    <mergeCell ref="D14:O15"/>
    <mergeCell ref="D16:O24"/>
    <mergeCell ref="I10:O10"/>
    <mergeCell ref="B3:O3"/>
    <mergeCell ref="B4:C5"/>
    <mergeCell ref="D4:E5"/>
    <mergeCell ref="B7:K8"/>
    <mergeCell ref="L7:L8"/>
    <mergeCell ref="M7:O8"/>
    <mergeCell ref="F4:O5"/>
    <mergeCell ref="B10:C10"/>
    <mergeCell ref="D10:E10"/>
    <mergeCell ref="F10:H10"/>
    <mergeCell ref="D52:L52"/>
    <mergeCell ref="M52:N52"/>
    <mergeCell ref="D32:O32"/>
    <mergeCell ref="D33:O39"/>
    <mergeCell ref="B115:C115"/>
    <mergeCell ref="D115:F115"/>
    <mergeCell ref="H115:O115"/>
    <mergeCell ref="B108:F108"/>
    <mergeCell ref="I108:N108"/>
    <mergeCell ref="B109:F109"/>
    <mergeCell ref="I109:N109"/>
    <mergeCell ref="B110:F110"/>
    <mergeCell ref="I110:N110"/>
    <mergeCell ref="B111:F111"/>
    <mergeCell ref="I111:N111"/>
    <mergeCell ref="B114:C114"/>
    <mergeCell ref="D114:G114"/>
    <mergeCell ref="H114:O114"/>
    <mergeCell ref="B61:D61"/>
    <mergeCell ref="B105:F105"/>
    <mergeCell ref="B106:F106"/>
    <mergeCell ref="B104:F104"/>
  </mergeCells>
  <phoneticPr fontId="1"/>
  <conditionalFormatting sqref="L11">
    <cfRule type="expression" dxfId="487" priority="1084">
      <formula>F5="人材養成事業"</formula>
    </cfRule>
    <cfRule type="expression" dxfId="486" priority="1083">
      <formula>F5="普及啓発事業"</formula>
    </cfRule>
  </conditionalFormatting>
  <conditionalFormatting sqref="L12">
    <cfRule type="expression" dxfId="485" priority="1714">
      <formula>F5="普及啓発事業"</formula>
    </cfRule>
    <cfRule type="expression" dxfId="484" priority="1715">
      <formula>F5="人材養成事業"</formula>
    </cfRule>
  </conditionalFormatting>
  <conditionalFormatting sqref="L127">
    <cfRule type="expression" dxfId="483" priority="148">
      <formula>F121="人材養成事業"</formula>
    </cfRule>
    <cfRule type="expression" dxfId="482" priority="147">
      <formula>F121="普及啓発事業"</formula>
    </cfRule>
  </conditionalFormatting>
  <conditionalFormatting sqref="L128">
    <cfRule type="expression" dxfId="481" priority="150">
      <formula>F121="人材養成事業"</formula>
    </cfRule>
    <cfRule type="expression" dxfId="480" priority="149">
      <formula>F121="普及啓発事業"</formula>
    </cfRule>
  </conditionalFormatting>
  <conditionalFormatting sqref="L243">
    <cfRule type="expression" dxfId="479" priority="140">
      <formula>F237="人材養成事業"</formula>
    </cfRule>
    <cfRule type="expression" dxfId="478" priority="139">
      <formula>F237="普及啓発事業"</formula>
    </cfRule>
  </conditionalFormatting>
  <conditionalFormatting sqref="L244">
    <cfRule type="expression" dxfId="477" priority="142">
      <formula>F237="人材養成事業"</formula>
    </cfRule>
    <cfRule type="expression" dxfId="476" priority="141">
      <formula>F237="普及啓発事業"</formula>
    </cfRule>
  </conditionalFormatting>
  <conditionalFormatting sqref="L359">
    <cfRule type="expression" dxfId="475" priority="132">
      <formula>F353="人材養成事業"</formula>
    </cfRule>
    <cfRule type="expression" dxfId="474" priority="131">
      <formula>F353="普及啓発事業"</formula>
    </cfRule>
  </conditionalFormatting>
  <conditionalFormatting sqref="L360">
    <cfRule type="expression" dxfId="473" priority="134">
      <formula>F353="人材養成事業"</formula>
    </cfRule>
    <cfRule type="expression" dxfId="472" priority="133">
      <formula>F353="普及啓発事業"</formula>
    </cfRule>
  </conditionalFormatting>
  <conditionalFormatting sqref="L475">
    <cfRule type="expression" dxfId="471" priority="124">
      <formula>F469="人材養成事業"</formula>
    </cfRule>
    <cfRule type="expression" dxfId="470" priority="123">
      <formula>F469="普及啓発事業"</formula>
    </cfRule>
  </conditionalFormatting>
  <conditionalFormatting sqref="L476">
    <cfRule type="expression" dxfId="469" priority="126">
      <formula>F469="人材養成事業"</formula>
    </cfRule>
    <cfRule type="expression" dxfId="468" priority="125">
      <formula>F469="普及啓発事業"</formula>
    </cfRule>
  </conditionalFormatting>
  <conditionalFormatting sqref="L591">
    <cfRule type="expression" dxfId="467" priority="115">
      <formula>F585="普及啓発事業"</formula>
    </cfRule>
    <cfRule type="expression" dxfId="466" priority="116">
      <formula>F585="人材養成事業"</formula>
    </cfRule>
  </conditionalFormatting>
  <conditionalFormatting sqref="L592">
    <cfRule type="expression" dxfId="465" priority="117">
      <formula>F585="普及啓発事業"</formula>
    </cfRule>
    <cfRule type="expression" dxfId="464" priority="118">
      <formula>F585="人材養成事業"</formula>
    </cfRule>
  </conditionalFormatting>
  <conditionalFormatting sqref="L707">
    <cfRule type="expression" dxfId="463" priority="107">
      <formula>F701="普及啓発事業"</formula>
    </cfRule>
    <cfRule type="expression" dxfId="462" priority="108">
      <formula>F701="人材養成事業"</formula>
    </cfRule>
  </conditionalFormatting>
  <conditionalFormatting sqref="L708">
    <cfRule type="expression" dxfId="461" priority="110">
      <formula>F701="人材養成事業"</formula>
    </cfRule>
    <cfRule type="expression" dxfId="460" priority="109">
      <formula>F701="普及啓発事業"</formula>
    </cfRule>
  </conditionalFormatting>
  <conditionalFormatting sqref="L823">
    <cfRule type="expression" dxfId="459" priority="99">
      <formula>F817="普及啓発事業"</formula>
    </cfRule>
    <cfRule type="expression" dxfId="458" priority="100">
      <formula>F817="人材養成事業"</formula>
    </cfRule>
  </conditionalFormatting>
  <conditionalFormatting sqref="L824">
    <cfRule type="expression" dxfId="457" priority="101">
      <formula>F817="普及啓発事業"</formula>
    </cfRule>
    <cfRule type="expression" dxfId="456" priority="102">
      <formula>F817="人材養成事業"</formula>
    </cfRule>
  </conditionalFormatting>
  <conditionalFormatting sqref="L939">
    <cfRule type="expression" dxfId="455" priority="92">
      <formula>F933="人材養成事業"</formula>
    </cfRule>
    <cfRule type="expression" dxfId="454" priority="91">
      <formula>F933="普及啓発事業"</formula>
    </cfRule>
  </conditionalFormatting>
  <conditionalFormatting sqref="L940">
    <cfRule type="expression" dxfId="453" priority="94">
      <formula>F933="人材養成事業"</formula>
    </cfRule>
    <cfRule type="expression" dxfId="452" priority="93">
      <formula>F933="普及啓発事業"</formula>
    </cfRule>
  </conditionalFormatting>
  <conditionalFormatting sqref="L1055">
    <cfRule type="expression" dxfId="451" priority="83">
      <formula>F1049="普及啓発事業"</formula>
    </cfRule>
    <cfRule type="expression" dxfId="450" priority="84">
      <formula>F1049="人材養成事業"</formula>
    </cfRule>
  </conditionalFormatting>
  <conditionalFormatting sqref="L1056">
    <cfRule type="expression" dxfId="449" priority="85">
      <formula>F1049="普及啓発事業"</formula>
    </cfRule>
    <cfRule type="expression" dxfId="448" priority="86">
      <formula>F1049="人材養成事業"</formula>
    </cfRule>
  </conditionalFormatting>
  <conditionalFormatting sqref="L1171">
    <cfRule type="expression" dxfId="447" priority="75">
      <formula>F1165="普及啓発事業"</formula>
    </cfRule>
    <cfRule type="expression" dxfId="446" priority="76">
      <formula>F1165="人材養成事業"</formula>
    </cfRule>
  </conditionalFormatting>
  <conditionalFormatting sqref="L1172">
    <cfRule type="expression" dxfId="445" priority="77">
      <formula>F1165="普及啓発事業"</formula>
    </cfRule>
    <cfRule type="expression" dxfId="444" priority="78">
      <formula>F1165="人材養成事業"</formula>
    </cfRule>
  </conditionalFormatting>
  <conditionalFormatting sqref="L1287">
    <cfRule type="expression" dxfId="443" priority="68">
      <formula>F1281="人材養成事業"</formula>
    </cfRule>
    <cfRule type="expression" dxfId="442" priority="67">
      <formula>F1281="普及啓発事業"</formula>
    </cfRule>
  </conditionalFormatting>
  <conditionalFormatting sqref="L1288">
    <cfRule type="expression" dxfId="441" priority="70">
      <formula>F1281="人材養成事業"</formula>
    </cfRule>
    <cfRule type="expression" dxfId="440" priority="69">
      <formula>F1281="普及啓発事業"</formula>
    </cfRule>
  </conditionalFormatting>
  <conditionalFormatting sqref="L1403">
    <cfRule type="expression" dxfId="439" priority="59">
      <formula>F1397="普及啓発事業"</formula>
    </cfRule>
    <cfRule type="expression" dxfId="438" priority="60">
      <formula>F1397="人材養成事業"</formula>
    </cfRule>
  </conditionalFormatting>
  <conditionalFormatting sqref="L1404">
    <cfRule type="expression" dxfId="437" priority="61">
      <formula>F1397="普及啓発事業"</formula>
    </cfRule>
    <cfRule type="expression" dxfId="436" priority="62">
      <formula>F1397="人材養成事業"</formula>
    </cfRule>
  </conditionalFormatting>
  <conditionalFormatting sqref="L1519">
    <cfRule type="expression" dxfId="435" priority="52">
      <formula>F1513="人材養成事業"</formula>
    </cfRule>
    <cfRule type="expression" dxfId="434" priority="51">
      <formula>F1513="普及啓発事業"</formula>
    </cfRule>
  </conditionalFormatting>
  <conditionalFormatting sqref="L1520">
    <cfRule type="expression" dxfId="433" priority="53">
      <formula>F1513="普及啓発事業"</formula>
    </cfRule>
    <cfRule type="expression" dxfId="432" priority="54">
      <formula>F1513="人材養成事業"</formula>
    </cfRule>
  </conditionalFormatting>
  <conditionalFormatting sqref="L1635">
    <cfRule type="expression" dxfId="431" priority="44">
      <formula>F1629="人材養成事業"</formula>
    </cfRule>
    <cfRule type="expression" dxfId="430" priority="43">
      <formula>F1629="普及啓発事業"</formula>
    </cfRule>
  </conditionalFormatting>
  <conditionalFormatting sqref="L1636">
    <cfRule type="expression" dxfId="429" priority="45">
      <formula>F1629="普及啓発事業"</formula>
    </cfRule>
    <cfRule type="expression" dxfId="428" priority="46">
      <formula>F1629="人材養成事業"</formula>
    </cfRule>
  </conditionalFormatting>
  <conditionalFormatting sqref="L1751">
    <cfRule type="expression" dxfId="427" priority="35">
      <formula>F1745="普及啓発事業"</formula>
    </cfRule>
    <cfRule type="expression" dxfId="426" priority="36">
      <formula>F1745="人材養成事業"</formula>
    </cfRule>
  </conditionalFormatting>
  <conditionalFormatting sqref="L1752">
    <cfRule type="expression" dxfId="425" priority="38">
      <formula>F1745="人材養成事業"</formula>
    </cfRule>
    <cfRule type="expression" dxfId="424" priority="37">
      <formula>F1745="普及啓発事業"</formula>
    </cfRule>
  </conditionalFormatting>
  <conditionalFormatting sqref="L1867">
    <cfRule type="expression" dxfId="423" priority="27">
      <formula>F1861="普及啓発事業"</formula>
    </cfRule>
    <cfRule type="expression" dxfId="422" priority="28">
      <formula>F1861="人材養成事業"</formula>
    </cfRule>
  </conditionalFormatting>
  <conditionalFormatting sqref="L1868">
    <cfRule type="expression" dxfId="421" priority="29">
      <formula>F1861="普及啓発事業"</formula>
    </cfRule>
    <cfRule type="expression" dxfId="420" priority="30">
      <formula>F1861="人材養成事業"</formula>
    </cfRule>
  </conditionalFormatting>
  <conditionalFormatting sqref="L1983">
    <cfRule type="expression" dxfId="419" priority="20">
      <formula>F1977="人材養成事業"</formula>
    </cfRule>
    <cfRule type="expression" dxfId="418" priority="19">
      <formula>F1977="普及啓発事業"</formula>
    </cfRule>
  </conditionalFormatting>
  <conditionalFormatting sqref="L1984">
    <cfRule type="expression" dxfId="417" priority="22">
      <formula>F1977="人材養成事業"</formula>
    </cfRule>
    <cfRule type="expression" dxfId="416" priority="21">
      <formula>F1977="普及啓発事業"</formula>
    </cfRule>
  </conditionalFormatting>
  <conditionalFormatting sqref="L2099">
    <cfRule type="expression" dxfId="415" priority="12">
      <formula>F2093="人材養成事業"</formula>
    </cfRule>
    <cfRule type="expression" dxfId="414" priority="11">
      <formula>F2093="普及啓発事業"</formula>
    </cfRule>
  </conditionalFormatting>
  <conditionalFormatting sqref="L2100">
    <cfRule type="expression" dxfId="413" priority="13">
      <formula>F2093="普及啓発事業"</formula>
    </cfRule>
    <cfRule type="expression" dxfId="412" priority="14">
      <formula>F2093="人材養成事業"</formula>
    </cfRule>
  </conditionalFormatting>
  <conditionalFormatting sqref="L2215">
    <cfRule type="expression" dxfId="411" priority="3">
      <formula>F2209="普及啓発事業"</formula>
    </cfRule>
    <cfRule type="expression" dxfId="410" priority="4">
      <formula>F2209="人材養成事業"</formula>
    </cfRule>
  </conditionalFormatting>
  <conditionalFormatting sqref="L2216">
    <cfRule type="expression" dxfId="409" priority="5">
      <formula>F2209="普及啓発事業"</formula>
    </cfRule>
    <cfRule type="expression" dxfId="408" priority="6">
      <formula>F2209="人材養成事業"</formula>
    </cfRule>
  </conditionalFormatting>
  <conditionalFormatting sqref="O11">
    <cfRule type="expression" dxfId="407" priority="1071">
      <formula>F5="人材養成事業"</formula>
    </cfRule>
    <cfRule type="expression" dxfId="406" priority="1070">
      <formula>F5="普及啓発事業"</formula>
    </cfRule>
  </conditionalFormatting>
  <conditionalFormatting sqref="O12">
    <cfRule type="expression" dxfId="405" priority="1719">
      <formula>F5="人材養成事業"</formula>
    </cfRule>
    <cfRule type="expression" dxfId="404" priority="1718">
      <formula>F5="普及啓発事業"</formula>
    </cfRule>
  </conditionalFormatting>
  <conditionalFormatting sqref="O127">
    <cfRule type="expression" dxfId="403" priority="146">
      <formula>F121="人材養成事業"</formula>
    </cfRule>
    <cfRule type="expression" dxfId="402" priority="145">
      <formula>F121="普及啓発事業"</formula>
    </cfRule>
  </conditionalFormatting>
  <conditionalFormatting sqref="O128">
    <cfRule type="expression" dxfId="401" priority="151">
      <formula>F121="普及啓発事業"</formula>
    </cfRule>
    <cfRule type="expression" dxfId="400" priority="152">
      <formula>F121="人材養成事業"</formula>
    </cfRule>
  </conditionalFormatting>
  <conditionalFormatting sqref="O243">
    <cfRule type="expression" dxfId="399" priority="137">
      <formula>F237="普及啓発事業"</formula>
    </cfRule>
    <cfRule type="expression" dxfId="398" priority="138">
      <formula>F237="人材養成事業"</formula>
    </cfRule>
  </conditionalFormatting>
  <conditionalFormatting sqref="O244">
    <cfRule type="expression" dxfId="397" priority="143">
      <formula>F237="普及啓発事業"</formula>
    </cfRule>
    <cfRule type="expression" dxfId="396" priority="144">
      <formula>F237="人材養成事業"</formula>
    </cfRule>
  </conditionalFormatting>
  <conditionalFormatting sqref="O359">
    <cfRule type="expression" dxfId="395" priority="129">
      <formula>F353="普及啓発事業"</formula>
    </cfRule>
    <cfRule type="expression" dxfId="394" priority="130">
      <formula>F353="人材養成事業"</formula>
    </cfRule>
  </conditionalFormatting>
  <conditionalFormatting sqref="O360">
    <cfRule type="expression" dxfId="393" priority="135">
      <formula>F353="普及啓発事業"</formula>
    </cfRule>
    <cfRule type="expression" dxfId="392" priority="136">
      <formula>F353="人材養成事業"</formula>
    </cfRule>
  </conditionalFormatting>
  <conditionalFormatting sqref="O475">
    <cfRule type="expression" dxfId="391" priority="121">
      <formula>F469="普及啓発事業"</formula>
    </cfRule>
    <cfRule type="expression" dxfId="390" priority="122">
      <formula>F469="人材養成事業"</formula>
    </cfRule>
  </conditionalFormatting>
  <conditionalFormatting sqref="O476">
    <cfRule type="expression" dxfId="389" priority="127">
      <formula>F469="普及啓発事業"</formula>
    </cfRule>
    <cfRule type="expression" dxfId="388" priority="128">
      <formula>F469="人材養成事業"</formula>
    </cfRule>
  </conditionalFormatting>
  <conditionalFormatting sqref="O591">
    <cfRule type="expression" dxfId="387" priority="113">
      <formula>F585="普及啓発事業"</formula>
    </cfRule>
    <cfRule type="expression" dxfId="386" priority="114">
      <formula>F585="人材養成事業"</formula>
    </cfRule>
  </conditionalFormatting>
  <conditionalFormatting sqref="O592">
    <cfRule type="expression" dxfId="385" priority="120">
      <formula>F585="人材養成事業"</formula>
    </cfRule>
    <cfRule type="expression" dxfId="384" priority="119">
      <formula>F585="普及啓発事業"</formula>
    </cfRule>
  </conditionalFormatting>
  <conditionalFormatting sqref="O707">
    <cfRule type="expression" dxfId="383" priority="105">
      <formula>F701="普及啓発事業"</formula>
    </cfRule>
    <cfRule type="expression" dxfId="382" priority="106">
      <formula>F701="人材養成事業"</formula>
    </cfRule>
  </conditionalFormatting>
  <conditionalFormatting sqref="O708">
    <cfRule type="expression" dxfId="381" priority="111">
      <formula>F701="普及啓発事業"</formula>
    </cfRule>
    <cfRule type="expression" dxfId="380" priority="112">
      <formula>F701="人材養成事業"</formula>
    </cfRule>
  </conditionalFormatting>
  <conditionalFormatting sqref="O823">
    <cfRule type="expression" dxfId="379" priority="98">
      <formula>F817="人材養成事業"</formula>
    </cfRule>
    <cfRule type="expression" dxfId="378" priority="97">
      <formula>F817="普及啓発事業"</formula>
    </cfRule>
  </conditionalFormatting>
  <conditionalFormatting sqref="O824">
    <cfRule type="expression" dxfId="377" priority="104">
      <formula>F817="人材養成事業"</formula>
    </cfRule>
    <cfRule type="expression" dxfId="376" priority="103">
      <formula>F817="普及啓発事業"</formula>
    </cfRule>
  </conditionalFormatting>
  <conditionalFormatting sqref="O939">
    <cfRule type="expression" dxfId="375" priority="89">
      <formula>F933="普及啓発事業"</formula>
    </cfRule>
    <cfRule type="expression" dxfId="374" priority="90">
      <formula>F933="人材養成事業"</formula>
    </cfRule>
  </conditionalFormatting>
  <conditionalFormatting sqref="O940">
    <cfRule type="expression" dxfId="373" priority="96">
      <formula>F933="人材養成事業"</formula>
    </cfRule>
    <cfRule type="expression" dxfId="372" priority="95">
      <formula>F933="普及啓発事業"</formula>
    </cfRule>
  </conditionalFormatting>
  <conditionalFormatting sqref="O1055">
    <cfRule type="expression" dxfId="371" priority="81">
      <formula>F1049="普及啓発事業"</formula>
    </cfRule>
    <cfRule type="expression" dxfId="370" priority="82">
      <formula>F1049="人材養成事業"</formula>
    </cfRule>
  </conditionalFormatting>
  <conditionalFormatting sqref="O1056">
    <cfRule type="expression" dxfId="369" priority="87">
      <formula>F1049="普及啓発事業"</formula>
    </cfRule>
    <cfRule type="expression" dxfId="368" priority="88">
      <formula>F1049="人材養成事業"</formula>
    </cfRule>
  </conditionalFormatting>
  <conditionalFormatting sqref="O1171">
    <cfRule type="expression" dxfId="367" priority="73">
      <formula>F1165="普及啓発事業"</formula>
    </cfRule>
    <cfRule type="expression" dxfId="366" priority="74">
      <formula>F1165="人材養成事業"</formula>
    </cfRule>
  </conditionalFormatting>
  <conditionalFormatting sqref="O1172">
    <cfRule type="expression" dxfId="365" priority="79">
      <formula>F1165="普及啓発事業"</formula>
    </cfRule>
    <cfRule type="expression" dxfId="364" priority="80">
      <formula>F1165="人材養成事業"</formula>
    </cfRule>
  </conditionalFormatting>
  <conditionalFormatting sqref="O1287">
    <cfRule type="expression" dxfId="363" priority="66">
      <formula>F1281="人材養成事業"</formula>
    </cfRule>
    <cfRule type="expression" dxfId="362" priority="65">
      <formula>F1281="普及啓発事業"</formula>
    </cfRule>
  </conditionalFormatting>
  <conditionalFormatting sqref="O1288">
    <cfRule type="expression" dxfId="361" priority="72">
      <formula>F1281="人材養成事業"</formula>
    </cfRule>
    <cfRule type="expression" dxfId="360" priority="71">
      <formula>F1281="普及啓発事業"</formula>
    </cfRule>
  </conditionalFormatting>
  <conditionalFormatting sqref="O1403">
    <cfRule type="expression" dxfId="359" priority="58">
      <formula>F1397="人材養成事業"</formula>
    </cfRule>
    <cfRule type="expression" dxfId="358" priority="57">
      <formula>F1397="普及啓発事業"</formula>
    </cfRule>
  </conditionalFormatting>
  <conditionalFormatting sqref="O1404">
    <cfRule type="expression" dxfId="357" priority="63">
      <formula>F1397="普及啓発事業"</formula>
    </cfRule>
    <cfRule type="expression" dxfId="356" priority="64">
      <formula>F1397="人材養成事業"</formula>
    </cfRule>
  </conditionalFormatting>
  <conditionalFormatting sqref="O1519">
    <cfRule type="expression" dxfId="355" priority="49">
      <formula>F1513="普及啓発事業"</formula>
    </cfRule>
    <cfRule type="expression" dxfId="354" priority="50">
      <formula>F1513="人材養成事業"</formula>
    </cfRule>
  </conditionalFormatting>
  <conditionalFormatting sqref="O1520">
    <cfRule type="expression" dxfId="353" priority="56">
      <formula>F1513="人材養成事業"</formula>
    </cfRule>
    <cfRule type="expression" dxfId="352" priority="55">
      <formula>F1513="普及啓発事業"</formula>
    </cfRule>
  </conditionalFormatting>
  <conditionalFormatting sqref="O1635">
    <cfRule type="expression" dxfId="351" priority="42">
      <formula>F1629="人材養成事業"</formula>
    </cfRule>
    <cfRule type="expression" dxfId="350" priority="41">
      <formula>F1629="普及啓発事業"</formula>
    </cfRule>
  </conditionalFormatting>
  <conditionalFormatting sqref="O1636">
    <cfRule type="expression" dxfId="349" priority="47">
      <formula>F1629="普及啓発事業"</formula>
    </cfRule>
    <cfRule type="expression" dxfId="348" priority="48">
      <formula>F1629="人材養成事業"</formula>
    </cfRule>
  </conditionalFormatting>
  <conditionalFormatting sqref="O1751">
    <cfRule type="expression" dxfId="347" priority="34">
      <formula>F1745="人材養成事業"</formula>
    </cfRule>
    <cfRule type="expression" dxfId="346" priority="33">
      <formula>F1745="普及啓発事業"</formula>
    </cfRule>
  </conditionalFormatting>
  <conditionalFormatting sqref="O1752">
    <cfRule type="expression" dxfId="345" priority="39">
      <formula>F1745="普及啓発事業"</formula>
    </cfRule>
    <cfRule type="expression" dxfId="344" priority="40">
      <formula>F1745="人材養成事業"</formula>
    </cfRule>
  </conditionalFormatting>
  <conditionalFormatting sqref="O1867">
    <cfRule type="expression" dxfId="343" priority="26">
      <formula>F1861="人材養成事業"</formula>
    </cfRule>
    <cfRule type="expression" dxfId="342" priority="25">
      <formula>F1861="普及啓発事業"</formula>
    </cfRule>
  </conditionalFormatting>
  <conditionalFormatting sqref="O1868">
    <cfRule type="expression" dxfId="341" priority="32">
      <formula>F1861="人材養成事業"</formula>
    </cfRule>
    <cfRule type="expression" dxfId="340" priority="31">
      <formula>F1861="普及啓発事業"</formula>
    </cfRule>
  </conditionalFormatting>
  <conditionalFormatting sqref="O1983">
    <cfRule type="expression" dxfId="339" priority="17">
      <formula>F1977="普及啓発事業"</formula>
    </cfRule>
    <cfRule type="expression" dxfId="338" priority="18">
      <formula>F1977="人材養成事業"</formula>
    </cfRule>
  </conditionalFormatting>
  <conditionalFormatting sqref="O1984">
    <cfRule type="expression" dxfId="337" priority="23">
      <formula>F1977="普及啓発事業"</formula>
    </cfRule>
    <cfRule type="expression" dxfId="336" priority="24">
      <formula>F1977="人材養成事業"</formula>
    </cfRule>
  </conditionalFormatting>
  <conditionalFormatting sqref="O2099">
    <cfRule type="expression" dxfId="335" priority="10">
      <formula>F2093="人材養成事業"</formula>
    </cfRule>
    <cfRule type="expression" dxfId="334" priority="9">
      <formula>F2093="普及啓発事業"</formula>
    </cfRule>
  </conditionalFormatting>
  <conditionalFormatting sqref="O2100">
    <cfRule type="expression" dxfId="333" priority="16">
      <formula>F2093="人材養成事業"</formula>
    </cfRule>
    <cfRule type="expression" dxfId="332" priority="15">
      <formula>F2093="普及啓発事業"</formula>
    </cfRule>
  </conditionalFormatting>
  <conditionalFormatting sqref="O2215">
    <cfRule type="expression" dxfId="331" priority="1">
      <formula>F2209="普及啓発事業"</formula>
    </cfRule>
    <cfRule type="expression" dxfId="330" priority="2">
      <formula>F2209="人材養成事業"</formula>
    </cfRule>
  </conditionalFormatting>
  <conditionalFormatting sqref="O2216">
    <cfRule type="expression" dxfId="329" priority="8">
      <formula>F2209="人材養成事業"</formula>
    </cfRule>
    <cfRule type="expression" dxfId="328" priority="7">
      <formula>F2209="普及啓発事業"</formula>
    </cfRule>
  </conditionalFormatting>
  <dataValidations count="2">
    <dataValidation type="list" allowBlank="1" showInputMessage="1" showErrorMessage="1" sqref="M7 M1747 M1863 M1979 M2095 M123 M239 M355 M471 M587 M703 M819 M935 M1051 M1167 M1283 M1399 M1515 M1631 M2211" xr:uid="{983DA6E4-E246-48F8-9705-9294B591B2D5}">
      <formula1>"音楽,舞踊,演劇,伝統芸能,演芸,総合,その他"</formula1>
    </dataValidation>
    <dataValidation type="list" allowBlank="1" showInputMessage="1" showErrorMessage="1" sqref="O52 O1908 O2024 O2140 O168 O284 O400 O516 O632 O748 O864 O980 O1096 O1212 O1328 O1444 O1560 O1676 O1792 O2256" xr:uid="{7ABCDEAE-E624-4F27-B2B7-4FCF2B847212}">
      <formula1>"要選択,有,一部,無"</formula1>
    </dataValidation>
  </dataValidations>
  <printOptions horizontalCentered="1"/>
  <pageMargins left="0.43307086614173229" right="0.43307086614173229" top="0.74803149606299213" bottom="0.55118110236220474" header="0.31496062992125984" footer="0.31496062992125984"/>
  <pageSetup paperSize="9" scale="71" orientation="portrait" r:id="rId1"/>
  <headerFooter>
    <oddHeader>&amp;R&amp;"ＭＳ Ｐゴシック,標準"（様式１－４－③）</oddHeader>
    <firstHeader>&amp;R&amp;"ＭＳ Ｐゴシック,標準"（様式１ー４ー①）</firstHeader>
  </headerFooter>
  <rowBreaks count="40" manualBreakCount="40">
    <brk id="58" max="15" man="1"/>
    <brk id="116" max="15" man="1"/>
    <brk id="174" max="15" man="1"/>
    <brk id="232" max="15" man="1"/>
    <brk id="290" max="15" man="1"/>
    <brk id="348" max="15" man="1"/>
    <brk id="406" max="15" man="1"/>
    <brk id="464" max="15" man="1"/>
    <brk id="522" max="15" man="1"/>
    <brk id="580" max="15" man="1"/>
    <brk id="638" max="15" man="1"/>
    <brk id="696" max="15" man="1"/>
    <brk id="754" max="15" man="1"/>
    <brk id="812" max="15" man="1"/>
    <brk id="870" max="15" man="1"/>
    <brk id="928" max="15" man="1"/>
    <brk id="986" max="15" man="1"/>
    <brk id="1044" max="15" man="1"/>
    <brk id="1102" max="15" man="1"/>
    <brk id="1160" max="15" man="1"/>
    <brk id="1218" max="15" man="1"/>
    <brk id="1276" max="15" man="1"/>
    <brk id="1334" max="15" man="1"/>
    <brk id="1392" max="15" man="1"/>
    <brk id="1450" max="15" man="1"/>
    <brk id="1508" max="15" man="1"/>
    <brk id="1566" max="15" man="1"/>
    <brk id="1624" max="15" man="1"/>
    <brk id="1682" max="15" man="1"/>
    <brk id="1740" max="15" man="1"/>
    <brk id="1798" max="15" man="1"/>
    <brk id="1856" max="15" man="1"/>
    <brk id="1914" max="15" man="1"/>
    <brk id="1972" max="15" man="1"/>
    <brk id="2030" max="15" man="1"/>
    <brk id="2088" max="15" man="1"/>
    <brk id="2146" max="15" man="1"/>
    <brk id="2204" max="15" man="1"/>
    <brk id="2262" max="15" man="1"/>
    <brk id="2320" max="16383" man="1"/>
  </rowBreaks>
  <colBreaks count="1" manualBreakCount="1">
    <brk id="16" max="1048575" man="1"/>
  </colBreaks>
  <drawing r:id="rId2"/>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4CE4F-E3DD-4F65-A2A2-E86B16D39659}">
  <sheetPr codeName="Sheet12">
    <tabColor theme="9" tint="0.39997558519241921"/>
  </sheetPr>
  <dimension ref="B1:T153"/>
  <sheetViews>
    <sheetView view="pageBreakPreview" zoomScaleNormal="100" zoomScaleSheetLayoutView="100" workbookViewId="0">
      <selection activeCell="E7" sqref="E7"/>
    </sheetView>
  </sheetViews>
  <sheetFormatPr defaultColWidth="8.125" defaultRowHeight="13.5"/>
  <cols>
    <col min="1" max="1" width="1.375" style="2" customWidth="1"/>
    <col min="2" max="2" width="6.125" style="143" customWidth="1"/>
    <col min="3" max="3" width="6.875" style="622" customWidth="1"/>
    <col min="4" max="4" width="6.375" style="622" customWidth="1"/>
    <col min="5" max="5" width="5.375" style="143" customWidth="1"/>
    <col min="6" max="6" width="16.875" style="139" customWidth="1"/>
    <col min="7" max="7" width="13.625" style="139" customWidth="1"/>
    <col min="8" max="8" width="2.125" style="139" customWidth="1"/>
    <col min="9" max="9" width="12.375" style="139" customWidth="1"/>
    <col min="10" max="10" width="13.625" style="139" customWidth="1"/>
    <col min="11" max="11" width="13.125" style="140" customWidth="1"/>
    <col min="12" max="12" width="1.375" style="140" customWidth="1"/>
    <col min="13" max="13" width="10.875" style="140" customWidth="1"/>
    <col min="14" max="15" width="1.125" style="2" customWidth="1"/>
    <col min="16" max="17" width="8.125" style="2" hidden="1" customWidth="1"/>
    <col min="18" max="18" width="9.25" style="2" hidden="1" customWidth="1"/>
    <col min="19" max="19" width="8.125" style="2" hidden="1" customWidth="1"/>
    <col min="20" max="16384" width="8.125" style="2"/>
  </cols>
  <sheetData>
    <row r="1" spans="2:20" customFormat="1" ht="17.100000000000001" customHeight="1">
      <c r="B1" s="137" t="s">
        <v>692</v>
      </c>
      <c r="C1" s="573"/>
      <c r="D1" s="573"/>
      <c r="E1" s="137"/>
      <c r="F1" s="67"/>
      <c r="G1" s="67"/>
      <c r="H1" s="67"/>
      <c r="I1" s="38"/>
      <c r="J1" s="38"/>
      <c r="K1" s="38"/>
      <c r="L1" s="38"/>
      <c r="M1" s="38"/>
      <c r="O1" s="574"/>
      <c r="P1" s="574"/>
    </row>
    <row r="2" spans="2:20" customFormat="1" ht="9" customHeight="1">
      <c r="B2" s="137"/>
      <c r="C2" s="575"/>
      <c r="D2" s="72"/>
      <c r="E2" s="137"/>
      <c r="F2" s="67"/>
      <c r="G2" s="67"/>
      <c r="H2" s="67"/>
      <c r="I2" s="38"/>
      <c r="J2" s="38"/>
      <c r="K2" s="38"/>
      <c r="L2" s="38"/>
      <c r="M2" s="38"/>
      <c r="O2" s="76"/>
      <c r="P2" s="72"/>
    </row>
    <row r="3" spans="2:20" s="76" customFormat="1" ht="18.75" customHeight="1">
      <c r="B3" s="138" t="s">
        <v>66</v>
      </c>
      <c r="C3" s="575"/>
      <c r="D3" s="575"/>
      <c r="E3" s="138"/>
      <c r="F3" s="139"/>
      <c r="G3" s="139"/>
      <c r="H3" s="139"/>
      <c r="I3" s="139"/>
      <c r="J3" s="139"/>
      <c r="K3" s="140"/>
      <c r="L3" s="140"/>
      <c r="M3" s="140"/>
      <c r="O3" s="72"/>
    </row>
    <row r="4" spans="2:20" s="77" customFormat="1" ht="21.75" customHeight="1">
      <c r="B4" s="576" t="s">
        <v>67</v>
      </c>
      <c r="C4" s="1175"/>
      <c r="D4" s="1176"/>
      <c r="E4" s="314"/>
      <c r="F4" s="314"/>
      <c r="G4" s="314"/>
      <c r="H4" s="314"/>
      <c r="I4" s="314"/>
      <c r="J4" s="314"/>
      <c r="K4" s="313"/>
      <c r="L4" s="313"/>
      <c r="M4" s="524" t="s">
        <v>51</v>
      </c>
      <c r="O4" s="577"/>
      <c r="P4" s="1177" t="s">
        <v>674</v>
      </c>
      <c r="Q4" s="1178"/>
      <c r="R4" s="1177" t="s">
        <v>675</v>
      </c>
      <c r="S4" s="1178"/>
    </row>
    <row r="5" spans="2:20" s="141" customFormat="1" ht="29.25" customHeight="1">
      <c r="B5" s="525" t="s">
        <v>676</v>
      </c>
      <c r="C5" s="578" t="s">
        <v>677</v>
      </c>
      <c r="D5" s="579" t="s">
        <v>682</v>
      </c>
      <c r="E5" s="1179" t="s">
        <v>678</v>
      </c>
      <c r="F5" s="1180"/>
      <c r="G5" s="1180"/>
      <c r="H5" s="1180"/>
      <c r="I5" s="1180"/>
      <c r="J5" s="1181"/>
      <c r="K5" s="324" t="s">
        <v>68</v>
      </c>
      <c r="L5" s="1182" t="s">
        <v>466</v>
      </c>
      <c r="M5" s="749"/>
      <c r="N5" s="1183"/>
      <c r="O5" s="76"/>
      <c r="P5" s="580" t="s">
        <v>679</v>
      </c>
      <c r="Q5" s="580" t="s">
        <v>680</v>
      </c>
      <c r="R5" s="581" t="s">
        <v>681</v>
      </c>
      <c r="S5" s="581" t="s">
        <v>682</v>
      </c>
    </row>
    <row r="6" spans="2:20" s="76" customFormat="1" ht="12.75" customHeight="1">
      <c r="B6" s="1172" t="s">
        <v>524</v>
      </c>
      <c r="C6" s="1173"/>
      <c r="D6" s="1173"/>
      <c r="E6" s="1173"/>
      <c r="F6" s="1173"/>
      <c r="G6" s="1173"/>
      <c r="H6" s="1173"/>
      <c r="I6" s="1173"/>
      <c r="J6" s="1173"/>
      <c r="K6" s="1173"/>
      <c r="L6" s="1173"/>
      <c r="M6" s="1173"/>
      <c r="N6" s="1174"/>
      <c r="P6" s="582"/>
      <c r="Q6" s="583"/>
      <c r="R6" s="582"/>
      <c r="S6" s="582"/>
    </row>
    <row r="7" spans="2:20" s="76" customFormat="1" ht="12.75" customHeight="1">
      <c r="B7" s="534"/>
      <c r="C7" s="584"/>
      <c r="D7" s="605" t="s">
        <v>685</v>
      </c>
      <c r="E7" s="551"/>
      <c r="F7" s="552"/>
      <c r="G7" s="552"/>
      <c r="H7" s="552"/>
      <c r="I7" s="552"/>
      <c r="J7" s="553"/>
      <c r="K7" s="548"/>
      <c r="L7" s="532"/>
      <c r="M7" s="522"/>
      <c r="N7" s="529"/>
      <c r="P7" s="586"/>
      <c r="Q7" s="587"/>
      <c r="R7" s="586"/>
      <c r="S7" s="586"/>
      <c r="T7" s="554" t="s">
        <v>448</v>
      </c>
    </row>
    <row r="8" spans="2:20" s="76" customFormat="1" ht="12.75" customHeight="1">
      <c r="B8" s="534"/>
      <c r="C8" s="588"/>
      <c r="D8" s="606" t="s">
        <v>685</v>
      </c>
      <c r="E8" s="551"/>
      <c r="F8" s="552"/>
      <c r="G8" s="552"/>
      <c r="H8" s="552"/>
      <c r="I8" s="552"/>
      <c r="J8" s="553"/>
      <c r="K8" s="548"/>
      <c r="L8" s="532"/>
      <c r="M8" s="590">
        <f>P8+Q8</f>
        <v>0</v>
      </c>
      <c r="N8" s="529"/>
      <c r="P8" s="591">
        <f>ROUNDDOWN(SUMIFS($K7:$K15,$D7:$D15,"-")/1000,0)</f>
        <v>0</v>
      </c>
      <c r="Q8" s="591">
        <v>0</v>
      </c>
      <c r="R8" s="591">
        <f>ROUNDDOWN(SUMIFS($K7:$K15,$D7:$D15,"-",$C7:$C15,"○")/1000,0)</f>
        <v>0</v>
      </c>
      <c r="S8" s="591">
        <v>0</v>
      </c>
      <c r="T8" s="554" t="s">
        <v>449</v>
      </c>
    </row>
    <row r="9" spans="2:20" s="76" customFormat="1" ht="12.75" customHeight="1">
      <c r="B9" s="534"/>
      <c r="C9" s="588"/>
      <c r="D9" s="606" t="s">
        <v>685</v>
      </c>
      <c r="E9" s="551"/>
      <c r="F9" s="552"/>
      <c r="G9" s="552"/>
      <c r="H9" s="552"/>
      <c r="I9" s="552"/>
      <c r="J9" s="553"/>
      <c r="K9" s="462"/>
      <c r="L9" s="530"/>
      <c r="M9" s="531"/>
      <c r="N9" s="529"/>
      <c r="P9" s="592"/>
      <c r="Q9" s="593"/>
      <c r="R9" s="592"/>
      <c r="S9" s="592"/>
    </row>
    <row r="10" spans="2:20" s="76" customFormat="1" ht="12.75" customHeight="1">
      <c r="B10" s="534"/>
      <c r="C10" s="588"/>
      <c r="D10" s="606" t="s">
        <v>685</v>
      </c>
      <c r="E10" s="551"/>
      <c r="F10" s="552"/>
      <c r="G10" s="552"/>
      <c r="H10" s="552"/>
      <c r="I10" s="552"/>
      <c r="J10" s="553"/>
      <c r="K10" s="462"/>
      <c r="L10" s="532"/>
      <c r="M10" s="528"/>
      <c r="N10" s="529"/>
      <c r="P10" s="592"/>
      <c r="Q10" s="593"/>
      <c r="R10" s="592"/>
      <c r="S10" s="592"/>
      <c r="T10" s="554" t="s">
        <v>683</v>
      </c>
    </row>
    <row r="11" spans="2:20" s="76" customFormat="1" ht="12.75" customHeight="1">
      <c r="B11" s="534"/>
      <c r="C11" s="588"/>
      <c r="D11" s="606" t="s">
        <v>685</v>
      </c>
      <c r="E11" s="551"/>
      <c r="F11" s="552"/>
      <c r="G11" s="552"/>
      <c r="H11" s="552"/>
      <c r="I11" s="552"/>
      <c r="J11" s="553"/>
      <c r="K11" s="462"/>
      <c r="L11" s="532"/>
      <c r="M11" s="528"/>
      <c r="N11" s="529"/>
      <c r="P11" s="592"/>
      <c r="Q11" s="593"/>
      <c r="R11" s="592"/>
      <c r="S11" s="592"/>
      <c r="T11" s="594" t="s">
        <v>684</v>
      </c>
    </row>
    <row r="12" spans="2:20" s="76" customFormat="1" ht="12.75" customHeight="1">
      <c r="B12" s="534"/>
      <c r="C12" s="588"/>
      <c r="D12" s="606" t="s">
        <v>685</v>
      </c>
      <c r="E12" s="551"/>
      <c r="F12" s="552"/>
      <c r="G12" s="552"/>
      <c r="H12" s="552"/>
      <c r="I12" s="552"/>
      <c r="J12" s="553"/>
      <c r="K12" s="462"/>
      <c r="L12" s="532"/>
      <c r="M12" s="528"/>
      <c r="N12" s="529"/>
      <c r="P12" s="592"/>
      <c r="Q12" s="593"/>
      <c r="R12" s="592"/>
      <c r="S12" s="592"/>
    </row>
    <row r="13" spans="2:20" s="76" customFormat="1" ht="12.75" customHeight="1">
      <c r="B13" s="534"/>
      <c r="C13" s="588"/>
      <c r="D13" s="606" t="s">
        <v>685</v>
      </c>
      <c r="E13" s="551"/>
      <c r="F13" s="552"/>
      <c r="G13" s="552"/>
      <c r="H13" s="552"/>
      <c r="I13" s="552"/>
      <c r="J13" s="553"/>
      <c r="K13" s="462"/>
      <c r="L13" s="532"/>
      <c r="M13" s="528"/>
      <c r="N13" s="529"/>
      <c r="P13" s="592"/>
      <c r="Q13" s="593"/>
      <c r="R13" s="592"/>
      <c r="S13" s="592"/>
      <c r="T13" s="554"/>
    </row>
    <row r="14" spans="2:20" s="76" customFormat="1" ht="12.75" customHeight="1">
      <c r="B14" s="534"/>
      <c r="C14" s="595"/>
      <c r="D14" s="607" t="s">
        <v>685</v>
      </c>
      <c r="E14" s="551"/>
      <c r="F14" s="552"/>
      <c r="G14" s="552"/>
      <c r="H14" s="552"/>
      <c r="I14" s="552"/>
      <c r="J14" s="553"/>
      <c r="K14" s="462"/>
      <c r="L14" s="532"/>
      <c r="M14" s="528"/>
      <c r="N14" s="529"/>
      <c r="P14" s="597"/>
      <c r="Q14" s="598"/>
      <c r="R14" s="597"/>
      <c r="S14" s="597"/>
      <c r="T14" s="594"/>
    </row>
    <row r="15" spans="2:20" s="76" customFormat="1" ht="12.75" customHeight="1">
      <c r="B15" s="1172" t="s">
        <v>69</v>
      </c>
      <c r="C15" s="1173"/>
      <c r="D15" s="1173"/>
      <c r="E15" s="1173"/>
      <c r="F15" s="1173"/>
      <c r="G15" s="1173"/>
      <c r="H15" s="1173"/>
      <c r="I15" s="1173"/>
      <c r="J15" s="1173"/>
      <c r="K15" s="1173"/>
      <c r="L15" s="1173"/>
      <c r="M15" s="1173"/>
      <c r="N15" s="1174"/>
      <c r="P15" s="582"/>
      <c r="Q15" s="583"/>
      <c r="R15" s="582"/>
      <c r="S15" s="582"/>
    </row>
    <row r="16" spans="2:20" s="76" customFormat="1" ht="12.75" customHeight="1">
      <c r="B16" s="534"/>
      <c r="C16" s="584"/>
      <c r="D16" s="605" t="s">
        <v>685</v>
      </c>
      <c r="E16" s="551"/>
      <c r="F16" s="552"/>
      <c r="G16" s="552"/>
      <c r="H16" s="552"/>
      <c r="I16" s="552"/>
      <c r="J16" s="553"/>
      <c r="K16" s="462"/>
      <c r="L16" s="532"/>
      <c r="M16" s="522"/>
      <c r="N16" s="529"/>
      <c r="P16" s="586"/>
      <c r="Q16" s="587"/>
      <c r="R16" s="586"/>
      <c r="S16" s="586"/>
    </row>
    <row r="17" spans="2:20" s="76" customFormat="1" ht="12.75" customHeight="1">
      <c r="B17" s="534"/>
      <c r="C17" s="588"/>
      <c r="D17" s="606" t="s">
        <v>685</v>
      </c>
      <c r="E17" s="551"/>
      <c r="F17" s="552"/>
      <c r="G17" s="552"/>
      <c r="H17" s="552"/>
      <c r="I17" s="552"/>
      <c r="J17" s="553"/>
      <c r="K17" s="462"/>
      <c r="L17" s="532"/>
      <c r="M17" s="590">
        <f>P17+Q17</f>
        <v>0</v>
      </c>
      <c r="N17" s="529"/>
      <c r="P17" s="591">
        <f>ROUNDDOWN(SUMIFS($K16:$K24,$D16:$D24,"-")/1000,0)</f>
        <v>0</v>
      </c>
      <c r="Q17" s="591">
        <v>0</v>
      </c>
      <c r="R17" s="591">
        <f>ROUNDDOWN(SUMIFS($K16:$K24,$D16:$D24,"-",$C16:$C24,"○")/1000,0)</f>
        <v>0</v>
      </c>
      <c r="S17" s="591">
        <v>0</v>
      </c>
    </row>
    <row r="18" spans="2:20" s="76" customFormat="1" ht="12.75" customHeight="1">
      <c r="B18" s="534"/>
      <c r="C18" s="588"/>
      <c r="D18" s="606" t="s">
        <v>685</v>
      </c>
      <c r="E18" s="551"/>
      <c r="F18" s="552"/>
      <c r="G18" s="552"/>
      <c r="H18" s="552"/>
      <c r="I18" s="552"/>
      <c r="J18" s="553"/>
      <c r="K18" s="462"/>
      <c r="L18" s="530"/>
      <c r="M18" s="531"/>
      <c r="N18" s="529"/>
      <c r="P18" s="592"/>
      <c r="Q18" s="593"/>
      <c r="R18" s="592"/>
      <c r="S18" s="592"/>
    </row>
    <row r="19" spans="2:20" s="76" customFormat="1" ht="12.75" customHeight="1">
      <c r="B19" s="534"/>
      <c r="C19" s="588"/>
      <c r="D19" s="606" t="s">
        <v>685</v>
      </c>
      <c r="E19" s="551"/>
      <c r="F19" s="552"/>
      <c r="G19" s="552"/>
      <c r="H19" s="552"/>
      <c r="I19" s="552"/>
      <c r="J19" s="553"/>
      <c r="K19" s="462"/>
      <c r="L19" s="532"/>
      <c r="M19" s="528"/>
      <c r="N19" s="529"/>
      <c r="P19" s="592"/>
      <c r="Q19" s="593"/>
      <c r="R19" s="592"/>
      <c r="S19" s="592"/>
    </row>
    <row r="20" spans="2:20" s="76" customFormat="1" ht="12.75" customHeight="1">
      <c r="B20" s="534"/>
      <c r="C20" s="588"/>
      <c r="D20" s="606" t="s">
        <v>685</v>
      </c>
      <c r="E20" s="551"/>
      <c r="F20" s="552"/>
      <c r="G20" s="552"/>
      <c r="H20" s="552"/>
      <c r="I20" s="552"/>
      <c r="J20" s="553"/>
      <c r="K20" s="462"/>
      <c r="L20" s="532"/>
      <c r="M20" s="528"/>
      <c r="N20" s="529"/>
      <c r="P20" s="592"/>
      <c r="Q20" s="593"/>
      <c r="R20" s="592"/>
      <c r="S20" s="592"/>
    </row>
    <row r="21" spans="2:20" s="76" customFormat="1" ht="12.75" customHeight="1">
      <c r="B21" s="534"/>
      <c r="C21" s="588"/>
      <c r="D21" s="606" t="s">
        <v>685</v>
      </c>
      <c r="E21" s="551"/>
      <c r="F21" s="552"/>
      <c r="G21" s="552"/>
      <c r="H21" s="552"/>
      <c r="I21" s="552"/>
      <c r="J21" s="553"/>
      <c r="K21" s="462"/>
      <c r="L21" s="532"/>
      <c r="M21" s="528"/>
      <c r="N21" s="529"/>
      <c r="P21" s="592"/>
      <c r="Q21" s="593"/>
      <c r="R21" s="592"/>
      <c r="S21" s="592"/>
    </row>
    <row r="22" spans="2:20" s="76" customFormat="1" ht="12.75" customHeight="1">
      <c r="B22" s="534"/>
      <c r="C22" s="588"/>
      <c r="D22" s="606" t="s">
        <v>685</v>
      </c>
      <c r="E22" s="551"/>
      <c r="F22" s="552"/>
      <c r="G22" s="552"/>
      <c r="H22" s="552"/>
      <c r="I22" s="552"/>
      <c r="J22" s="553"/>
      <c r="K22" s="462"/>
      <c r="L22" s="532"/>
      <c r="M22" s="528"/>
      <c r="N22" s="529"/>
      <c r="P22" s="592"/>
      <c r="Q22" s="593"/>
      <c r="R22" s="592"/>
      <c r="S22" s="592"/>
    </row>
    <row r="23" spans="2:20" s="76" customFormat="1" ht="12.75" customHeight="1">
      <c r="B23" s="534"/>
      <c r="C23" s="595"/>
      <c r="D23" s="607" t="s">
        <v>685</v>
      </c>
      <c r="E23" s="551"/>
      <c r="F23" s="552"/>
      <c r="G23" s="552"/>
      <c r="H23" s="552"/>
      <c r="I23" s="552"/>
      <c r="J23" s="553"/>
      <c r="K23" s="462"/>
      <c r="L23" s="532"/>
      <c r="M23" s="528"/>
      <c r="N23" s="529"/>
      <c r="P23" s="597"/>
      <c r="Q23" s="598"/>
      <c r="R23" s="597"/>
      <c r="S23" s="597"/>
    </row>
    <row r="24" spans="2:20" s="76" customFormat="1" ht="12.75" customHeight="1">
      <c r="B24" s="1172" t="s">
        <v>525</v>
      </c>
      <c r="C24" s="1173"/>
      <c r="D24" s="1173"/>
      <c r="E24" s="1173"/>
      <c r="F24" s="1173"/>
      <c r="G24" s="1173"/>
      <c r="H24" s="1173"/>
      <c r="I24" s="1173"/>
      <c r="J24" s="1173"/>
      <c r="K24" s="1173"/>
      <c r="L24" s="1173"/>
      <c r="M24" s="1173"/>
      <c r="N24" s="1174"/>
      <c r="P24" s="582"/>
      <c r="Q24" s="583"/>
      <c r="R24" s="582"/>
      <c r="S24" s="582"/>
    </row>
    <row r="25" spans="2:20" s="76" customFormat="1" ht="12.75" customHeight="1">
      <c r="B25" s="534"/>
      <c r="C25" s="584"/>
      <c r="D25" s="585"/>
      <c r="E25" s="551"/>
      <c r="F25" s="552"/>
      <c r="G25" s="552"/>
      <c r="H25" s="552"/>
      <c r="I25" s="552"/>
      <c r="J25" s="553"/>
      <c r="K25" s="462"/>
      <c r="L25" s="532"/>
      <c r="M25" s="522"/>
      <c r="N25" s="529"/>
      <c r="P25" s="586"/>
      <c r="Q25" s="587"/>
      <c r="R25" s="586"/>
      <c r="S25" s="586"/>
      <c r="T25" s="554" t="s">
        <v>794</v>
      </c>
    </row>
    <row r="26" spans="2:20" s="76" customFormat="1" ht="12.75" customHeight="1">
      <c r="B26" s="534"/>
      <c r="C26" s="588"/>
      <c r="D26" s="589"/>
      <c r="E26" s="551"/>
      <c r="F26" s="552"/>
      <c r="G26" s="552"/>
      <c r="H26" s="552"/>
      <c r="I26" s="552"/>
      <c r="J26" s="553"/>
      <c r="K26" s="462"/>
      <c r="L26" s="532"/>
      <c r="M26" s="590">
        <f>P26+Q26</f>
        <v>0</v>
      </c>
      <c r="N26" s="529"/>
      <c r="P26" s="591">
        <f>ROUNDDOWN(SUMIFS($K25:$K33,$D25:$D33,"")/1000,0)</f>
        <v>0</v>
      </c>
      <c r="Q26" s="591">
        <f>ROUNDDOWN(SUMIFS($K25:$K33,$D25:$D33,"○")/1000,0)</f>
        <v>0</v>
      </c>
      <c r="R26" s="591">
        <f>ROUNDDOWN(SUMIFS($K25:$K33,$D25:$D33,"",$C25:$C33,"○")/1000,0)</f>
        <v>0</v>
      </c>
      <c r="S26" s="591">
        <f>ROUNDDOWN(SUMIFS($K25:$K33,$D25:$D33,"○",$C25:$C33,"○")/1000,0)</f>
        <v>0</v>
      </c>
      <c r="T26" s="594" t="s">
        <v>684</v>
      </c>
    </row>
    <row r="27" spans="2:20" s="76" customFormat="1" ht="12.75" customHeight="1">
      <c r="B27" s="534"/>
      <c r="C27" s="588"/>
      <c r="D27" s="589"/>
      <c r="E27" s="551"/>
      <c r="F27" s="552"/>
      <c r="G27" s="552"/>
      <c r="H27" s="552"/>
      <c r="I27" s="552"/>
      <c r="J27" s="553"/>
      <c r="K27" s="462"/>
      <c r="L27" s="530"/>
      <c r="M27" s="531"/>
      <c r="N27" s="529"/>
      <c r="P27" s="592"/>
      <c r="Q27" s="593"/>
      <c r="R27" s="592"/>
      <c r="S27" s="592"/>
    </row>
    <row r="28" spans="2:20" s="76" customFormat="1" ht="12.75" customHeight="1">
      <c r="B28" s="534"/>
      <c r="C28" s="588"/>
      <c r="D28" s="589"/>
      <c r="E28" s="551"/>
      <c r="F28" s="552"/>
      <c r="G28" s="552"/>
      <c r="H28" s="552"/>
      <c r="I28" s="552"/>
      <c r="J28" s="553"/>
      <c r="K28" s="462"/>
      <c r="L28" s="532"/>
      <c r="M28" s="528"/>
      <c r="N28" s="529"/>
      <c r="P28" s="592"/>
      <c r="Q28" s="593"/>
      <c r="R28" s="592"/>
      <c r="S28" s="592"/>
    </row>
    <row r="29" spans="2:20" s="76" customFormat="1" ht="12.75" customHeight="1">
      <c r="B29" s="534"/>
      <c r="C29" s="588"/>
      <c r="D29" s="589"/>
      <c r="E29" s="551"/>
      <c r="F29" s="552"/>
      <c r="G29" s="552"/>
      <c r="H29" s="552"/>
      <c r="I29" s="552"/>
      <c r="J29" s="553"/>
      <c r="K29" s="462"/>
      <c r="L29" s="532"/>
      <c r="M29" s="528"/>
      <c r="N29" s="529"/>
      <c r="P29" s="592"/>
      <c r="Q29" s="593"/>
      <c r="R29" s="592"/>
      <c r="S29" s="592"/>
    </row>
    <row r="30" spans="2:20" s="76" customFormat="1" ht="12.75" customHeight="1">
      <c r="B30" s="534"/>
      <c r="C30" s="588"/>
      <c r="D30" s="589"/>
      <c r="E30" s="551"/>
      <c r="F30" s="552"/>
      <c r="G30" s="552"/>
      <c r="H30" s="552"/>
      <c r="I30" s="552"/>
      <c r="J30" s="553"/>
      <c r="K30" s="462"/>
      <c r="L30" s="532"/>
      <c r="M30" s="528"/>
      <c r="N30" s="529"/>
      <c r="P30" s="592"/>
      <c r="Q30" s="593"/>
      <c r="R30" s="592"/>
      <c r="S30" s="592"/>
    </row>
    <row r="31" spans="2:20" s="76" customFormat="1" ht="12.75" customHeight="1">
      <c r="B31" s="534"/>
      <c r="C31" s="588"/>
      <c r="D31" s="589"/>
      <c r="E31" s="551"/>
      <c r="F31" s="552"/>
      <c r="G31" s="552"/>
      <c r="H31" s="552"/>
      <c r="I31" s="552"/>
      <c r="J31" s="553"/>
      <c r="K31" s="462"/>
      <c r="L31" s="532"/>
      <c r="M31" s="528"/>
      <c r="N31" s="529"/>
      <c r="P31" s="592"/>
      <c r="Q31" s="593"/>
      <c r="R31" s="592"/>
      <c r="S31" s="592"/>
    </row>
    <row r="32" spans="2:20" s="76" customFormat="1" ht="12.75" customHeight="1">
      <c r="B32" s="534"/>
      <c r="C32" s="595"/>
      <c r="D32" s="596"/>
      <c r="E32" s="551"/>
      <c r="F32" s="552"/>
      <c r="G32" s="552"/>
      <c r="H32" s="552"/>
      <c r="I32" s="552"/>
      <c r="J32" s="553"/>
      <c r="K32" s="462"/>
      <c r="L32" s="532"/>
      <c r="M32" s="528"/>
      <c r="N32" s="529"/>
      <c r="P32" s="597"/>
      <c r="Q32" s="598"/>
      <c r="R32" s="597"/>
      <c r="S32" s="597"/>
    </row>
    <row r="33" spans="2:19" s="76" customFormat="1" ht="12.75" customHeight="1">
      <c r="B33" s="1172" t="s">
        <v>70</v>
      </c>
      <c r="C33" s="1173"/>
      <c r="D33" s="1173"/>
      <c r="E33" s="1173"/>
      <c r="F33" s="1173"/>
      <c r="G33" s="1173"/>
      <c r="H33" s="1173"/>
      <c r="I33" s="1173"/>
      <c r="J33" s="1173"/>
      <c r="K33" s="1173"/>
      <c r="L33" s="1173"/>
      <c r="M33" s="1173"/>
      <c r="N33" s="1174"/>
      <c r="P33" s="582"/>
      <c r="Q33" s="583"/>
      <c r="R33" s="582"/>
      <c r="S33" s="582"/>
    </row>
    <row r="34" spans="2:19" s="76" customFormat="1" ht="12.75" customHeight="1">
      <c r="B34" s="534"/>
      <c r="C34" s="584"/>
      <c r="D34" s="605" t="s">
        <v>685</v>
      </c>
      <c r="E34" s="551"/>
      <c r="F34" s="552"/>
      <c r="G34" s="552"/>
      <c r="H34" s="552"/>
      <c r="I34" s="552"/>
      <c r="J34" s="553"/>
      <c r="K34" s="462"/>
      <c r="L34" s="532"/>
      <c r="M34" s="522"/>
      <c r="N34" s="529"/>
      <c r="P34" s="586"/>
      <c r="Q34" s="587"/>
      <c r="R34" s="586"/>
      <c r="S34" s="586"/>
    </row>
    <row r="35" spans="2:19" s="76" customFormat="1" ht="12.75" customHeight="1">
      <c r="B35" s="534"/>
      <c r="C35" s="588"/>
      <c r="D35" s="606" t="s">
        <v>685</v>
      </c>
      <c r="E35" s="551"/>
      <c r="F35" s="552"/>
      <c r="G35" s="552"/>
      <c r="H35" s="552"/>
      <c r="I35" s="552"/>
      <c r="J35" s="553"/>
      <c r="K35" s="462"/>
      <c r="L35" s="530"/>
      <c r="M35" s="590">
        <f>P35+Q35</f>
        <v>0</v>
      </c>
      <c r="N35" s="529"/>
      <c r="P35" s="591">
        <f>ROUNDDOWN(SUMIFS($K34:$K42,$D34:$D42,"-")/1000,0)</f>
        <v>0</v>
      </c>
      <c r="Q35" s="591">
        <v>0</v>
      </c>
      <c r="R35" s="591">
        <f>ROUNDDOWN(SUMIFS($K34:$K42,$D34:$D42,"-",$C34:$C42,"○")/1000,0)</f>
        <v>0</v>
      </c>
      <c r="S35" s="591">
        <v>0</v>
      </c>
    </row>
    <row r="36" spans="2:19" s="76" customFormat="1" ht="12.75" customHeight="1">
      <c r="B36" s="534"/>
      <c r="C36" s="588"/>
      <c r="D36" s="606" t="s">
        <v>685</v>
      </c>
      <c r="E36" s="551"/>
      <c r="F36" s="552"/>
      <c r="G36" s="552"/>
      <c r="H36" s="552"/>
      <c r="I36" s="552"/>
      <c r="J36" s="553"/>
      <c r="K36" s="462"/>
      <c r="L36" s="530"/>
      <c r="M36" s="531"/>
      <c r="N36" s="529"/>
      <c r="P36" s="592"/>
      <c r="Q36" s="593"/>
      <c r="R36" s="592"/>
      <c r="S36" s="592"/>
    </row>
    <row r="37" spans="2:19" s="76" customFormat="1" ht="12.75" customHeight="1">
      <c r="B37" s="534"/>
      <c r="C37" s="588"/>
      <c r="D37" s="606" t="s">
        <v>685</v>
      </c>
      <c r="E37" s="551"/>
      <c r="F37" s="552"/>
      <c r="G37" s="552"/>
      <c r="H37" s="552"/>
      <c r="I37" s="552"/>
      <c r="J37" s="553"/>
      <c r="K37" s="462"/>
      <c r="L37" s="532"/>
      <c r="M37" s="528"/>
      <c r="N37" s="529"/>
      <c r="P37" s="592"/>
      <c r="Q37" s="593"/>
      <c r="R37" s="592"/>
      <c r="S37" s="592"/>
    </row>
    <row r="38" spans="2:19" s="76" customFormat="1" ht="12.75" customHeight="1">
      <c r="B38" s="534"/>
      <c r="C38" s="588"/>
      <c r="D38" s="606" t="s">
        <v>685</v>
      </c>
      <c r="E38" s="551"/>
      <c r="F38" s="552"/>
      <c r="G38" s="552"/>
      <c r="H38" s="552"/>
      <c r="I38" s="552"/>
      <c r="J38" s="553"/>
      <c r="K38" s="462"/>
      <c r="L38" s="532"/>
      <c r="M38" s="528"/>
      <c r="N38" s="529"/>
      <c r="P38" s="592"/>
      <c r="Q38" s="593"/>
      <c r="R38" s="592"/>
      <c r="S38" s="592"/>
    </row>
    <row r="39" spans="2:19" s="76" customFormat="1" ht="12.75" customHeight="1">
      <c r="B39" s="534"/>
      <c r="C39" s="588"/>
      <c r="D39" s="606" t="s">
        <v>685</v>
      </c>
      <c r="E39" s="551"/>
      <c r="F39" s="552"/>
      <c r="G39" s="552"/>
      <c r="H39" s="552"/>
      <c r="I39" s="552"/>
      <c r="J39" s="553"/>
      <c r="K39" s="462"/>
      <c r="L39" s="532"/>
      <c r="M39" s="528"/>
      <c r="N39" s="529"/>
      <c r="P39" s="592"/>
      <c r="Q39" s="593"/>
      <c r="R39" s="592"/>
      <c r="S39" s="592"/>
    </row>
    <row r="40" spans="2:19" s="76" customFormat="1" ht="12.75" customHeight="1">
      <c r="B40" s="534"/>
      <c r="C40" s="588"/>
      <c r="D40" s="606" t="s">
        <v>685</v>
      </c>
      <c r="E40" s="551"/>
      <c r="F40" s="552"/>
      <c r="G40" s="552"/>
      <c r="H40" s="552"/>
      <c r="I40" s="552"/>
      <c r="J40" s="553"/>
      <c r="K40" s="462"/>
      <c r="L40" s="532"/>
      <c r="M40" s="528"/>
      <c r="N40" s="529"/>
      <c r="P40" s="592"/>
      <c r="Q40" s="593"/>
      <c r="R40" s="592"/>
      <c r="S40" s="592"/>
    </row>
    <row r="41" spans="2:19" s="76" customFormat="1" ht="12.75" customHeight="1">
      <c r="B41" s="534"/>
      <c r="C41" s="595"/>
      <c r="D41" s="607" t="s">
        <v>685</v>
      </c>
      <c r="E41" s="551"/>
      <c r="F41" s="552"/>
      <c r="G41" s="552"/>
      <c r="H41" s="552"/>
      <c r="I41" s="552"/>
      <c r="J41" s="553"/>
      <c r="K41" s="462"/>
      <c r="L41" s="532"/>
      <c r="M41" s="528"/>
      <c r="N41" s="529"/>
      <c r="P41" s="597"/>
      <c r="Q41" s="598"/>
      <c r="R41" s="597"/>
      <c r="S41" s="597"/>
    </row>
    <row r="42" spans="2:19" s="76" customFormat="1" ht="12.75" customHeight="1">
      <c r="B42" s="1172" t="s">
        <v>526</v>
      </c>
      <c r="C42" s="1173"/>
      <c r="D42" s="1173"/>
      <c r="E42" s="1173"/>
      <c r="F42" s="1173"/>
      <c r="G42" s="1173"/>
      <c r="H42" s="1173"/>
      <c r="I42" s="1173"/>
      <c r="J42" s="1173"/>
      <c r="K42" s="1173"/>
      <c r="L42" s="1173"/>
      <c r="M42" s="1173"/>
      <c r="N42" s="1174"/>
      <c r="P42" s="582"/>
      <c r="Q42" s="583"/>
      <c r="R42" s="582"/>
      <c r="S42" s="582"/>
    </row>
    <row r="43" spans="2:19" s="76" customFormat="1" ht="12.75" customHeight="1">
      <c r="B43" s="534"/>
      <c r="C43" s="584"/>
      <c r="D43" s="605" t="s">
        <v>685</v>
      </c>
      <c r="E43" s="551"/>
      <c r="F43" s="552"/>
      <c r="G43" s="552"/>
      <c r="H43" s="552"/>
      <c r="I43" s="552"/>
      <c r="J43" s="553"/>
      <c r="K43" s="462"/>
      <c r="L43" s="532"/>
      <c r="M43" s="522"/>
      <c r="N43" s="529"/>
      <c r="P43" s="586"/>
      <c r="Q43" s="587"/>
      <c r="R43" s="586"/>
      <c r="S43" s="586"/>
    </row>
    <row r="44" spans="2:19" s="76" customFormat="1" ht="12.75" customHeight="1">
      <c r="B44" s="534"/>
      <c r="C44" s="588"/>
      <c r="D44" s="606" t="s">
        <v>685</v>
      </c>
      <c r="E44" s="551"/>
      <c r="F44" s="552"/>
      <c r="G44" s="552"/>
      <c r="H44" s="552"/>
      <c r="I44" s="552"/>
      <c r="J44" s="553"/>
      <c r="K44" s="462"/>
      <c r="L44" s="532"/>
      <c r="M44" s="590">
        <f>P44+Q44</f>
        <v>0</v>
      </c>
      <c r="N44" s="529"/>
      <c r="P44" s="591">
        <f>ROUNDDOWN(SUMIFS($K43:$K51,$D43:$D51,"-")/1000,0)</f>
        <v>0</v>
      </c>
      <c r="Q44" s="591">
        <v>0</v>
      </c>
      <c r="R44" s="591">
        <f>ROUNDDOWN(SUMIFS($K43:$K51,$D43:$D51,"-",$C43:$C51,"○")/1000,0)</f>
        <v>0</v>
      </c>
      <c r="S44" s="591">
        <v>0</v>
      </c>
    </row>
    <row r="45" spans="2:19" s="76" customFormat="1" ht="12.75" customHeight="1">
      <c r="B45" s="534"/>
      <c r="C45" s="588"/>
      <c r="D45" s="606" t="s">
        <v>685</v>
      </c>
      <c r="E45" s="551"/>
      <c r="F45" s="552"/>
      <c r="G45" s="552"/>
      <c r="H45" s="552"/>
      <c r="I45" s="552"/>
      <c r="J45" s="553"/>
      <c r="K45" s="462"/>
      <c r="L45" s="532"/>
      <c r="M45" s="528"/>
      <c r="N45" s="529"/>
      <c r="P45" s="592"/>
      <c r="Q45" s="593"/>
      <c r="R45" s="592"/>
      <c r="S45" s="592"/>
    </row>
    <row r="46" spans="2:19" s="76" customFormat="1" ht="12.75" customHeight="1">
      <c r="B46" s="534"/>
      <c r="C46" s="588"/>
      <c r="D46" s="606" t="s">
        <v>685</v>
      </c>
      <c r="E46" s="551"/>
      <c r="F46" s="552"/>
      <c r="G46" s="552"/>
      <c r="H46" s="552"/>
      <c r="I46" s="552"/>
      <c r="J46" s="553"/>
      <c r="K46" s="462"/>
      <c r="L46" s="532"/>
      <c r="M46" s="528"/>
      <c r="N46" s="529"/>
      <c r="P46" s="592"/>
      <c r="Q46" s="593"/>
      <c r="R46" s="592"/>
      <c r="S46" s="592"/>
    </row>
    <row r="47" spans="2:19" s="76" customFormat="1" ht="12.75" customHeight="1">
      <c r="B47" s="534"/>
      <c r="C47" s="588"/>
      <c r="D47" s="606" t="s">
        <v>685</v>
      </c>
      <c r="E47" s="551"/>
      <c r="F47" s="552"/>
      <c r="G47" s="552"/>
      <c r="H47" s="552"/>
      <c r="I47" s="552"/>
      <c r="J47" s="553"/>
      <c r="K47" s="462"/>
      <c r="L47" s="532"/>
      <c r="M47" s="528"/>
      <c r="N47" s="529"/>
      <c r="P47" s="592"/>
      <c r="Q47" s="593"/>
      <c r="R47" s="592"/>
      <c r="S47" s="592"/>
    </row>
    <row r="48" spans="2:19" s="76" customFormat="1" ht="12.75" customHeight="1">
      <c r="B48" s="534"/>
      <c r="C48" s="588"/>
      <c r="D48" s="606" t="s">
        <v>685</v>
      </c>
      <c r="E48" s="551"/>
      <c r="F48" s="552"/>
      <c r="G48" s="552"/>
      <c r="H48" s="552"/>
      <c r="I48" s="552"/>
      <c r="J48" s="553"/>
      <c r="K48" s="462"/>
      <c r="L48" s="532"/>
      <c r="M48" s="528"/>
      <c r="N48" s="529"/>
      <c r="P48" s="592"/>
      <c r="Q48" s="593"/>
      <c r="R48" s="592"/>
      <c r="S48" s="592"/>
    </row>
    <row r="49" spans="2:19" s="76" customFormat="1" ht="12.75" customHeight="1">
      <c r="B49" s="534"/>
      <c r="C49" s="588"/>
      <c r="D49" s="606" t="s">
        <v>685</v>
      </c>
      <c r="E49" s="551"/>
      <c r="F49" s="552"/>
      <c r="G49" s="552"/>
      <c r="H49" s="552"/>
      <c r="I49" s="552"/>
      <c r="J49" s="553"/>
      <c r="K49" s="462"/>
      <c r="L49" s="532"/>
      <c r="M49" s="528"/>
      <c r="N49" s="529"/>
      <c r="P49" s="592"/>
      <c r="Q49" s="593"/>
      <c r="R49" s="592"/>
      <c r="S49" s="592"/>
    </row>
    <row r="50" spans="2:19" s="76" customFormat="1" ht="12.75" customHeight="1">
      <c r="B50" s="534"/>
      <c r="C50" s="595"/>
      <c r="D50" s="607" t="s">
        <v>685</v>
      </c>
      <c r="E50" s="551"/>
      <c r="F50" s="552"/>
      <c r="G50" s="552"/>
      <c r="H50" s="552"/>
      <c r="I50" s="552"/>
      <c r="J50" s="553"/>
      <c r="K50" s="462"/>
      <c r="L50" s="532"/>
      <c r="M50" s="528"/>
      <c r="N50" s="529"/>
      <c r="P50" s="597"/>
      <c r="Q50" s="598"/>
      <c r="R50" s="597"/>
      <c r="S50" s="597"/>
    </row>
    <row r="51" spans="2:19" s="76" customFormat="1" ht="12.75" customHeight="1">
      <c r="B51" s="1172" t="s">
        <v>467</v>
      </c>
      <c r="C51" s="1173"/>
      <c r="D51" s="1173"/>
      <c r="E51" s="1173"/>
      <c r="F51" s="1173"/>
      <c r="G51" s="1173"/>
      <c r="H51" s="1173"/>
      <c r="I51" s="1173"/>
      <c r="J51" s="1173"/>
      <c r="K51" s="1173"/>
      <c r="L51" s="1173"/>
      <c r="M51" s="1173"/>
      <c r="N51" s="1174"/>
      <c r="P51" s="582"/>
      <c r="Q51" s="583"/>
      <c r="R51" s="582"/>
      <c r="S51" s="582"/>
    </row>
    <row r="52" spans="2:19" s="76" customFormat="1" ht="12.75" customHeight="1">
      <c r="B52" s="534"/>
      <c r="C52" s="584"/>
      <c r="D52" s="605" t="s">
        <v>685</v>
      </c>
      <c r="E52" s="551"/>
      <c r="F52" s="552"/>
      <c r="G52" s="552"/>
      <c r="H52" s="552"/>
      <c r="I52" s="552"/>
      <c r="J52" s="553"/>
      <c r="K52" s="462"/>
      <c r="L52" s="528"/>
      <c r="M52" s="523"/>
      <c r="N52" s="529"/>
      <c r="P52" s="586"/>
      <c r="Q52" s="587"/>
      <c r="R52" s="586"/>
      <c r="S52" s="586"/>
    </row>
    <row r="53" spans="2:19" s="76" customFormat="1" ht="12.75" customHeight="1">
      <c r="B53" s="534"/>
      <c r="C53" s="588"/>
      <c r="D53" s="606" t="s">
        <v>685</v>
      </c>
      <c r="E53" s="551"/>
      <c r="F53" s="552"/>
      <c r="G53" s="552"/>
      <c r="H53" s="552"/>
      <c r="I53" s="552"/>
      <c r="J53" s="553"/>
      <c r="K53" s="462"/>
      <c r="L53" s="528"/>
      <c r="M53" s="590">
        <f>P53+Q53</f>
        <v>0</v>
      </c>
      <c r="N53" s="529"/>
      <c r="P53" s="591">
        <f>ROUNDDOWN(SUMIFS($K52:$K60,$D52:$D60,"-")/1000,0)</f>
        <v>0</v>
      </c>
      <c r="Q53" s="591">
        <v>0</v>
      </c>
      <c r="R53" s="591">
        <f>ROUNDDOWN(SUMIFS($K52:$K60,$D52:$D60,"-",$C52:$C60,"○")/1000,0)</f>
        <v>0</v>
      </c>
      <c r="S53" s="591">
        <v>0</v>
      </c>
    </row>
    <row r="54" spans="2:19" s="76" customFormat="1" ht="12.75" customHeight="1">
      <c r="B54" s="534"/>
      <c r="C54" s="588"/>
      <c r="D54" s="606" t="s">
        <v>685</v>
      </c>
      <c r="E54" s="551"/>
      <c r="F54" s="552"/>
      <c r="G54" s="552"/>
      <c r="H54" s="552"/>
      <c r="I54" s="552"/>
      <c r="J54" s="553"/>
      <c r="K54" s="462"/>
      <c r="L54" s="530"/>
      <c r="M54" s="531"/>
      <c r="N54" s="529"/>
      <c r="P54" s="592"/>
      <c r="Q54" s="593"/>
      <c r="R54" s="592"/>
      <c r="S54" s="592"/>
    </row>
    <row r="55" spans="2:19" s="76" customFormat="1" ht="12.75" customHeight="1">
      <c r="B55" s="534"/>
      <c r="C55" s="588"/>
      <c r="D55" s="606" t="s">
        <v>685</v>
      </c>
      <c r="E55" s="551"/>
      <c r="F55" s="552"/>
      <c r="G55" s="552"/>
      <c r="H55" s="552"/>
      <c r="I55" s="552"/>
      <c r="J55" s="553"/>
      <c r="K55" s="462"/>
      <c r="L55" s="532"/>
      <c r="M55" s="528"/>
      <c r="N55" s="529"/>
      <c r="P55" s="592"/>
      <c r="Q55" s="593"/>
      <c r="R55" s="592"/>
      <c r="S55" s="592"/>
    </row>
    <row r="56" spans="2:19" s="76" customFormat="1" ht="12.75" customHeight="1">
      <c r="B56" s="534"/>
      <c r="C56" s="588"/>
      <c r="D56" s="606" t="s">
        <v>685</v>
      </c>
      <c r="E56" s="551"/>
      <c r="F56" s="552"/>
      <c r="G56" s="552"/>
      <c r="H56" s="552"/>
      <c r="I56" s="552"/>
      <c r="J56" s="553"/>
      <c r="K56" s="462"/>
      <c r="L56" s="532"/>
      <c r="M56" s="528"/>
      <c r="N56" s="529"/>
      <c r="P56" s="592"/>
      <c r="Q56" s="593"/>
      <c r="R56" s="592"/>
      <c r="S56" s="592"/>
    </row>
    <row r="57" spans="2:19" s="76" customFormat="1" ht="12.75" customHeight="1">
      <c r="B57" s="534"/>
      <c r="C57" s="588"/>
      <c r="D57" s="606" t="s">
        <v>685</v>
      </c>
      <c r="E57" s="551"/>
      <c r="F57" s="552"/>
      <c r="G57" s="552"/>
      <c r="H57" s="552"/>
      <c r="I57" s="552"/>
      <c r="J57" s="553"/>
      <c r="K57" s="462"/>
      <c r="L57" s="532"/>
      <c r="M57" s="528"/>
      <c r="N57" s="529"/>
      <c r="P57" s="592"/>
      <c r="Q57" s="593"/>
      <c r="R57" s="592"/>
      <c r="S57" s="592"/>
    </row>
    <row r="58" spans="2:19" s="76" customFormat="1" ht="12.75" customHeight="1">
      <c r="B58" s="534"/>
      <c r="C58" s="588"/>
      <c r="D58" s="606" t="s">
        <v>685</v>
      </c>
      <c r="E58" s="551"/>
      <c r="F58" s="552"/>
      <c r="G58" s="552"/>
      <c r="H58" s="552"/>
      <c r="I58" s="552"/>
      <c r="J58" s="553"/>
      <c r="K58" s="462"/>
      <c r="L58" s="532"/>
      <c r="M58" s="528"/>
      <c r="N58" s="529"/>
      <c r="P58" s="592"/>
      <c r="Q58" s="593"/>
      <c r="R58" s="592"/>
      <c r="S58" s="592"/>
    </row>
    <row r="59" spans="2:19" s="76" customFormat="1" ht="12.75" customHeight="1">
      <c r="B59" s="534"/>
      <c r="C59" s="595"/>
      <c r="D59" s="607" t="s">
        <v>685</v>
      </c>
      <c r="E59" s="551"/>
      <c r="F59" s="552"/>
      <c r="G59" s="552"/>
      <c r="H59" s="552"/>
      <c r="I59" s="552"/>
      <c r="J59" s="553"/>
      <c r="K59" s="462"/>
      <c r="L59" s="532"/>
      <c r="M59" s="528"/>
      <c r="N59" s="529"/>
      <c r="P59" s="597"/>
      <c r="Q59" s="598"/>
      <c r="R59" s="597"/>
      <c r="S59" s="597"/>
    </row>
    <row r="60" spans="2:19" s="76" customFormat="1" ht="12.75" customHeight="1">
      <c r="B60" s="1172" t="s">
        <v>468</v>
      </c>
      <c r="C60" s="1173"/>
      <c r="D60" s="1173"/>
      <c r="E60" s="1173"/>
      <c r="F60" s="1173"/>
      <c r="G60" s="1173"/>
      <c r="H60" s="1173"/>
      <c r="I60" s="1173"/>
      <c r="J60" s="1173"/>
      <c r="K60" s="1173"/>
      <c r="L60" s="1173"/>
      <c r="M60" s="1173"/>
      <c r="N60" s="1174"/>
      <c r="P60" s="582"/>
      <c r="Q60" s="583"/>
      <c r="R60" s="582"/>
      <c r="S60" s="582"/>
    </row>
    <row r="61" spans="2:19" s="76" customFormat="1" ht="12.75" customHeight="1">
      <c r="B61" s="534"/>
      <c r="C61" s="584"/>
      <c r="D61" s="605" t="s">
        <v>685</v>
      </c>
      <c r="E61" s="552"/>
      <c r="F61" s="552"/>
      <c r="G61" s="552"/>
      <c r="H61" s="552"/>
      <c r="I61" s="552"/>
      <c r="J61" s="553"/>
      <c r="K61" s="462"/>
      <c r="L61" s="532"/>
      <c r="M61" s="528"/>
      <c r="N61" s="529"/>
      <c r="P61" s="586"/>
      <c r="Q61" s="587"/>
      <c r="R61" s="586"/>
      <c r="S61" s="586"/>
    </row>
    <row r="62" spans="2:19" s="76" customFormat="1" ht="12.75" customHeight="1">
      <c r="B62" s="534"/>
      <c r="C62" s="588"/>
      <c r="D62" s="606" t="s">
        <v>685</v>
      </c>
      <c r="E62" s="552"/>
      <c r="F62" s="552"/>
      <c r="G62" s="552"/>
      <c r="H62" s="552"/>
      <c r="I62" s="552"/>
      <c r="J62" s="553"/>
      <c r="K62" s="462"/>
      <c r="L62" s="532"/>
      <c r="M62" s="590">
        <f>P62+Q62</f>
        <v>0</v>
      </c>
      <c r="N62" s="529"/>
      <c r="P62" s="591">
        <f>ROUNDDOWN(SUMIFS($K61:$K69,$D61:$D69,"-")/1000,0)</f>
        <v>0</v>
      </c>
      <c r="Q62" s="591">
        <v>0</v>
      </c>
      <c r="R62" s="591">
        <f>ROUNDDOWN(SUMIFS($K61:$K69,$D61:$D69,"-",$C61:$C69,"○")/1000,0)</f>
        <v>0</v>
      </c>
      <c r="S62" s="591">
        <v>0</v>
      </c>
    </row>
    <row r="63" spans="2:19" s="76" customFormat="1" ht="12.75" customHeight="1">
      <c r="B63" s="534"/>
      <c r="C63" s="588"/>
      <c r="D63" s="606" t="s">
        <v>685</v>
      </c>
      <c r="E63" s="552"/>
      <c r="F63" s="552"/>
      <c r="G63" s="552"/>
      <c r="H63" s="552"/>
      <c r="I63" s="552"/>
      <c r="J63" s="553"/>
      <c r="K63" s="462"/>
      <c r="L63" s="532"/>
      <c r="M63" s="528"/>
      <c r="N63" s="529"/>
      <c r="P63" s="592"/>
      <c r="Q63" s="593"/>
      <c r="R63" s="592"/>
      <c r="S63" s="592"/>
    </row>
    <row r="64" spans="2:19" s="76" customFormat="1" ht="12.75" customHeight="1">
      <c r="B64" s="534"/>
      <c r="C64" s="588"/>
      <c r="D64" s="606" t="s">
        <v>685</v>
      </c>
      <c r="E64" s="552"/>
      <c r="F64" s="552"/>
      <c r="G64" s="552"/>
      <c r="H64" s="552"/>
      <c r="I64" s="552"/>
      <c r="J64" s="553"/>
      <c r="K64" s="462"/>
      <c r="L64" s="532"/>
      <c r="M64" s="528"/>
      <c r="N64" s="529"/>
      <c r="P64" s="592"/>
      <c r="Q64" s="593"/>
      <c r="R64" s="592"/>
      <c r="S64" s="592"/>
    </row>
    <row r="65" spans="2:20" s="76" customFormat="1" ht="12.75" customHeight="1">
      <c r="B65" s="534"/>
      <c r="C65" s="588"/>
      <c r="D65" s="606" t="s">
        <v>685</v>
      </c>
      <c r="E65" s="552"/>
      <c r="F65" s="552"/>
      <c r="G65" s="552"/>
      <c r="H65" s="552"/>
      <c r="I65" s="552"/>
      <c r="J65" s="553"/>
      <c r="K65" s="462"/>
      <c r="L65" s="532"/>
      <c r="M65" s="528"/>
      <c r="N65" s="529"/>
      <c r="P65" s="592"/>
      <c r="Q65" s="593"/>
      <c r="R65" s="592"/>
      <c r="S65" s="592"/>
    </row>
    <row r="66" spans="2:20" s="76" customFormat="1" ht="12.75" customHeight="1">
      <c r="B66" s="534"/>
      <c r="C66" s="588"/>
      <c r="D66" s="606" t="s">
        <v>685</v>
      </c>
      <c r="E66" s="552"/>
      <c r="F66" s="552"/>
      <c r="G66" s="552"/>
      <c r="H66" s="552"/>
      <c r="I66" s="552"/>
      <c r="J66" s="553"/>
      <c r="K66" s="462"/>
      <c r="L66" s="532"/>
      <c r="M66" s="528"/>
      <c r="N66" s="529"/>
      <c r="P66" s="592"/>
      <c r="Q66" s="593"/>
      <c r="R66" s="592"/>
      <c r="S66" s="592"/>
    </row>
    <row r="67" spans="2:20" s="76" customFormat="1" ht="12.75" customHeight="1">
      <c r="B67" s="534"/>
      <c r="C67" s="588"/>
      <c r="D67" s="606" t="s">
        <v>685</v>
      </c>
      <c r="E67" s="552"/>
      <c r="F67" s="552"/>
      <c r="G67" s="552"/>
      <c r="H67" s="552"/>
      <c r="I67" s="552"/>
      <c r="J67" s="553"/>
      <c r="K67" s="462"/>
      <c r="L67" s="532"/>
      <c r="M67" s="528"/>
      <c r="N67" s="529"/>
      <c r="P67" s="592"/>
      <c r="Q67" s="593"/>
      <c r="R67" s="592"/>
      <c r="S67" s="592"/>
    </row>
    <row r="68" spans="2:20" s="76" customFormat="1" ht="12.75" customHeight="1">
      <c r="B68" s="534"/>
      <c r="C68" s="595"/>
      <c r="D68" s="607" t="s">
        <v>685</v>
      </c>
      <c r="E68" s="552"/>
      <c r="F68" s="552"/>
      <c r="G68" s="552"/>
      <c r="H68" s="552"/>
      <c r="I68" s="552"/>
      <c r="J68" s="553"/>
      <c r="K68" s="462"/>
      <c r="L68" s="528"/>
      <c r="M68" s="533"/>
      <c r="N68" s="529"/>
      <c r="O68"/>
      <c r="P68" s="597"/>
      <c r="Q68" s="598"/>
      <c r="R68" s="597"/>
      <c r="S68" s="597"/>
    </row>
    <row r="69" spans="2:20" s="76" customFormat="1" ht="12.75" customHeight="1">
      <c r="B69" s="1172" t="s">
        <v>777</v>
      </c>
      <c r="C69" s="1173"/>
      <c r="D69" s="1173"/>
      <c r="E69" s="1173"/>
      <c r="F69" s="1173"/>
      <c r="G69" s="1173"/>
      <c r="H69" s="1173"/>
      <c r="I69" s="1173"/>
      <c r="J69" s="1173"/>
      <c r="K69" s="1173"/>
      <c r="L69" s="1173"/>
      <c r="M69" s="1173"/>
      <c r="N69" s="1174"/>
      <c r="P69" s="582"/>
      <c r="Q69" s="583"/>
      <c r="R69" s="582"/>
      <c r="S69" s="582"/>
    </row>
    <row r="70" spans="2:20" s="76" customFormat="1" ht="12.75" customHeight="1">
      <c r="B70" s="534"/>
      <c r="C70" s="584"/>
      <c r="D70" s="585"/>
      <c r="E70" s="552"/>
      <c r="F70" s="552"/>
      <c r="G70" s="552"/>
      <c r="H70" s="552"/>
      <c r="I70" s="552"/>
      <c r="J70" s="553"/>
      <c r="K70" s="462"/>
      <c r="L70" s="532"/>
      <c r="M70" s="528"/>
      <c r="N70" s="529"/>
      <c r="P70" s="586"/>
      <c r="Q70" s="587"/>
      <c r="R70" s="586"/>
      <c r="S70" s="586"/>
      <c r="T70" s="554" t="s">
        <v>794</v>
      </c>
    </row>
    <row r="71" spans="2:20" s="76" customFormat="1" ht="12.75" customHeight="1">
      <c r="B71" s="534"/>
      <c r="C71" s="588"/>
      <c r="D71" s="589"/>
      <c r="E71" s="552"/>
      <c r="F71" s="552"/>
      <c r="G71" s="552"/>
      <c r="H71" s="552"/>
      <c r="I71" s="552"/>
      <c r="J71" s="553"/>
      <c r="K71" s="462"/>
      <c r="L71" s="532"/>
      <c r="M71" s="590">
        <f>P71+Q71</f>
        <v>0</v>
      </c>
      <c r="N71" s="529"/>
      <c r="P71" s="591">
        <f>ROUNDDOWN(SUMIFS($K70:$K78,$D70:$D78,"")/1000,0)</f>
        <v>0</v>
      </c>
      <c r="Q71" s="591">
        <f>ROUNDDOWN(SUMIFS($K70:$K78,$D70:$D78,"○")/1000,0)</f>
        <v>0</v>
      </c>
      <c r="R71" s="591">
        <f>ROUNDDOWN(SUMIFS($K70:$K78,$D70:$D78,"",$C70:$C78,"○")/1000,0)</f>
        <v>0</v>
      </c>
      <c r="S71" s="591">
        <f>ROUNDDOWN(SUMIFS($K70:$K78,$D70:$D78,"○",$C70:$C78,"○")/1000,0)</f>
        <v>0</v>
      </c>
      <c r="T71" s="594" t="s">
        <v>684</v>
      </c>
    </row>
    <row r="72" spans="2:20" s="76" customFormat="1" ht="12.75" customHeight="1">
      <c r="B72" s="534"/>
      <c r="C72" s="588"/>
      <c r="D72" s="589"/>
      <c r="E72" s="552"/>
      <c r="F72" s="552"/>
      <c r="G72" s="552"/>
      <c r="H72" s="552"/>
      <c r="I72" s="552"/>
      <c r="J72" s="553"/>
      <c r="K72" s="462"/>
      <c r="L72" s="532"/>
      <c r="M72" s="528"/>
      <c r="N72" s="529"/>
      <c r="P72" s="592"/>
      <c r="Q72" s="593"/>
      <c r="R72" s="592"/>
      <c r="S72" s="592"/>
    </row>
    <row r="73" spans="2:20" s="76" customFormat="1" ht="12.75" customHeight="1">
      <c r="B73" s="534"/>
      <c r="C73" s="588"/>
      <c r="D73" s="589"/>
      <c r="E73" s="552"/>
      <c r="F73" s="552"/>
      <c r="G73" s="552"/>
      <c r="H73" s="552"/>
      <c r="I73" s="552"/>
      <c r="J73" s="553"/>
      <c r="K73" s="462"/>
      <c r="L73" s="532"/>
      <c r="M73" s="528"/>
      <c r="N73" s="529"/>
      <c r="P73" s="592"/>
      <c r="Q73" s="593"/>
      <c r="R73" s="592"/>
      <c r="S73" s="592"/>
    </row>
    <row r="74" spans="2:20" s="76" customFormat="1" ht="12.75" customHeight="1">
      <c r="B74" s="534"/>
      <c r="C74" s="588"/>
      <c r="D74" s="589"/>
      <c r="E74" s="552"/>
      <c r="F74" s="552"/>
      <c r="G74" s="552"/>
      <c r="H74" s="552"/>
      <c r="I74" s="552"/>
      <c r="J74" s="553"/>
      <c r="K74" s="462"/>
      <c r="L74" s="532"/>
      <c r="M74" s="528"/>
      <c r="N74" s="529"/>
      <c r="P74" s="592"/>
      <c r="Q74" s="593"/>
      <c r="R74" s="592"/>
      <c r="S74" s="592"/>
    </row>
    <row r="75" spans="2:20" s="76" customFormat="1" ht="12.75" customHeight="1">
      <c r="B75" s="534"/>
      <c r="C75" s="588"/>
      <c r="D75" s="589"/>
      <c r="E75" s="552"/>
      <c r="F75" s="552"/>
      <c r="G75" s="552"/>
      <c r="H75" s="552"/>
      <c r="I75" s="552"/>
      <c r="J75" s="553"/>
      <c r="K75" s="462"/>
      <c r="L75" s="532"/>
      <c r="M75" s="528"/>
      <c r="N75" s="529"/>
      <c r="P75" s="592"/>
      <c r="Q75" s="593"/>
      <c r="R75" s="592"/>
      <c r="S75" s="592"/>
    </row>
    <row r="76" spans="2:20" s="76" customFormat="1" ht="12.75" customHeight="1">
      <c r="B76" s="534"/>
      <c r="C76" s="588"/>
      <c r="D76" s="589"/>
      <c r="E76" s="552"/>
      <c r="F76" s="552"/>
      <c r="G76" s="552"/>
      <c r="H76" s="552"/>
      <c r="I76" s="552"/>
      <c r="J76" s="553"/>
      <c r="K76" s="462"/>
      <c r="L76" s="532"/>
      <c r="M76" s="528"/>
      <c r="N76" s="529"/>
      <c r="P76" s="592"/>
      <c r="Q76" s="593"/>
      <c r="R76" s="592"/>
      <c r="S76" s="592"/>
    </row>
    <row r="77" spans="2:20" s="76" customFormat="1" ht="12.75" customHeight="1">
      <c r="B77" s="534"/>
      <c r="C77" s="595"/>
      <c r="D77" s="596"/>
      <c r="E77" s="552"/>
      <c r="F77" s="552"/>
      <c r="G77" s="552"/>
      <c r="H77" s="552"/>
      <c r="I77" s="552"/>
      <c r="J77" s="553"/>
      <c r="K77" s="462"/>
      <c r="L77" s="528"/>
      <c r="M77" s="533"/>
      <c r="N77" s="529"/>
      <c r="O77"/>
      <c r="P77" s="597"/>
      <c r="Q77" s="598"/>
      <c r="R77" s="597"/>
      <c r="S77" s="597"/>
    </row>
    <row r="78" spans="2:20" s="76" customFormat="1" ht="15" customHeight="1">
      <c r="B78" s="1184" t="s">
        <v>71</v>
      </c>
      <c r="C78" s="1097"/>
      <c r="D78" s="1097"/>
      <c r="E78" s="1097"/>
      <c r="F78" s="1097"/>
      <c r="G78" s="1097"/>
      <c r="H78" s="1097"/>
      <c r="I78" s="1097"/>
      <c r="J78" s="1097"/>
      <c r="K78" s="1097"/>
      <c r="L78" s="599"/>
      <c r="M78" s="600">
        <f>SUM(M8,M17,M26,M35,M44,M53,M62,M71)</f>
        <v>0</v>
      </c>
      <c r="N78" s="571"/>
      <c r="O78" s="320">
        <f>SUM(O8,O17,O26,O35,O44,O53,O62)</f>
        <v>0</v>
      </c>
      <c r="P78" s="601">
        <f>SUM(P8,P17,P26,P35,P44,P53,P62,P71)</f>
        <v>0</v>
      </c>
      <c r="Q78" s="601">
        <f t="shared" ref="Q78:S78" si="0">SUM(Q8,Q17,Q26,Q35,Q44,Q53,Q62,Q71)</f>
        <v>0</v>
      </c>
      <c r="R78" s="601">
        <f t="shared" si="0"/>
        <v>0</v>
      </c>
      <c r="S78" s="601">
        <f t="shared" si="0"/>
        <v>0</v>
      </c>
    </row>
    <row r="79" spans="2:20" s="76" customFormat="1" ht="14.25" customHeight="1">
      <c r="B79" s="572"/>
      <c r="C79" s="603"/>
      <c r="D79" s="603"/>
      <c r="E79" s="572"/>
      <c r="F79" s="572"/>
      <c r="G79" s="572"/>
      <c r="H79" s="572"/>
      <c r="I79" s="572"/>
      <c r="J79" s="572"/>
      <c r="K79" s="572"/>
      <c r="L79" s="604"/>
      <c r="M79" s="180"/>
      <c r="N79" s="603"/>
    </row>
    <row r="80" spans="2:20" s="76" customFormat="1" ht="7.5" customHeight="1">
      <c r="B80" s="463"/>
      <c r="C80" s="575"/>
      <c r="D80" s="575"/>
      <c r="E80" s="463"/>
      <c r="F80" s="463"/>
      <c r="G80" s="463"/>
      <c r="H80" s="463"/>
      <c r="I80" s="463"/>
      <c r="J80" s="463"/>
      <c r="K80" s="464"/>
      <c r="L80" s="464"/>
      <c r="M80" s="464"/>
    </row>
    <row r="81" spans="2:19" s="76" customFormat="1" ht="18.75" customHeight="1">
      <c r="B81" s="75" t="s">
        <v>72</v>
      </c>
      <c r="C81" s="575"/>
      <c r="D81" s="575"/>
      <c r="E81" s="75"/>
      <c r="F81" s="463"/>
      <c r="G81" s="463"/>
      <c r="H81" s="463"/>
      <c r="I81" s="463"/>
      <c r="J81" s="463"/>
      <c r="K81" s="464"/>
      <c r="L81" s="464"/>
      <c r="M81" s="464"/>
    </row>
    <row r="82" spans="2:19" s="76" customFormat="1" ht="16.5" customHeight="1">
      <c r="B82" s="576" t="s">
        <v>67</v>
      </c>
      <c r="C82" s="1175"/>
      <c r="D82" s="1176"/>
      <c r="E82" s="314"/>
      <c r="F82" s="314"/>
      <c r="G82" s="314"/>
      <c r="H82" s="314"/>
      <c r="I82" s="314"/>
      <c r="J82" s="314"/>
      <c r="K82" s="313"/>
      <c r="L82" s="313"/>
      <c r="M82" s="524" t="s">
        <v>51</v>
      </c>
      <c r="N82" s="2"/>
      <c r="P82" s="1177" t="s">
        <v>674</v>
      </c>
      <c r="Q82" s="1178"/>
      <c r="R82" s="1177" t="s">
        <v>675</v>
      </c>
      <c r="S82" s="1178"/>
    </row>
    <row r="83" spans="2:19" ht="27.75" customHeight="1">
      <c r="B83" s="525" t="s">
        <v>676</v>
      </c>
      <c r="C83" s="578" t="s">
        <v>677</v>
      </c>
      <c r="D83" s="579"/>
      <c r="E83" s="1179" t="s">
        <v>678</v>
      </c>
      <c r="F83" s="1180"/>
      <c r="G83" s="1180"/>
      <c r="H83" s="1180"/>
      <c r="I83" s="1180"/>
      <c r="J83" s="1181"/>
      <c r="K83" s="324" t="s">
        <v>68</v>
      </c>
      <c r="L83" s="1182" t="s">
        <v>466</v>
      </c>
      <c r="M83" s="749"/>
      <c r="N83" s="1183"/>
      <c r="O83" s="577"/>
      <c r="P83" s="580" t="s">
        <v>679</v>
      </c>
      <c r="Q83" s="580" t="s">
        <v>680</v>
      </c>
      <c r="R83" s="581" t="s">
        <v>681</v>
      </c>
      <c r="S83" s="581" t="s">
        <v>682</v>
      </c>
    </row>
    <row r="84" spans="2:19" ht="12.75" customHeight="1">
      <c r="B84" s="1172" t="s">
        <v>524</v>
      </c>
      <c r="C84" s="1173"/>
      <c r="D84" s="1173"/>
      <c r="E84" s="1173"/>
      <c r="F84" s="1173"/>
      <c r="G84" s="1173"/>
      <c r="H84" s="1173"/>
      <c r="I84" s="1173"/>
      <c r="J84" s="1173"/>
      <c r="K84" s="1173"/>
      <c r="L84" s="1173"/>
      <c r="M84" s="1173"/>
      <c r="N84" s="1174"/>
      <c r="O84" s="76"/>
      <c r="P84" s="582"/>
      <c r="Q84" s="583"/>
      <c r="R84" s="582"/>
      <c r="S84" s="582"/>
    </row>
    <row r="85" spans="2:19" ht="12.75" customHeight="1">
      <c r="B85" s="534"/>
      <c r="C85" s="584"/>
      <c r="D85" s="605" t="s">
        <v>685</v>
      </c>
      <c r="E85" s="551"/>
      <c r="F85" s="552"/>
      <c r="G85" s="552"/>
      <c r="H85" s="552"/>
      <c r="I85" s="552"/>
      <c r="J85" s="553"/>
      <c r="K85" s="548"/>
      <c r="L85" s="532"/>
      <c r="M85" s="522"/>
      <c r="N85" s="529"/>
      <c r="O85" s="76"/>
      <c r="P85" s="586"/>
      <c r="Q85" s="587"/>
      <c r="R85" s="586"/>
      <c r="S85" s="586"/>
    </row>
    <row r="86" spans="2:19" ht="12.75" customHeight="1">
      <c r="B86" s="534"/>
      <c r="C86" s="588"/>
      <c r="D86" s="606" t="s">
        <v>685</v>
      </c>
      <c r="E86" s="551"/>
      <c r="F86" s="552"/>
      <c r="G86" s="552"/>
      <c r="H86" s="552"/>
      <c r="I86" s="552"/>
      <c r="J86" s="553"/>
      <c r="K86" s="548"/>
      <c r="L86" s="532"/>
      <c r="M86" s="590">
        <f>P86+Q86</f>
        <v>0</v>
      </c>
      <c r="N86" s="529"/>
      <c r="O86" s="76"/>
      <c r="P86" s="591">
        <f>ROUNDDOWN(SUMIFS($K85:$K93,$D85:$D93,"-")/1000,0)</f>
        <v>0</v>
      </c>
      <c r="Q86" s="591">
        <v>0</v>
      </c>
      <c r="R86" s="591">
        <f>ROUNDDOWN(SUMIFS($K85:$K93,$D85:$D93,"-",$C85:$C93,"○")/1000,0)</f>
        <v>0</v>
      </c>
      <c r="S86" s="591">
        <v>0</v>
      </c>
    </row>
    <row r="87" spans="2:19" ht="12.75" customHeight="1">
      <c r="B87" s="534"/>
      <c r="C87" s="588"/>
      <c r="D87" s="606" t="s">
        <v>685</v>
      </c>
      <c r="E87" s="551"/>
      <c r="F87" s="552"/>
      <c r="G87" s="552"/>
      <c r="H87" s="552"/>
      <c r="I87" s="552"/>
      <c r="J87" s="553"/>
      <c r="K87" s="462"/>
      <c r="L87" s="530"/>
      <c r="M87" s="531"/>
      <c r="N87" s="529"/>
      <c r="O87" s="76"/>
      <c r="P87" s="592"/>
      <c r="Q87" s="593"/>
      <c r="R87" s="592"/>
      <c r="S87" s="592"/>
    </row>
    <row r="88" spans="2:19" s="76" customFormat="1" ht="12.75" customHeight="1">
      <c r="B88" s="534"/>
      <c r="C88" s="588"/>
      <c r="D88" s="606" t="s">
        <v>685</v>
      </c>
      <c r="E88" s="551"/>
      <c r="F88" s="552"/>
      <c r="G88" s="552"/>
      <c r="H88" s="552"/>
      <c r="I88" s="552"/>
      <c r="J88" s="553"/>
      <c r="K88" s="462"/>
      <c r="L88" s="532"/>
      <c r="M88" s="528"/>
      <c r="N88" s="529"/>
      <c r="P88" s="592"/>
      <c r="Q88" s="593"/>
      <c r="R88" s="592"/>
      <c r="S88" s="592"/>
    </row>
    <row r="89" spans="2:19" s="76" customFormat="1" ht="12.75" customHeight="1">
      <c r="B89" s="534"/>
      <c r="C89" s="588"/>
      <c r="D89" s="606" t="s">
        <v>685</v>
      </c>
      <c r="E89" s="551"/>
      <c r="F89" s="552"/>
      <c r="G89" s="552"/>
      <c r="H89" s="552"/>
      <c r="I89" s="552"/>
      <c r="J89" s="553"/>
      <c r="K89" s="462"/>
      <c r="L89" s="532"/>
      <c r="M89" s="528"/>
      <c r="N89" s="529"/>
      <c r="P89" s="592"/>
      <c r="Q89" s="593"/>
      <c r="R89" s="592"/>
      <c r="S89" s="592"/>
    </row>
    <row r="90" spans="2:19" s="76" customFormat="1" ht="12.75" customHeight="1">
      <c r="B90" s="534"/>
      <c r="C90" s="588"/>
      <c r="D90" s="606" t="s">
        <v>685</v>
      </c>
      <c r="E90" s="551"/>
      <c r="F90" s="552"/>
      <c r="G90" s="552"/>
      <c r="H90" s="552"/>
      <c r="I90" s="552"/>
      <c r="J90" s="553"/>
      <c r="K90" s="462"/>
      <c r="L90" s="532"/>
      <c r="M90" s="528"/>
      <c r="N90" s="529"/>
      <c r="P90" s="592"/>
      <c r="Q90" s="593"/>
      <c r="R90" s="592"/>
      <c r="S90" s="592"/>
    </row>
    <row r="91" spans="2:19" s="76" customFormat="1" ht="12.75" customHeight="1">
      <c r="B91" s="534"/>
      <c r="C91" s="588"/>
      <c r="D91" s="606" t="s">
        <v>685</v>
      </c>
      <c r="E91" s="551"/>
      <c r="F91" s="552"/>
      <c r="G91" s="552"/>
      <c r="H91" s="552"/>
      <c r="I91" s="552"/>
      <c r="J91" s="553"/>
      <c r="K91" s="462"/>
      <c r="L91" s="532"/>
      <c r="M91" s="528"/>
      <c r="N91" s="529"/>
      <c r="P91" s="592"/>
      <c r="Q91" s="593"/>
      <c r="R91" s="592"/>
      <c r="S91" s="592"/>
    </row>
    <row r="92" spans="2:19" s="76" customFormat="1" ht="12.75" customHeight="1">
      <c r="B92" s="534"/>
      <c r="C92" s="595"/>
      <c r="D92" s="607" t="s">
        <v>685</v>
      </c>
      <c r="E92" s="551"/>
      <c r="F92" s="552"/>
      <c r="G92" s="552"/>
      <c r="H92" s="552"/>
      <c r="I92" s="552"/>
      <c r="J92" s="553"/>
      <c r="K92" s="462"/>
      <c r="L92" s="532"/>
      <c r="M92" s="528"/>
      <c r="N92" s="529"/>
      <c r="P92" s="597"/>
      <c r="Q92" s="598"/>
      <c r="R92" s="597"/>
      <c r="S92" s="597"/>
    </row>
    <row r="93" spans="2:19" ht="12.75" customHeight="1">
      <c r="B93" s="1172" t="s">
        <v>69</v>
      </c>
      <c r="C93" s="1173"/>
      <c r="D93" s="1173"/>
      <c r="E93" s="1173"/>
      <c r="F93" s="1173"/>
      <c r="G93" s="1173"/>
      <c r="H93" s="1173"/>
      <c r="I93" s="1173"/>
      <c r="J93" s="1173"/>
      <c r="K93" s="1173"/>
      <c r="L93" s="1173"/>
      <c r="M93" s="1173"/>
      <c r="N93" s="1174"/>
      <c r="O93" s="76"/>
      <c r="P93" s="582"/>
      <c r="Q93" s="583"/>
      <c r="R93" s="582"/>
      <c r="S93" s="582"/>
    </row>
    <row r="94" spans="2:19" ht="12.75" customHeight="1">
      <c r="B94" s="534"/>
      <c r="C94" s="584"/>
      <c r="D94" s="605" t="s">
        <v>685</v>
      </c>
      <c r="E94" s="551"/>
      <c r="F94" s="552"/>
      <c r="G94" s="552"/>
      <c r="H94" s="552"/>
      <c r="I94" s="552"/>
      <c r="J94" s="553"/>
      <c r="K94" s="462"/>
      <c r="L94" s="532"/>
      <c r="M94" s="522"/>
      <c r="N94" s="529"/>
      <c r="O94" s="76"/>
      <c r="P94" s="586"/>
      <c r="Q94" s="587"/>
      <c r="R94" s="586"/>
      <c r="S94" s="586"/>
    </row>
    <row r="95" spans="2:19" s="76" customFormat="1" ht="12.75" customHeight="1">
      <c r="B95" s="534"/>
      <c r="C95" s="588"/>
      <c r="D95" s="606" t="s">
        <v>685</v>
      </c>
      <c r="E95" s="551"/>
      <c r="F95" s="552"/>
      <c r="G95" s="552"/>
      <c r="H95" s="552"/>
      <c r="I95" s="552"/>
      <c r="J95" s="553"/>
      <c r="K95" s="462"/>
      <c r="L95" s="532"/>
      <c r="M95" s="590">
        <f>P95+Q95</f>
        <v>0</v>
      </c>
      <c r="N95" s="529"/>
      <c r="P95" s="591">
        <f>ROUNDDOWN(SUMIFS($K94:$K102,$D94:$D102,"-")/1000,0)</f>
        <v>0</v>
      </c>
      <c r="Q95" s="591">
        <v>0</v>
      </c>
      <c r="R95" s="591">
        <f>ROUNDDOWN(SUMIFS($K94:$K102,$D94:$D102,"-",$C94:$C102,"○")/1000,0)</f>
        <v>0</v>
      </c>
      <c r="S95" s="591">
        <v>0</v>
      </c>
    </row>
    <row r="96" spans="2:19" s="76" customFormat="1" ht="12.75" customHeight="1">
      <c r="B96" s="534"/>
      <c r="C96" s="588"/>
      <c r="D96" s="606" t="s">
        <v>685</v>
      </c>
      <c r="E96" s="551"/>
      <c r="F96" s="552"/>
      <c r="G96" s="552"/>
      <c r="H96" s="552"/>
      <c r="I96" s="552"/>
      <c r="J96" s="553"/>
      <c r="K96" s="462"/>
      <c r="L96" s="530"/>
      <c r="M96" s="531"/>
      <c r="N96" s="529"/>
      <c r="P96" s="592"/>
      <c r="Q96" s="593"/>
      <c r="R96" s="592"/>
      <c r="S96" s="592"/>
    </row>
    <row r="97" spans="2:19" s="76" customFormat="1" ht="12.75" customHeight="1">
      <c r="B97" s="534"/>
      <c r="C97" s="588"/>
      <c r="D97" s="606" t="s">
        <v>685</v>
      </c>
      <c r="E97" s="551"/>
      <c r="F97" s="552"/>
      <c r="G97" s="552"/>
      <c r="H97" s="552"/>
      <c r="I97" s="552"/>
      <c r="J97" s="553"/>
      <c r="K97" s="462"/>
      <c r="L97" s="532"/>
      <c r="M97" s="528"/>
      <c r="N97" s="529"/>
      <c r="P97" s="592"/>
      <c r="Q97" s="593"/>
      <c r="R97" s="592"/>
      <c r="S97" s="592"/>
    </row>
    <row r="98" spans="2:19" s="76" customFormat="1" ht="12.75" customHeight="1">
      <c r="B98" s="534"/>
      <c r="C98" s="588"/>
      <c r="D98" s="606" t="s">
        <v>685</v>
      </c>
      <c r="E98" s="551"/>
      <c r="F98" s="552"/>
      <c r="G98" s="552"/>
      <c r="H98" s="552"/>
      <c r="I98" s="552"/>
      <c r="J98" s="553"/>
      <c r="K98" s="462"/>
      <c r="L98" s="532"/>
      <c r="M98" s="528"/>
      <c r="N98" s="529"/>
      <c r="P98" s="592"/>
      <c r="Q98" s="593"/>
      <c r="R98" s="592"/>
      <c r="S98" s="592"/>
    </row>
    <row r="99" spans="2:19" s="76" customFormat="1" ht="12.75" customHeight="1">
      <c r="B99" s="534"/>
      <c r="C99" s="588"/>
      <c r="D99" s="606" t="s">
        <v>685</v>
      </c>
      <c r="E99" s="551"/>
      <c r="F99" s="552"/>
      <c r="G99" s="552"/>
      <c r="H99" s="552"/>
      <c r="I99" s="552"/>
      <c r="J99" s="553"/>
      <c r="K99" s="462"/>
      <c r="L99" s="532"/>
      <c r="M99" s="528"/>
      <c r="N99" s="529"/>
      <c r="P99" s="592"/>
      <c r="Q99" s="593"/>
      <c r="R99" s="592"/>
      <c r="S99" s="592"/>
    </row>
    <row r="100" spans="2:19" s="76" customFormat="1" ht="12.75" customHeight="1">
      <c r="B100" s="534"/>
      <c r="C100" s="588"/>
      <c r="D100" s="606" t="s">
        <v>685</v>
      </c>
      <c r="E100" s="551"/>
      <c r="F100" s="552"/>
      <c r="G100" s="552"/>
      <c r="H100" s="552"/>
      <c r="I100" s="552"/>
      <c r="J100" s="553"/>
      <c r="K100" s="462"/>
      <c r="L100" s="532"/>
      <c r="M100" s="528"/>
      <c r="N100" s="529"/>
      <c r="P100" s="592"/>
      <c r="Q100" s="593"/>
      <c r="R100" s="592"/>
      <c r="S100" s="592"/>
    </row>
    <row r="101" spans="2:19" s="76" customFormat="1" ht="12.75" customHeight="1">
      <c r="B101" s="534"/>
      <c r="C101" s="595"/>
      <c r="D101" s="607" t="s">
        <v>685</v>
      </c>
      <c r="E101" s="551"/>
      <c r="F101" s="552"/>
      <c r="G101" s="552"/>
      <c r="H101" s="552"/>
      <c r="I101" s="552"/>
      <c r="J101" s="553"/>
      <c r="K101" s="462"/>
      <c r="L101" s="532"/>
      <c r="M101" s="528"/>
      <c r="N101" s="529"/>
      <c r="P101" s="597"/>
      <c r="Q101" s="598"/>
      <c r="R101" s="597"/>
      <c r="S101" s="597"/>
    </row>
    <row r="102" spans="2:19" s="76" customFormat="1" ht="12.75" customHeight="1">
      <c r="B102" s="1172" t="s">
        <v>70</v>
      </c>
      <c r="C102" s="1173"/>
      <c r="D102" s="1173"/>
      <c r="E102" s="1173"/>
      <c r="F102" s="1173"/>
      <c r="G102" s="1173"/>
      <c r="H102" s="1173"/>
      <c r="I102" s="1173"/>
      <c r="J102" s="1173"/>
      <c r="K102" s="1173"/>
      <c r="L102" s="1173"/>
      <c r="M102" s="1173"/>
      <c r="N102" s="1174"/>
      <c r="P102" s="582"/>
      <c r="Q102" s="583"/>
      <c r="R102" s="582"/>
      <c r="S102" s="582"/>
    </row>
    <row r="103" spans="2:19" s="76" customFormat="1" ht="12.75" customHeight="1">
      <c r="B103" s="534"/>
      <c r="C103" s="584"/>
      <c r="D103" s="605" t="s">
        <v>685</v>
      </c>
      <c r="E103" s="551"/>
      <c r="F103" s="552"/>
      <c r="G103" s="552"/>
      <c r="H103" s="552"/>
      <c r="I103" s="552"/>
      <c r="J103" s="553"/>
      <c r="K103" s="462"/>
      <c r="L103" s="532"/>
      <c r="M103" s="522"/>
      <c r="N103" s="529"/>
      <c r="P103" s="586"/>
      <c r="Q103" s="587"/>
      <c r="R103" s="586"/>
      <c r="S103" s="586"/>
    </row>
    <row r="104" spans="2:19" s="76" customFormat="1" ht="12.75" customHeight="1">
      <c r="B104" s="534"/>
      <c r="C104" s="588"/>
      <c r="D104" s="606" t="s">
        <v>685</v>
      </c>
      <c r="E104" s="551"/>
      <c r="F104" s="552"/>
      <c r="G104" s="552"/>
      <c r="H104" s="552"/>
      <c r="I104" s="552"/>
      <c r="J104" s="553"/>
      <c r="K104" s="462"/>
      <c r="L104" s="530"/>
      <c r="M104" s="590">
        <f>P104+Q104</f>
        <v>0</v>
      </c>
      <c r="N104" s="529"/>
      <c r="P104" s="591">
        <f>ROUNDDOWN(SUMIFS($K103:$K111,$D103:$D111,"-")/1000,0)</f>
        <v>0</v>
      </c>
      <c r="Q104" s="591">
        <v>0</v>
      </c>
      <c r="R104" s="591">
        <f>ROUNDDOWN(SUMIFS($K103:$K111,$D103:$D111,"-",$C103:$C111,"○")/1000,0)</f>
        <v>0</v>
      </c>
      <c r="S104" s="591">
        <v>0</v>
      </c>
    </row>
    <row r="105" spans="2:19" s="76" customFormat="1" ht="12.75" customHeight="1">
      <c r="B105" s="534"/>
      <c r="C105" s="588"/>
      <c r="D105" s="606" t="s">
        <v>685</v>
      </c>
      <c r="E105" s="551"/>
      <c r="F105" s="552"/>
      <c r="G105" s="552"/>
      <c r="H105" s="552"/>
      <c r="I105" s="552"/>
      <c r="J105" s="553"/>
      <c r="K105" s="462"/>
      <c r="L105" s="530"/>
      <c r="M105" s="531"/>
      <c r="N105" s="529"/>
      <c r="P105" s="592"/>
      <c r="Q105" s="593"/>
      <c r="R105" s="592"/>
      <c r="S105" s="592"/>
    </row>
    <row r="106" spans="2:19" s="76" customFormat="1" ht="12.75" customHeight="1">
      <c r="B106" s="534"/>
      <c r="C106" s="588"/>
      <c r="D106" s="606" t="s">
        <v>685</v>
      </c>
      <c r="E106" s="551"/>
      <c r="F106" s="552"/>
      <c r="G106" s="552"/>
      <c r="H106" s="552"/>
      <c r="I106" s="552"/>
      <c r="J106" s="553"/>
      <c r="K106" s="462"/>
      <c r="L106" s="532"/>
      <c r="M106" s="528"/>
      <c r="N106" s="529"/>
      <c r="P106" s="592"/>
      <c r="Q106" s="593"/>
      <c r="R106" s="592"/>
      <c r="S106" s="592"/>
    </row>
    <row r="107" spans="2:19" s="76" customFormat="1" ht="12.75" customHeight="1">
      <c r="B107" s="534"/>
      <c r="C107" s="588"/>
      <c r="D107" s="606" t="s">
        <v>685</v>
      </c>
      <c r="E107" s="551"/>
      <c r="F107" s="552"/>
      <c r="G107" s="552"/>
      <c r="H107" s="552"/>
      <c r="I107" s="552"/>
      <c r="J107" s="553"/>
      <c r="K107" s="462"/>
      <c r="L107" s="532"/>
      <c r="M107" s="528"/>
      <c r="N107" s="529"/>
      <c r="P107" s="592"/>
      <c r="Q107" s="593"/>
      <c r="R107" s="592"/>
      <c r="S107" s="592"/>
    </row>
    <row r="108" spans="2:19" s="76" customFormat="1" ht="12.75" customHeight="1">
      <c r="B108" s="534"/>
      <c r="C108" s="588"/>
      <c r="D108" s="606" t="s">
        <v>685</v>
      </c>
      <c r="E108" s="551"/>
      <c r="F108" s="552"/>
      <c r="G108" s="552"/>
      <c r="H108" s="552"/>
      <c r="I108" s="552"/>
      <c r="J108" s="553"/>
      <c r="K108" s="462"/>
      <c r="L108" s="532"/>
      <c r="M108" s="528"/>
      <c r="N108" s="529"/>
      <c r="P108" s="592"/>
      <c r="Q108" s="593"/>
      <c r="R108" s="592"/>
      <c r="S108" s="592"/>
    </row>
    <row r="109" spans="2:19" s="76" customFormat="1" ht="12.75" customHeight="1">
      <c r="B109" s="534"/>
      <c r="C109" s="588"/>
      <c r="D109" s="606" t="s">
        <v>685</v>
      </c>
      <c r="E109" s="551"/>
      <c r="F109" s="552"/>
      <c r="G109" s="552"/>
      <c r="H109" s="552"/>
      <c r="I109" s="552"/>
      <c r="J109" s="553"/>
      <c r="K109" s="462"/>
      <c r="L109" s="532"/>
      <c r="M109" s="528"/>
      <c r="N109" s="529"/>
      <c r="P109" s="592"/>
      <c r="Q109" s="593"/>
      <c r="R109" s="592"/>
      <c r="S109" s="592"/>
    </row>
    <row r="110" spans="2:19" s="76" customFormat="1" ht="12.75" customHeight="1">
      <c r="B110" s="534"/>
      <c r="C110" s="595"/>
      <c r="D110" s="607" t="s">
        <v>685</v>
      </c>
      <c r="E110" s="551"/>
      <c r="F110" s="552"/>
      <c r="G110" s="552"/>
      <c r="H110" s="552"/>
      <c r="I110" s="552"/>
      <c r="J110" s="553"/>
      <c r="K110" s="462"/>
      <c r="L110" s="532"/>
      <c r="M110" s="528"/>
      <c r="N110" s="529"/>
      <c r="P110" s="597"/>
      <c r="Q110" s="598"/>
      <c r="R110" s="597"/>
      <c r="S110" s="597"/>
    </row>
    <row r="111" spans="2:19" s="76" customFormat="1" ht="12.75" customHeight="1">
      <c r="B111" s="1172" t="s">
        <v>467</v>
      </c>
      <c r="C111" s="1173"/>
      <c r="D111" s="1173"/>
      <c r="E111" s="1173"/>
      <c r="F111" s="1173"/>
      <c r="G111" s="1173"/>
      <c r="H111" s="1173"/>
      <c r="I111" s="1173"/>
      <c r="J111" s="1173"/>
      <c r="K111" s="1173"/>
      <c r="L111" s="1173"/>
      <c r="M111" s="1173"/>
      <c r="N111" s="1174"/>
      <c r="P111" s="582"/>
      <c r="Q111" s="583"/>
      <c r="R111" s="582"/>
      <c r="S111" s="582"/>
    </row>
    <row r="112" spans="2:19" s="76" customFormat="1" ht="12.75" customHeight="1">
      <c r="B112" s="534"/>
      <c r="C112" s="584"/>
      <c r="D112" s="605" t="s">
        <v>685</v>
      </c>
      <c r="E112" s="551"/>
      <c r="F112" s="552"/>
      <c r="G112" s="552"/>
      <c r="H112" s="552"/>
      <c r="I112" s="552"/>
      <c r="J112" s="553"/>
      <c r="K112" s="462"/>
      <c r="L112" s="528"/>
      <c r="M112" s="523"/>
      <c r="N112" s="529"/>
      <c r="P112" s="586"/>
      <c r="Q112" s="587"/>
      <c r="R112" s="586"/>
      <c r="S112" s="586"/>
    </row>
    <row r="113" spans="2:19" s="76" customFormat="1" ht="12.75" customHeight="1">
      <c r="B113" s="534"/>
      <c r="C113" s="588"/>
      <c r="D113" s="606" t="s">
        <v>685</v>
      </c>
      <c r="E113" s="551"/>
      <c r="F113" s="552"/>
      <c r="G113" s="552"/>
      <c r="H113" s="552"/>
      <c r="I113" s="552"/>
      <c r="J113" s="553"/>
      <c r="K113" s="462"/>
      <c r="L113" s="528"/>
      <c r="M113" s="590">
        <f>P113+Q113</f>
        <v>0</v>
      </c>
      <c r="N113" s="529"/>
      <c r="P113" s="591">
        <f>ROUNDDOWN(SUMIFS($K112:$K120,$D112:$D120,"-")/1000,0)</f>
        <v>0</v>
      </c>
      <c r="Q113" s="591">
        <v>0</v>
      </c>
      <c r="R113" s="591">
        <f>ROUNDDOWN(SUMIFS($K112:$K120,$D112:$D120,"-",$C112:$C120,"○")/1000,0)</f>
        <v>0</v>
      </c>
      <c r="S113" s="591">
        <v>0</v>
      </c>
    </row>
    <row r="114" spans="2:19" s="76" customFormat="1" ht="12.75" customHeight="1">
      <c r="B114" s="534"/>
      <c r="C114" s="588"/>
      <c r="D114" s="606" t="s">
        <v>685</v>
      </c>
      <c r="E114" s="551"/>
      <c r="F114" s="552"/>
      <c r="G114" s="552"/>
      <c r="H114" s="552"/>
      <c r="I114" s="552"/>
      <c r="J114" s="553"/>
      <c r="K114" s="462"/>
      <c r="L114" s="530"/>
      <c r="M114" s="531"/>
      <c r="N114" s="529"/>
      <c r="P114" s="592"/>
      <c r="Q114" s="593"/>
      <c r="R114" s="592"/>
      <c r="S114" s="592"/>
    </row>
    <row r="115" spans="2:19" s="76" customFormat="1" ht="12.75" customHeight="1">
      <c r="B115" s="534"/>
      <c r="C115" s="588"/>
      <c r="D115" s="606" t="s">
        <v>685</v>
      </c>
      <c r="E115" s="551"/>
      <c r="F115" s="552"/>
      <c r="G115" s="552"/>
      <c r="H115" s="552"/>
      <c r="I115" s="552"/>
      <c r="J115" s="553"/>
      <c r="K115" s="462"/>
      <c r="L115" s="532"/>
      <c r="M115" s="528"/>
      <c r="N115" s="529"/>
      <c r="P115" s="592"/>
      <c r="Q115" s="593"/>
      <c r="R115" s="592"/>
      <c r="S115" s="592"/>
    </row>
    <row r="116" spans="2:19" s="76" customFormat="1" ht="12.75" customHeight="1">
      <c r="B116" s="534"/>
      <c r="C116" s="588"/>
      <c r="D116" s="606" t="s">
        <v>685</v>
      </c>
      <c r="E116" s="551"/>
      <c r="F116" s="552"/>
      <c r="G116" s="552"/>
      <c r="H116" s="552"/>
      <c r="I116" s="552"/>
      <c r="J116" s="553"/>
      <c r="K116" s="462"/>
      <c r="L116" s="532"/>
      <c r="M116" s="528"/>
      <c r="N116" s="529"/>
      <c r="P116" s="592"/>
      <c r="Q116" s="593"/>
      <c r="R116" s="592"/>
      <c r="S116" s="592"/>
    </row>
    <row r="117" spans="2:19" s="76" customFormat="1" ht="12.75" customHeight="1">
      <c r="B117" s="534"/>
      <c r="C117" s="588"/>
      <c r="D117" s="606" t="s">
        <v>685</v>
      </c>
      <c r="E117" s="551"/>
      <c r="F117" s="552"/>
      <c r="G117" s="552"/>
      <c r="H117" s="552"/>
      <c r="I117" s="552"/>
      <c r="J117" s="553"/>
      <c r="K117" s="462"/>
      <c r="L117" s="532"/>
      <c r="M117" s="528"/>
      <c r="N117" s="529"/>
      <c r="P117" s="592"/>
      <c r="Q117" s="593"/>
      <c r="R117" s="592"/>
      <c r="S117" s="592"/>
    </row>
    <row r="118" spans="2:19" s="76" customFormat="1" ht="12.75" customHeight="1">
      <c r="B118" s="534"/>
      <c r="C118" s="588"/>
      <c r="D118" s="606" t="s">
        <v>685</v>
      </c>
      <c r="E118" s="551"/>
      <c r="F118" s="552"/>
      <c r="G118" s="552"/>
      <c r="H118" s="552"/>
      <c r="I118" s="552"/>
      <c r="J118" s="553"/>
      <c r="K118" s="462"/>
      <c r="L118" s="532"/>
      <c r="M118" s="528"/>
      <c r="N118" s="529"/>
      <c r="P118" s="592"/>
      <c r="Q118" s="593"/>
      <c r="R118" s="592"/>
      <c r="S118" s="592"/>
    </row>
    <row r="119" spans="2:19" s="76" customFormat="1" ht="12.75" customHeight="1">
      <c r="B119" s="534"/>
      <c r="C119" s="595"/>
      <c r="D119" s="607" t="s">
        <v>685</v>
      </c>
      <c r="E119" s="551"/>
      <c r="F119" s="552"/>
      <c r="G119" s="552"/>
      <c r="H119" s="552"/>
      <c r="I119" s="552"/>
      <c r="J119" s="553"/>
      <c r="K119" s="462"/>
      <c r="L119" s="532"/>
      <c r="M119" s="528"/>
      <c r="N119" s="529"/>
      <c r="P119" s="597"/>
      <c r="Q119" s="598"/>
      <c r="R119" s="597"/>
      <c r="S119" s="597"/>
    </row>
    <row r="120" spans="2:19" s="76" customFormat="1" ht="12.75" customHeight="1">
      <c r="B120" s="1172" t="s">
        <v>468</v>
      </c>
      <c r="C120" s="1173"/>
      <c r="D120" s="1173"/>
      <c r="E120" s="1173"/>
      <c r="F120" s="1173"/>
      <c r="G120" s="1173"/>
      <c r="H120" s="1173"/>
      <c r="I120" s="1173"/>
      <c r="J120" s="1173"/>
      <c r="K120" s="1173"/>
      <c r="L120" s="1173"/>
      <c r="M120" s="1173"/>
      <c r="N120" s="1174"/>
      <c r="P120" s="582"/>
      <c r="Q120" s="583"/>
      <c r="R120" s="582"/>
      <c r="S120" s="582"/>
    </row>
    <row r="121" spans="2:19" s="76" customFormat="1" ht="12.75" customHeight="1">
      <c r="B121" s="534"/>
      <c r="C121" s="584"/>
      <c r="D121" s="605" t="s">
        <v>685</v>
      </c>
      <c r="E121" s="552"/>
      <c r="F121" s="552"/>
      <c r="G121" s="552"/>
      <c r="H121" s="552"/>
      <c r="I121" s="552"/>
      <c r="J121" s="553"/>
      <c r="K121" s="462"/>
      <c r="L121" s="532"/>
      <c r="M121" s="528"/>
      <c r="N121" s="529"/>
      <c r="P121" s="586"/>
      <c r="Q121" s="587"/>
      <c r="R121" s="586"/>
      <c r="S121" s="586"/>
    </row>
    <row r="122" spans="2:19" s="76" customFormat="1" ht="12.75" customHeight="1">
      <c r="B122" s="534"/>
      <c r="C122" s="588"/>
      <c r="D122" s="606" t="s">
        <v>685</v>
      </c>
      <c r="E122" s="552"/>
      <c r="F122" s="552"/>
      <c r="G122" s="552"/>
      <c r="H122" s="552"/>
      <c r="I122" s="552"/>
      <c r="J122" s="553"/>
      <c r="K122" s="462"/>
      <c r="L122" s="532"/>
      <c r="M122" s="590">
        <f>P122+Q122</f>
        <v>0</v>
      </c>
      <c r="N122" s="529"/>
      <c r="P122" s="591">
        <f>ROUNDDOWN(SUMIFS($K121:$K129,$D121:$D129,"-")/1000,0)</f>
        <v>0</v>
      </c>
      <c r="Q122" s="591">
        <v>0</v>
      </c>
      <c r="R122" s="591">
        <f>ROUNDDOWN(SUMIFS($K121:$K129,$D121:$D129,"-",$C121:$C129,"○")/1000,0)</f>
        <v>0</v>
      </c>
      <c r="S122" s="591">
        <v>0</v>
      </c>
    </row>
    <row r="123" spans="2:19" s="76" customFormat="1" ht="12.75" customHeight="1">
      <c r="B123" s="534"/>
      <c r="C123" s="588"/>
      <c r="D123" s="606" t="s">
        <v>685</v>
      </c>
      <c r="E123" s="552"/>
      <c r="F123" s="552"/>
      <c r="G123" s="552"/>
      <c r="H123" s="552"/>
      <c r="I123" s="552"/>
      <c r="J123" s="553"/>
      <c r="K123" s="462"/>
      <c r="L123" s="532"/>
      <c r="M123" s="528"/>
      <c r="N123" s="529"/>
      <c r="P123" s="592"/>
      <c r="Q123" s="593"/>
      <c r="R123" s="592"/>
      <c r="S123" s="592"/>
    </row>
    <row r="124" spans="2:19" s="76" customFormat="1" ht="12.75" customHeight="1">
      <c r="B124" s="534"/>
      <c r="C124" s="588"/>
      <c r="D124" s="606" t="s">
        <v>685</v>
      </c>
      <c r="E124" s="552"/>
      <c r="F124" s="552"/>
      <c r="G124" s="552"/>
      <c r="H124" s="552"/>
      <c r="I124" s="552"/>
      <c r="J124" s="553"/>
      <c r="K124" s="462"/>
      <c r="L124" s="532"/>
      <c r="M124" s="528"/>
      <c r="N124" s="529"/>
      <c r="P124" s="592"/>
      <c r="Q124" s="593"/>
      <c r="R124" s="592"/>
      <c r="S124" s="592"/>
    </row>
    <row r="125" spans="2:19" s="76" customFormat="1" ht="12.75" customHeight="1">
      <c r="B125" s="534"/>
      <c r="C125" s="588"/>
      <c r="D125" s="606" t="s">
        <v>685</v>
      </c>
      <c r="E125" s="552"/>
      <c r="F125" s="552"/>
      <c r="G125" s="552"/>
      <c r="H125" s="552"/>
      <c r="I125" s="552"/>
      <c r="J125" s="553"/>
      <c r="K125" s="462"/>
      <c r="L125" s="532"/>
      <c r="M125" s="528"/>
      <c r="N125" s="529"/>
      <c r="P125" s="592"/>
      <c r="Q125" s="593"/>
      <c r="R125" s="592"/>
      <c r="S125" s="592"/>
    </row>
    <row r="126" spans="2:19" s="76" customFormat="1" ht="12.75" customHeight="1">
      <c r="B126" s="534"/>
      <c r="C126" s="588"/>
      <c r="D126" s="606" t="s">
        <v>685</v>
      </c>
      <c r="E126" s="552"/>
      <c r="F126" s="552"/>
      <c r="G126" s="552"/>
      <c r="H126" s="552"/>
      <c r="I126" s="552"/>
      <c r="J126" s="553"/>
      <c r="K126" s="462"/>
      <c r="L126" s="532"/>
      <c r="M126" s="528"/>
      <c r="N126" s="529"/>
      <c r="P126" s="592"/>
      <c r="Q126" s="593"/>
      <c r="R126" s="592"/>
      <c r="S126" s="592"/>
    </row>
    <row r="127" spans="2:19" s="76" customFormat="1" ht="12.75" customHeight="1">
      <c r="B127" s="534"/>
      <c r="C127" s="588"/>
      <c r="D127" s="606" t="s">
        <v>685</v>
      </c>
      <c r="E127" s="552"/>
      <c r="F127" s="552"/>
      <c r="G127" s="552"/>
      <c r="H127" s="552"/>
      <c r="I127" s="552"/>
      <c r="J127" s="553"/>
      <c r="K127" s="462"/>
      <c r="L127" s="532"/>
      <c r="M127" s="528"/>
      <c r="N127" s="529"/>
      <c r="P127" s="592"/>
      <c r="Q127" s="593"/>
      <c r="R127" s="592"/>
      <c r="S127" s="592"/>
    </row>
    <row r="128" spans="2:19" s="76" customFormat="1" ht="12.75" customHeight="1">
      <c r="B128" s="534"/>
      <c r="C128" s="595"/>
      <c r="D128" s="607" t="s">
        <v>685</v>
      </c>
      <c r="E128" s="552"/>
      <c r="F128" s="552"/>
      <c r="G128" s="552"/>
      <c r="H128" s="552"/>
      <c r="I128" s="552"/>
      <c r="J128" s="553"/>
      <c r="K128" s="462"/>
      <c r="L128" s="528"/>
      <c r="M128" s="533"/>
      <c r="N128" s="529"/>
      <c r="P128" s="597"/>
      <c r="Q128" s="598"/>
      <c r="R128" s="597"/>
      <c r="S128" s="597"/>
    </row>
    <row r="129" spans="2:20" s="76" customFormat="1" ht="12.75" customHeight="1">
      <c r="B129" s="1172" t="s">
        <v>777</v>
      </c>
      <c r="C129" s="1173"/>
      <c r="D129" s="1173"/>
      <c r="E129" s="1173"/>
      <c r="F129" s="1173"/>
      <c r="G129" s="1173"/>
      <c r="H129" s="1173"/>
      <c r="I129" s="1173"/>
      <c r="J129" s="1173"/>
      <c r="K129" s="1173"/>
      <c r="L129" s="1173"/>
      <c r="M129" s="1173"/>
      <c r="N129" s="1174"/>
      <c r="P129" s="582"/>
      <c r="Q129" s="583"/>
      <c r="R129" s="582"/>
      <c r="S129" s="582"/>
    </row>
    <row r="130" spans="2:20" s="76" customFormat="1" ht="12.75" customHeight="1">
      <c r="B130" s="534"/>
      <c r="C130" s="584"/>
      <c r="D130" s="605" t="s">
        <v>685</v>
      </c>
      <c r="E130" s="552"/>
      <c r="F130" s="552"/>
      <c r="G130" s="552"/>
      <c r="H130" s="552"/>
      <c r="I130" s="552"/>
      <c r="J130" s="553"/>
      <c r="K130" s="462"/>
      <c r="L130" s="532"/>
      <c r="M130" s="528"/>
      <c r="N130" s="529"/>
      <c r="P130" s="586"/>
      <c r="Q130" s="587"/>
      <c r="R130" s="586"/>
      <c r="S130" s="586"/>
    </row>
    <row r="131" spans="2:20" s="76" customFormat="1" ht="12.75" customHeight="1">
      <c r="B131" s="534"/>
      <c r="C131" s="588"/>
      <c r="D131" s="606" t="s">
        <v>685</v>
      </c>
      <c r="E131" s="552"/>
      <c r="F131" s="552"/>
      <c r="G131" s="552"/>
      <c r="H131" s="552"/>
      <c r="I131" s="552"/>
      <c r="J131" s="553"/>
      <c r="K131" s="462"/>
      <c r="L131" s="532"/>
      <c r="M131" s="590">
        <f>P131+Q131</f>
        <v>0</v>
      </c>
      <c r="N131" s="529"/>
      <c r="P131" s="591">
        <f>ROUNDDOWN(SUMIFS($K130:$K138,D130:D138,"-")/1000,0)</f>
        <v>0</v>
      </c>
      <c r="Q131" s="591">
        <v>0</v>
      </c>
      <c r="R131" s="591">
        <f>ROUNDDOWN(SUMIFS($K130:$K138,$D130:$D138,"-",$C130:$C138,"○")/1000,0)</f>
        <v>0</v>
      </c>
      <c r="S131" s="591">
        <v>0</v>
      </c>
    </row>
    <row r="132" spans="2:20" s="76" customFormat="1" ht="12.75" customHeight="1">
      <c r="B132" s="534"/>
      <c r="C132" s="588"/>
      <c r="D132" s="606" t="s">
        <v>685</v>
      </c>
      <c r="E132" s="552"/>
      <c r="F132" s="552"/>
      <c r="G132" s="552"/>
      <c r="H132" s="552"/>
      <c r="I132" s="552"/>
      <c r="J132" s="553"/>
      <c r="K132" s="462"/>
      <c r="L132" s="532"/>
      <c r="M132" s="528"/>
      <c r="N132" s="529"/>
      <c r="P132" s="592"/>
      <c r="Q132" s="593"/>
      <c r="R132" s="592"/>
      <c r="S132" s="592"/>
    </row>
    <row r="133" spans="2:20" s="76" customFormat="1" ht="12.75" customHeight="1">
      <c r="B133" s="534"/>
      <c r="C133" s="588"/>
      <c r="D133" s="606" t="s">
        <v>685</v>
      </c>
      <c r="E133" s="552"/>
      <c r="F133" s="552"/>
      <c r="G133" s="552"/>
      <c r="H133" s="552"/>
      <c r="I133" s="552"/>
      <c r="J133" s="553"/>
      <c r="K133" s="462"/>
      <c r="L133" s="532"/>
      <c r="M133" s="528"/>
      <c r="N133" s="529"/>
      <c r="P133" s="592"/>
      <c r="Q133" s="593"/>
      <c r="R133" s="592"/>
      <c r="S133" s="592"/>
    </row>
    <row r="134" spans="2:20" s="76" customFormat="1" ht="12.75" customHeight="1">
      <c r="B134" s="534"/>
      <c r="C134" s="588"/>
      <c r="D134" s="606" t="s">
        <v>685</v>
      </c>
      <c r="E134" s="552"/>
      <c r="F134" s="552"/>
      <c r="G134" s="552"/>
      <c r="H134" s="552"/>
      <c r="I134" s="552"/>
      <c r="J134" s="553"/>
      <c r="K134" s="462"/>
      <c r="L134" s="532"/>
      <c r="M134" s="528"/>
      <c r="N134" s="529"/>
      <c r="P134" s="592"/>
      <c r="Q134" s="593"/>
      <c r="R134" s="592"/>
      <c r="S134" s="592"/>
    </row>
    <row r="135" spans="2:20" s="76" customFormat="1" ht="12.75" customHeight="1">
      <c r="B135" s="534"/>
      <c r="C135" s="588"/>
      <c r="D135" s="606" t="s">
        <v>685</v>
      </c>
      <c r="E135" s="552"/>
      <c r="F135" s="552"/>
      <c r="G135" s="552"/>
      <c r="H135" s="552"/>
      <c r="I135" s="552"/>
      <c r="J135" s="553"/>
      <c r="K135" s="462"/>
      <c r="L135" s="532"/>
      <c r="M135" s="528"/>
      <c r="N135" s="529"/>
      <c r="P135" s="592"/>
      <c r="Q135" s="593"/>
      <c r="R135" s="592"/>
      <c r="S135" s="592"/>
    </row>
    <row r="136" spans="2:20" s="76" customFormat="1" ht="12.75" customHeight="1">
      <c r="B136" s="534"/>
      <c r="C136" s="588"/>
      <c r="D136" s="606" t="s">
        <v>685</v>
      </c>
      <c r="E136" s="552"/>
      <c r="F136" s="552"/>
      <c r="G136" s="552"/>
      <c r="H136" s="552"/>
      <c r="I136" s="552"/>
      <c r="J136" s="553"/>
      <c r="K136" s="462"/>
      <c r="L136" s="532"/>
      <c r="M136" s="528"/>
      <c r="N136" s="529"/>
      <c r="P136" s="592"/>
      <c r="Q136" s="593"/>
      <c r="R136" s="592"/>
      <c r="S136" s="592"/>
    </row>
    <row r="137" spans="2:20" s="76" customFormat="1" ht="12.75" customHeight="1">
      <c r="B137" s="534"/>
      <c r="C137" s="595"/>
      <c r="D137" s="607" t="s">
        <v>685</v>
      </c>
      <c r="E137" s="552"/>
      <c r="F137" s="552"/>
      <c r="G137" s="552"/>
      <c r="H137" s="552"/>
      <c r="I137" s="552"/>
      <c r="J137" s="553"/>
      <c r="K137" s="462"/>
      <c r="L137" s="528"/>
      <c r="M137" s="533"/>
      <c r="N137" s="529"/>
      <c r="P137" s="597"/>
      <c r="Q137" s="598"/>
      <c r="R137" s="597"/>
      <c r="S137" s="597"/>
    </row>
    <row r="138" spans="2:20" ht="15.75" customHeight="1">
      <c r="B138" s="1184" t="s">
        <v>73</v>
      </c>
      <c r="C138" s="1097"/>
      <c r="D138" s="1097"/>
      <c r="E138" s="1097"/>
      <c r="F138" s="1097"/>
      <c r="G138" s="1097"/>
      <c r="H138" s="1097"/>
      <c r="I138" s="1097"/>
      <c r="J138" s="1097"/>
      <c r="K138" s="1097"/>
      <c r="L138" s="599"/>
      <c r="M138" s="600">
        <f>SUM(M86,M95,M104,M113,M122,M131)</f>
        <v>0</v>
      </c>
      <c r="N138" s="571"/>
      <c r="O138" s="294"/>
      <c r="P138" s="601">
        <f>SUM(P86,P95,P104,P113,P122,P131)</f>
        <v>0</v>
      </c>
      <c r="Q138" s="601">
        <f t="shared" ref="Q138:S138" si="1">SUM(Q86,Q95,Q104,Q113,Q122,Q131)</f>
        <v>0</v>
      </c>
      <c r="R138" s="601">
        <f t="shared" si="1"/>
        <v>0</v>
      </c>
      <c r="S138" s="601">
        <f t="shared" si="1"/>
        <v>0</v>
      </c>
    </row>
    <row r="139" spans="2:20" ht="16.5" customHeight="1">
      <c r="B139" s="466" t="s">
        <v>76</v>
      </c>
      <c r="C139" s="608"/>
      <c r="D139" s="608"/>
      <c r="E139" s="608"/>
      <c r="F139" s="608"/>
      <c r="G139" s="608"/>
      <c r="H139" s="608"/>
      <c r="I139" s="608"/>
      <c r="J139" s="608"/>
      <c r="K139" s="608"/>
      <c r="L139" s="609"/>
      <c r="M139" s="610"/>
      <c r="N139"/>
      <c r="O139"/>
      <c r="P139" s="1177" t="s">
        <v>674</v>
      </c>
      <c r="Q139" s="1178"/>
      <c r="R139" s="1177" t="s">
        <v>675</v>
      </c>
      <c r="S139" s="1178"/>
    </row>
    <row r="140" spans="2:20" ht="18" customHeight="1" thickBot="1">
      <c r="B140" s="623"/>
      <c r="C140" s="575"/>
      <c r="D140" s="575"/>
      <c r="E140" s="465"/>
      <c r="F140" s="122"/>
      <c r="G140" s="122"/>
      <c r="H140" s="122"/>
      <c r="I140" s="122"/>
      <c r="J140" s="122"/>
      <c r="K140" s="122"/>
      <c r="L140" s="122"/>
      <c r="M140" s="122"/>
      <c r="O140" s="76"/>
      <c r="P140" s="580" t="s">
        <v>679</v>
      </c>
      <c r="Q140" s="580" t="s">
        <v>680</v>
      </c>
      <c r="R140" s="581" t="s">
        <v>681</v>
      </c>
      <c r="S140" s="581" t="s">
        <v>682</v>
      </c>
    </row>
    <row r="141" spans="2:20" ht="27.75" customHeight="1">
      <c r="B141" s="122"/>
      <c r="C141" s="320"/>
      <c r="D141" s="1185" t="s">
        <v>686</v>
      </c>
      <c r="E141" s="1186"/>
      <c r="F141" s="1186"/>
      <c r="G141" s="1187" t="s">
        <v>687</v>
      </c>
      <c r="H141" s="1188"/>
      <c r="I141" s="1188"/>
      <c r="J141" s="1188"/>
      <c r="K141" s="1189"/>
      <c r="L141" s="611"/>
      <c r="M141" s="612">
        <f>SUM(M78,M138)</f>
        <v>0</v>
      </c>
      <c r="N141" s="567"/>
      <c r="O141" s="613"/>
      <c r="P141" s="614">
        <f>SUM(P78,P138)</f>
        <v>0</v>
      </c>
      <c r="Q141" s="615">
        <f>SUM(Q78,Q138)</f>
        <v>0</v>
      </c>
      <c r="R141" s="602">
        <f>SUM(R78,R138)</f>
        <v>0</v>
      </c>
      <c r="S141" s="602">
        <f>SUM(S78,S138)</f>
        <v>0</v>
      </c>
    </row>
    <row r="142" spans="2:20" ht="48.75" customHeight="1">
      <c r="B142" s="616"/>
      <c r="C142" s="320"/>
      <c r="D142" s="1190" t="s">
        <v>688</v>
      </c>
      <c r="E142" s="1191"/>
      <c r="F142" s="1191"/>
      <c r="G142" s="1192" t="s">
        <v>689</v>
      </c>
      <c r="H142" s="1193"/>
      <c r="I142" s="1193"/>
      <c r="J142" s="1193"/>
      <c r="K142" s="1194"/>
      <c r="L142" s="617"/>
      <c r="M142" s="618">
        <f>P142+Q142</f>
        <v>0</v>
      </c>
      <c r="N142" s="619"/>
      <c r="O142" s="613"/>
      <c r="P142" s="615">
        <f>IF(共通入力シート!$B$18="課税事業者",ROUNDDOWN((P141-R141)*10/110,0),0)</f>
        <v>0</v>
      </c>
      <c r="Q142" s="615">
        <f>IF(共通入力シート!$B$18="課税事業者",ROUNDDOWN((Q141-S141)*10/110,0),0)</f>
        <v>0</v>
      </c>
      <c r="R142" s="76"/>
      <c r="S142" s="76"/>
      <c r="T142" s="718" t="s">
        <v>787</v>
      </c>
    </row>
    <row r="143" spans="2:20" ht="34.5" customHeight="1" thickBot="1">
      <c r="B143" s="616"/>
      <c r="C143" s="320"/>
      <c r="D143" s="1195" t="s">
        <v>690</v>
      </c>
      <c r="E143" s="1196"/>
      <c r="F143" s="1196"/>
      <c r="G143" s="1197" t="s">
        <v>691</v>
      </c>
      <c r="H143" s="1198"/>
      <c r="I143" s="1198"/>
      <c r="J143" s="1198"/>
      <c r="K143" s="1199"/>
      <c r="L143" s="620"/>
      <c r="M143" s="621">
        <f>M141-M142</f>
        <v>0</v>
      </c>
      <c r="N143" s="568"/>
      <c r="O143" s="613"/>
      <c r="P143" s="602">
        <f>P141-P142</f>
        <v>0</v>
      </c>
      <c r="Q143" s="602">
        <f>Q141-Q142</f>
        <v>0</v>
      </c>
      <c r="R143" s="76"/>
      <c r="S143" s="76"/>
      <c r="T143" s="718" t="s">
        <v>788</v>
      </c>
    </row>
    <row r="144" spans="2:20" ht="16.5" customHeight="1" thickBot="1">
      <c r="B144" s="616"/>
      <c r="C144" s="575"/>
      <c r="D144" s="575"/>
      <c r="E144" s="616"/>
      <c r="F144" s="616"/>
      <c r="G144" s="328" t="s">
        <v>695</v>
      </c>
      <c r="H144" s="122"/>
      <c r="J144" s="570"/>
      <c r="K144" s="570"/>
      <c r="L144" s="570"/>
      <c r="M144" s="569"/>
      <c r="O144" s="76"/>
      <c r="P144" s="76"/>
    </row>
    <row r="145" spans="2:17" ht="33.75" customHeight="1" thickBot="1">
      <c r="B145" s="616"/>
      <c r="C145" s="575"/>
      <c r="D145" s="1200" t="s">
        <v>74</v>
      </c>
      <c r="E145" s="1201"/>
      <c r="F145" s="1201"/>
      <c r="G145" s="1202" t="str">
        <f>IF(共通入力シート!$B$2="","",共通入力シート!$B$2)</f>
        <v/>
      </c>
      <c r="H145" s="1203"/>
      <c r="I145" s="1203"/>
      <c r="J145" s="1203"/>
      <c r="K145" s="1203"/>
      <c r="L145" s="1203"/>
      <c r="M145" s="1203"/>
      <c r="N145" s="1204"/>
      <c r="O145" s="76"/>
      <c r="P145" s="76"/>
    </row>
    <row r="146" spans="2:17" ht="9.75" customHeight="1" thickBot="1">
      <c r="B146" s="608"/>
      <c r="C146" s="575"/>
      <c r="D146" s="575"/>
      <c r="E146" s="608"/>
      <c r="F146" s="608"/>
      <c r="G146"/>
      <c r="H146" s="122"/>
      <c r="I146" s="545"/>
      <c r="J146" s="526"/>
      <c r="K146" s="527"/>
      <c r="L146" s="527"/>
      <c r="M146" s="546"/>
      <c r="O146" s="76"/>
      <c r="P146" s="76"/>
    </row>
    <row r="147" spans="2:17" ht="36" customHeight="1" thickBot="1">
      <c r="B147" s="327"/>
      <c r="C147" s="320"/>
      <c r="D147" s="575"/>
      <c r="E147" s="327"/>
      <c r="F147" s="327"/>
      <c r="G147" s="1205" t="s">
        <v>38</v>
      </c>
      <c r="H147" s="1206"/>
      <c r="I147" s="1207"/>
      <c r="J147" s="1208">
        <f>M143</f>
        <v>0</v>
      </c>
      <c r="K147" s="1209"/>
      <c r="L147" s="1210"/>
      <c r="M147" s="1016" t="s">
        <v>75</v>
      </c>
      <c r="N147" s="1204"/>
      <c r="O147" s="320"/>
      <c r="P147" s="602">
        <f>P143</f>
        <v>0</v>
      </c>
      <c r="Q147" s="602">
        <f>Q143</f>
        <v>0</v>
      </c>
    </row>
    <row r="148" spans="2:17" ht="8.25" customHeight="1">
      <c r="B148" s="2"/>
      <c r="E148" s="466"/>
      <c r="F148" s="463"/>
      <c r="G148" s="463"/>
      <c r="H148" s="463"/>
      <c r="I148" s="463"/>
      <c r="J148" s="463"/>
      <c r="K148" s="464"/>
      <c r="L148" s="464"/>
      <c r="M148" s="464"/>
    </row>
    <row r="151" spans="2:17">
      <c r="B151" s="139"/>
      <c r="C151" s="139"/>
      <c r="D151" s="139"/>
    </row>
    <row r="152" spans="2:17">
      <c r="B152" s="139"/>
      <c r="C152" s="139"/>
      <c r="D152" s="139"/>
    </row>
    <row r="153" spans="2:17">
      <c r="B153" s="139"/>
      <c r="C153" s="139"/>
      <c r="D153" s="139"/>
    </row>
  </sheetData>
  <sheetProtection algorithmName="SHA-512" hashValue="PHAk22USlFbg6g3x+0uPtUK+pRYKGIIOeCwW9R66PCuxSMJC5HAm22TqjfFJPPZD8WCE16y4/6fJQyb50tW+DA==" saltValue="mca4di74taUNxZv1UBWbIg==" spinCount="100000" sheet="1" objects="1" scenarios="1" formatCells="0" formatRows="0" insertRows="0"/>
  <mergeCells count="39">
    <mergeCell ref="D143:F143"/>
    <mergeCell ref="G143:K143"/>
    <mergeCell ref="D145:F145"/>
    <mergeCell ref="G145:N145"/>
    <mergeCell ref="G147:I147"/>
    <mergeCell ref="J147:L147"/>
    <mergeCell ref="M147:N147"/>
    <mergeCell ref="P139:Q139"/>
    <mergeCell ref="R139:S139"/>
    <mergeCell ref="D141:F141"/>
    <mergeCell ref="G141:K141"/>
    <mergeCell ref="D142:F142"/>
    <mergeCell ref="G142:K142"/>
    <mergeCell ref="B138:K138"/>
    <mergeCell ref="B78:K78"/>
    <mergeCell ref="C82:D82"/>
    <mergeCell ref="P82:Q82"/>
    <mergeCell ref="R82:S82"/>
    <mergeCell ref="E83:J83"/>
    <mergeCell ref="L83:N83"/>
    <mergeCell ref="B84:N84"/>
    <mergeCell ref="B93:N93"/>
    <mergeCell ref="B102:N102"/>
    <mergeCell ref="B111:N111"/>
    <mergeCell ref="B120:N120"/>
    <mergeCell ref="R4:S4"/>
    <mergeCell ref="E5:J5"/>
    <mergeCell ref="L5:N5"/>
    <mergeCell ref="B6:N6"/>
    <mergeCell ref="B15:N15"/>
    <mergeCell ref="B69:N69"/>
    <mergeCell ref="B129:N129"/>
    <mergeCell ref="B60:N60"/>
    <mergeCell ref="C4:D4"/>
    <mergeCell ref="P4:Q4"/>
    <mergeCell ref="B24:N24"/>
    <mergeCell ref="B33:N33"/>
    <mergeCell ref="B42:N42"/>
    <mergeCell ref="B51:N51"/>
  </mergeCells>
  <phoneticPr fontId="1"/>
  <dataValidations count="2">
    <dataValidation type="list" allowBlank="1" showInputMessage="1" showErrorMessage="1" sqref="B70:B77 B7:B14 B16:B23 B25:B32 B34:B41 B43:B50 B52:B59 B61:B68 B85:B92 B94:B101 B103:B110 B112:B119 B121:B128 B130:B137" xr:uid="{CC091419-66E9-408A-8DF3-7735DEC41CAF}">
      <formula1>"　,人-01,人-02,人-03,人-04,人-05,人-06,人-07,人-08,人-09,人-10,人-11,人-12,人-13,人-14,人-15,人-16,人-17,人-18,人-19,人-20"</formula1>
    </dataValidation>
    <dataValidation type="list" allowBlank="1" showInputMessage="1" showErrorMessage="1" sqref="C70:D77 C130:C137 C7:C14 C25:D32 C16:C23 C34:C41 C43:C50 C52:C59 C85:C92 C94:C101 C103:C110 C112:C119 C121:C128 C61:C68" xr:uid="{71DFA8F2-5DDE-498F-BF0E-D9A0EFF53BF4}">
      <formula1>"○"</formula1>
    </dataValidation>
  </dataValidations>
  <printOptions horizontalCentered="1"/>
  <pageMargins left="0.70866141732283472" right="0.70866141732283472" top="0.74803149606299213" bottom="0.74803149606299213" header="0.31496062992125984" footer="0.31496062992125984"/>
  <pageSetup paperSize="9" scale="53" orientation="portrait" r:id="rId1"/>
  <headerFooter>
    <oddHeader>&amp;R&amp;"ＭＳ Ｐゴシック,標準"（様式１ー４ー②）</oddHeader>
  </headerFooter>
  <rowBreaks count="1" manualBreakCount="1">
    <brk id="80" max="19" man="1"/>
  </row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A6B61-94A9-44B9-9A20-10A72939EFB5}">
  <sheetPr codeName="Sheet15">
    <tabColor theme="5" tint="0.39997558519241921"/>
  </sheetPr>
  <dimension ref="A1:U2320"/>
  <sheetViews>
    <sheetView view="pageBreakPreview" zoomScaleNormal="100" zoomScaleSheetLayoutView="100" workbookViewId="0">
      <selection activeCell="B7" sqref="B7:K8"/>
    </sheetView>
  </sheetViews>
  <sheetFormatPr defaultColWidth="8.125" defaultRowHeight="16.5"/>
  <cols>
    <col min="1" max="1" width="0.875" style="294" customWidth="1"/>
    <col min="2" max="2" width="4.625" style="199" customWidth="1"/>
    <col min="3" max="3" width="3.625" style="199" customWidth="1"/>
    <col min="4" max="5" width="8.125" style="199" customWidth="1"/>
    <col min="6" max="6" width="9.125" style="199" customWidth="1"/>
    <col min="7" max="7" width="8.125" style="199" customWidth="1"/>
    <col min="8" max="8" width="6.875" style="199" customWidth="1"/>
    <col min="9" max="10" width="4.5" style="199" customWidth="1"/>
    <col min="11" max="12" width="8.125" style="199" customWidth="1"/>
    <col min="13" max="13" width="6.5" style="199" customWidth="1"/>
    <col min="14" max="14" width="9.125" style="199" customWidth="1"/>
    <col min="15" max="15" width="11.75" style="199" customWidth="1"/>
    <col min="16" max="16" width="0.875" style="294" customWidth="1"/>
    <col min="17" max="17" width="4.5" style="294" customWidth="1"/>
    <col min="18" max="19" width="8.125" style="200"/>
    <col min="20" max="20" width="15.5" style="200" customWidth="1"/>
    <col min="21" max="21" width="8.125" style="200"/>
    <col min="22" max="16384" width="8.125" style="294"/>
  </cols>
  <sheetData>
    <row r="1" spans="2:21" ht="15.6" customHeight="1">
      <c r="B1" s="122" t="s">
        <v>332</v>
      </c>
      <c r="C1" s="198"/>
      <c r="D1" s="198"/>
      <c r="E1" s="198"/>
      <c r="F1" s="198"/>
      <c r="G1" s="198"/>
      <c r="H1" s="198"/>
      <c r="I1" s="198"/>
      <c r="J1" s="198"/>
      <c r="K1" s="198"/>
      <c r="L1" s="198"/>
      <c r="M1" s="198"/>
      <c r="N1" s="198"/>
      <c r="O1" s="198"/>
      <c r="R1" s="294"/>
      <c r="S1" s="294"/>
      <c r="T1" s="294"/>
      <c r="U1" s="294"/>
    </row>
    <row r="2" spans="2:21" ht="15.6" customHeight="1">
      <c r="B2" s="198" t="s">
        <v>383</v>
      </c>
      <c r="C2" s="198"/>
      <c r="D2" s="198"/>
      <c r="E2" s="198"/>
      <c r="F2" s="198"/>
      <c r="G2" s="198"/>
      <c r="H2" s="198"/>
      <c r="I2" s="198"/>
      <c r="J2" s="198"/>
      <c r="K2" s="198"/>
      <c r="L2" s="198"/>
      <c r="M2" s="198"/>
      <c r="N2" s="198"/>
      <c r="O2" s="198"/>
      <c r="R2" s="294"/>
      <c r="S2" s="294"/>
      <c r="T2" s="294"/>
      <c r="U2" s="294"/>
    </row>
    <row r="3" spans="2:21" ht="15.6" customHeight="1" thickBot="1">
      <c r="B3" s="1044" t="s">
        <v>386</v>
      </c>
      <c r="C3" s="1044"/>
      <c r="D3" s="1044"/>
      <c r="E3" s="1044"/>
      <c r="F3" s="1044"/>
      <c r="G3" s="1044"/>
      <c r="H3" s="1044"/>
      <c r="I3" s="1044"/>
      <c r="J3" s="1044"/>
      <c r="K3" s="1044"/>
      <c r="L3" s="1044"/>
      <c r="M3" s="1044"/>
      <c r="N3" s="1044"/>
      <c r="O3" s="1044"/>
      <c r="R3" s="294"/>
      <c r="S3" s="294"/>
      <c r="T3" s="294"/>
      <c r="U3" s="294"/>
    </row>
    <row r="4" spans="2:21" ht="15.75" customHeight="1">
      <c r="B4" s="1036" t="s">
        <v>36</v>
      </c>
      <c r="C4" s="1063"/>
      <c r="D4" s="1051" t="s">
        <v>487</v>
      </c>
      <c r="E4" s="1052"/>
      <c r="F4" s="1036" t="s">
        <v>447</v>
      </c>
      <c r="G4" s="1037"/>
      <c r="H4" s="1038"/>
      <c r="I4" s="1038"/>
      <c r="J4" s="1038"/>
      <c r="K4" s="1038"/>
      <c r="L4" s="1038"/>
      <c r="M4" s="1038"/>
      <c r="N4" s="1038"/>
      <c r="O4" s="1039"/>
      <c r="Q4" s="520"/>
      <c r="R4" s="294"/>
      <c r="S4" s="294"/>
      <c r="T4" s="294"/>
      <c r="U4" s="294"/>
    </row>
    <row r="5" spans="2:21" ht="17.25" customHeight="1" thickBot="1">
      <c r="B5" s="1040"/>
      <c r="C5" s="1064"/>
      <c r="D5" s="1053"/>
      <c r="E5" s="1054"/>
      <c r="F5" s="1040"/>
      <c r="G5" s="1041"/>
      <c r="H5" s="1042"/>
      <c r="I5" s="1042"/>
      <c r="J5" s="1042"/>
      <c r="K5" s="1042"/>
      <c r="L5" s="1042"/>
      <c r="M5" s="1042"/>
      <c r="N5" s="1042"/>
      <c r="O5" s="1043"/>
      <c r="Q5" s="519"/>
      <c r="R5" s="294"/>
      <c r="S5" s="294"/>
      <c r="T5" s="294"/>
      <c r="U5" s="294"/>
    </row>
    <row r="6" spans="2:21" ht="16.5" customHeight="1">
      <c r="B6" s="295" t="s">
        <v>111</v>
      </c>
      <c r="C6" s="296"/>
      <c r="D6" s="296"/>
      <c r="E6" s="297"/>
      <c r="F6" s="296"/>
      <c r="G6" s="296"/>
      <c r="H6" s="298"/>
      <c r="I6" s="298"/>
      <c r="J6" s="298"/>
      <c r="K6" s="298"/>
      <c r="L6" s="298"/>
      <c r="M6" s="298"/>
      <c r="N6" s="298"/>
      <c r="O6" s="299"/>
      <c r="R6" s="294"/>
      <c r="S6" s="294"/>
      <c r="T6" s="294"/>
      <c r="U6" s="294"/>
    </row>
    <row r="7" spans="2:21" ht="18.75" customHeight="1">
      <c r="B7" s="1055"/>
      <c r="C7" s="1056"/>
      <c r="D7" s="1056"/>
      <c r="E7" s="1056"/>
      <c r="F7" s="1056"/>
      <c r="G7" s="1056"/>
      <c r="H7" s="1056"/>
      <c r="I7" s="1056"/>
      <c r="J7" s="1056"/>
      <c r="K7" s="1056"/>
      <c r="L7" s="1213" t="s">
        <v>39</v>
      </c>
      <c r="M7" s="1215"/>
      <c r="N7" s="1215"/>
      <c r="O7" s="1216"/>
      <c r="Q7" s="496" t="str">
        <f>IF(M7="", "←選択してください。", "")</f>
        <v>←選択してください。</v>
      </c>
      <c r="R7" s="294"/>
      <c r="S7" s="294"/>
      <c r="T7" s="294"/>
      <c r="U7" s="294"/>
    </row>
    <row r="8" spans="2:21" ht="17.25" customHeight="1">
      <c r="B8" s="1057"/>
      <c r="C8" s="1058"/>
      <c r="D8" s="1058"/>
      <c r="E8" s="1058"/>
      <c r="F8" s="1058"/>
      <c r="G8" s="1058"/>
      <c r="H8" s="1058"/>
      <c r="I8" s="1058"/>
      <c r="J8" s="1058"/>
      <c r="K8" s="1058"/>
      <c r="L8" s="1214"/>
      <c r="M8" s="1217"/>
      <c r="N8" s="1217"/>
      <c r="O8" s="1218"/>
      <c r="Q8" s="301"/>
      <c r="R8" s="294"/>
      <c r="S8" s="294"/>
      <c r="T8" s="294"/>
      <c r="U8" s="294"/>
    </row>
    <row r="9" spans="2:21" ht="4.5" customHeight="1">
      <c r="B9" s="303"/>
      <c r="C9" s="303"/>
      <c r="D9" s="303"/>
      <c r="E9" s="303"/>
      <c r="F9" s="303"/>
      <c r="G9" s="303"/>
      <c r="H9" s="303"/>
      <c r="I9" s="303"/>
      <c r="J9" s="303"/>
      <c r="K9" s="303"/>
      <c r="L9" s="303"/>
      <c r="M9" s="303"/>
      <c r="N9" s="303"/>
      <c r="O9" s="517"/>
      <c r="R9" s="294"/>
      <c r="S9" s="294"/>
      <c r="T9" s="294"/>
      <c r="U9" s="294"/>
    </row>
    <row r="10" spans="2:21" ht="24" customHeight="1">
      <c r="B10" s="987" t="s">
        <v>112</v>
      </c>
      <c r="C10" s="1097"/>
      <c r="D10" s="1098" t="s">
        <v>41</v>
      </c>
      <c r="E10" s="1099"/>
      <c r="F10" s="1100"/>
      <c r="G10" s="1100"/>
      <c r="H10" s="1101"/>
      <c r="I10" s="987"/>
      <c r="J10" s="988"/>
      <c r="K10" s="988"/>
      <c r="L10" s="1219"/>
      <c r="M10" s="1219"/>
      <c r="N10" s="1219"/>
      <c r="O10" s="1220"/>
      <c r="Q10" s="301" t="str">
        <f>IF(OR(F4="人材養成事業",F4= "普及啓発事業"), "←斜線部は記入する必要はありません。", "")</f>
        <v/>
      </c>
      <c r="R10" s="294"/>
      <c r="S10" s="294"/>
      <c r="T10" s="294"/>
      <c r="U10" s="294"/>
    </row>
    <row r="11" spans="2:21" ht="8.25" customHeight="1">
      <c r="B11" s="122"/>
      <c r="C11" s="122"/>
      <c r="D11" s="122"/>
      <c r="E11" s="122"/>
      <c r="F11" s="303"/>
      <c r="G11" s="303"/>
      <c r="H11" s="500"/>
      <c r="I11" s="303"/>
      <c r="J11" s="303"/>
      <c r="K11" s="303"/>
      <c r="L11" s="501"/>
      <c r="M11" s="303"/>
      <c r="N11" s="303"/>
      <c r="O11" s="502"/>
      <c r="Q11" s="301"/>
      <c r="R11" s="294"/>
      <c r="S11" s="294"/>
      <c r="T11" s="294"/>
      <c r="U11" s="294"/>
    </row>
    <row r="12" spans="2:21" ht="24" hidden="1" customHeight="1">
      <c r="B12" s="122"/>
      <c r="C12" s="122"/>
      <c r="D12" s="122"/>
      <c r="E12" s="122"/>
      <c r="F12" s="303"/>
      <c r="G12" s="303"/>
      <c r="H12" s="500"/>
      <c r="I12" s="303"/>
      <c r="J12" s="303"/>
      <c r="K12" s="303"/>
      <c r="L12" s="501"/>
      <c r="M12" s="303"/>
      <c r="N12" s="303"/>
      <c r="O12" s="502"/>
      <c r="Q12" s="301"/>
      <c r="R12" s="294"/>
      <c r="S12" s="294"/>
      <c r="T12" s="294"/>
      <c r="U12" s="294"/>
    </row>
    <row r="13" spans="2:21" ht="9.75" hidden="1" customHeight="1">
      <c r="B13" s="122"/>
      <c r="C13" s="122"/>
      <c r="D13" s="303"/>
      <c r="E13" s="303"/>
      <c r="F13" s="303"/>
      <c r="G13" s="303"/>
      <c r="H13" s="303"/>
      <c r="I13" s="303"/>
      <c r="J13" s="303"/>
      <c r="K13" s="303"/>
      <c r="L13" s="303"/>
      <c r="M13" s="303"/>
      <c r="N13" s="303"/>
      <c r="O13" s="303"/>
      <c r="Q13" s="301"/>
      <c r="R13" s="294"/>
      <c r="S13" s="294"/>
      <c r="T13" s="294"/>
      <c r="U13" s="294"/>
    </row>
    <row r="14" spans="2:21" s="97" customFormat="1" ht="18" customHeight="1">
      <c r="B14" s="1067" t="s">
        <v>277</v>
      </c>
      <c r="C14" s="1075"/>
      <c r="D14" s="1032" t="s">
        <v>738</v>
      </c>
      <c r="E14" s="975"/>
      <c r="F14" s="975"/>
      <c r="G14" s="975"/>
      <c r="H14" s="975"/>
      <c r="I14" s="975"/>
      <c r="J14" s="975"/>
      <c r="K14" s="975"/>
      <c r="L14" s="975"/>
      <c r="M14" s="975"/>
      <c r="N14" s="975"/>
      <c r="O14" s="976"/>
      <c r="Q14" s="495"/>
    </row>
    <row r="15" spans="2:21" s="97" customFormat="1" ht="19.350000000000001" customHeight="1">
      <c r="B15" s="1076"/>
      <c r="C15" s="1077"/>
      <c r="D15" s="1033"/>
      <c r="E15" s="1034"/>
      <c r="F15" s="1034"/>
      <c r="G15" s="1034"/>
      <c r="H15" s="1034"/>
      <c r="I15" s="1034"/>
      <c r="J15" s="1034"/>
      <c r="K15" s="1034"/>
      <c r="L15" s="1034"/>
      <c r="M15" s="1034"/>
      <c r="N15" s="1034"/>
      <c r="O15" s="1035"/>
    </row>
    <row r="16" spans="2:21" s="97" customFormat="1" ht="19.350000000000001" customHeight="1">
      <c r="B16" s="1076"/>
      <c r="C16" s="1077"/>
      <c r="D16" s="1026"/>
      <c r="E16" s="1027"/>
      <c r="F16" s="1027"/>
      <c r="G16" s="1027"/>
      <c r="H16" s="1027"/>
      <c r="I16" s="1027"/>
      <c r="J16" s="1027"/>
      <c r="K16" s="1027"/>
      <c r="L16" s="1027"/>
      <c r="M16" s="1027"/>
      <c r="N16" s="1027"/>
      <c r="O16" s="1028"/>
    </row>
    <row r="17" spans="2:15" s="97" customFormat="1" ht="19.350000000000001" customHeight="1">
      <c r="B17" s="1076"/>
      <c r="C17" s="1077"/>
      <c r="D17" s="1026"/>
      <c r="E17" s="1027"/>
      <c r="F17" s="1027"/>
      <c r="G17" s="1027"/>
      <c r="H17" s="1027"/>
      <c r="I17" s="1027"/>
      <c r="J17" s="1027"/>
      <c r="K17" s="1027"/>
      <c r="L17" s="1027"/>
      <c r="M17" s="1027"/>
      <c r="N17" s="1027"/>
      <c r="O17" s="1028"/>
    </row>
    <row r="18" spans="2:15" s="97" customFormat="1" ht="19.350000000000001" customHeight="1">
      <c r="B18" s="1076"/>
      <c r="C18" s="1077"/>
      <c r="D18" s="1026"/>
      <c r="E18" s="1027"/>
      <c r="F18" s="1027"/>
      <c r="G18" s="1027"/>
      <c r="H18" s="1027"/>
      <c r="I18" s="1027"/>
      <c r="J18" s="1027"/>
      <c r="K18" s="1027"/>
      <c r="L18" s="1027"/>
      <c r="M18" s="1027"/>
      <c r="N18" s="1027"/>
      <c r="O18" s="1028"/>
    </row>
    <row r="19" spans="2:15" s="97" customFormat="1" ht="19.350000000000001" customHeight="1">
      <c r="B19" s="1076"/>
      <c r="C19" s="1077"/>
      <c r="D19" s="1026"/>
      <c r="E19" s="1027"/>
      <c r="F19" s="1027"/>
      <c r="G19" s="1027"/>
      <c r="H19" s="1027"/>
      <c r="I19" s="1027"/>
      <c r="J19" s="1027"/>
      <c r="K19" s="1027"/>
      <c r="L19" s="1027"/>
      <c r="M19" s="1027"/>
      <c r="N19" s="1027"/>
      <c r="O19" s="1028"/>
    </row>
    <row r="20" spans="2:15" s="97" customFormat="1" ht="19.350000000000001" customHeight="1">
      <c r="B20" s="1076"/>
      <c r="C20" s="1077"/>
      <c r="D20" s="1026"/>
      <c r="E20" s="1027"/>
      <c r="F20" s="1027"/>
      <c r="G20" s="1027"/>
      <c r="H20" s="1027"/>
      <c r="I20" s="1027"/>
      <c r="J20" s="1027"/>
      <c r="K20" s="1027"/>
      <c r="L20" s="1027"/>
      <c r="M20" s="1027"/>
      <c r="N20" s="1027"/>
      <c r="O20" s="1028"/>
    </row>
    <row r="21" spans="2:15" s="97" customFormat="1" ht="19.350000000000001" customHeight="1">
      <c r="B21" s="1076"/>
      <c r="C21" s="1077"/>
      <c r="D21" s="1026"/>
      <c r="E21" s="1027"/>
      <c r="F21" s="1027"/>
      <c r="G21" s="1027"/>
      <c r="H21" s="1027"/>
      <c r="I21" s="1027"/>
      <c r="J21" s="1027"/>
      <c r="K21" s="1027"/>
      <c r="L21" s="1027"/>
      <c r="M21" s="1027"/>
      <c r="N21" s="1027"/>
      <c r="O21" s="1028"/>
    </row>
    <row r="22" spans="2:15" s="97" customFormat="1" ht="19.350000000000001" customHeight="1">
      <c r="B22" s="1076"/>
      <c r="C22" s="1077"/>
      <c r="D22" s="1026"/>
      <c r="E22" s="1027"/>
      <c r="F22" s="1027"/>
      <c r="G22" s="1027"/>
      <c r="H22" s="1027"/>
      <c r="I22" s="1027"/>
      <c r="J22" s="1027"/>
      <c r="K22" s="1027"/>
      <c r="L22" s="1027"/>
      <c r="M22" s="1027"/>
      <c r="N22" s="1027"/>
      <c r="O22" s="1028"/>
    </row>
    <row r="23" spans="2:15" s="97" customFormat="1" ht="19.350000000000001" customHeight="1">
      <c r="B23" s="1076"/>
      <c r="C23" s="1077"/>
      <c r="D23" s="1026"/>
      <c r="E23" s="1027"/>
      <c r="F23" s="1027"/>
      <c r="G23" s="1027"/>
      <c r="H23" s="1027"/>
      <c r="I23" s="1027"/>
      <c r="J23" s="1027"/>
      <c r="K23" s="1027"/>
      <c r="L23" s="1027"/>
      <c r="M23" s="1027"/>
      <c r="N23" s="1027"/>
      <c r="O23" s="1028"/>
    </row>
    <row r="24" spans="2:15" s="97" customFormat="1" ht="19.350000000000001" customHeight="1">
      <c r="B24" s="1078"/>
      <c r="C24" s="1079"/>
      <c r="D24" s="1029"/>
      <c r="E24" s="1030"/>
      <c r="F24" s="1030"/>
      <c r="G24" s="1030"/>
      <c r="H24" s="1030"/>
      <c r="I24" s="1030"/>
      <c r="J24" s="1030"/>
      <c r="K24" s="1030"/>
      <c r="L24" s="1030"/>
      <c r="M24" s="1030"/>
      <c r="N24" s="1030"/>
      <c r="O24" s="1031"/>
    </row>
    <row r="25" spans="2:15" s="97" customFormat="1" ht="18" customHeight="1">
      <c r="B25" s="1067" t="s">
        <v>114</v>
      </c>
      <c r="C25" s="1092"/>
      <c r="D25" s="1147" t="s">
        <v>523</v>
      </c>
      <c r="E25" s="1133"/>
      <c r="F25" s="1133"/>
      <c r="G25" s="1133"/>
      <c r="H25" s="1133"/>
      <c r="I25" s="1133"/>
      <c r="J25" s="1133"/>
      <c r="K25" s="1133"/>
      <c r="L25" s="1133"/>
      <c r="M25" s="1133"/>
      <c r="N25" s="1133"/>
      <c r="O25" s="1134"/>
    </row>
    <row r="26" spans="2:15" s="97" customFormat="1" ht="18" customHeight="1">
      <c r="B26" s="1093"/>
      <c r="C26" s="1094"/>
      <c r="D26" s="1045"/>
      <c r="E26" s="1046"/>
      <c r="F26" s="1046"/>
      <c r="G26" s="1046"/>
      <c r="H26" s="1046"/>
      <c r="I26" s="1046"/>
      <c r="J26" s="1046"/>
      <c r="K26" s="1046"/>
      <c r="L26" s="1046"/>
      <c r="M26" s="1046"/>
      <c r="N26" s="1046"/>
      <c r="O26" s="1047"/>
    </row>
    <row r="27" spans="2:15" s="97" customFormat="1" ht="18" customHeight="1">
      <c r="B27" s="1093"/>
      <c r="C27" s="1094"/>
      <c r="D27" s="1026"/>
      <c r="E27" s="1027"/>
      <c r="F27" s="1027"/>
      <c r="G27" s="1027"/>
      <c r="H27" s="1027"/>
      <c r="I27" s="1027"/>
      <c r="J27" s="1027"/>
      <c r="K27" s="1027"/>
      <c r="L27" s="1027"/>
      <c r="M27" s="1027"/>
      <c r="N27" s="1027"/>
      <c r="O27" s="1028"/>
    </row>
    <row r="28" spans="2:15" s="97" customFormat="1" ht="18" customHeight="1">
      <c r="B28" s="1093"/>
      <c r="C28" s="1094"/>
      <c r="D28" s="1026"/>
      <c r="E28" s="1027"/>
      <c r="F28" s="1027"/>
      <c r="G28" s="1027"/>
      <c r="H28" s="1027"/>
      <c r="I28" s="1027"/>
      <c r="J28" s="1027"/>
      <c r="K28" s="1027"/>
      <c r="L28" s="1027"/>
      <c r="M28" s="1027"/>
      <c r="N28" s="1027"/>
      <c r="O28" s="1028"/>
    </row>
    <row r="29" spans="2:15" s="97" customFormat="1" ht="18" customHeight="1">
      <c r="B29" s="1093"/>
      <c r="C29" s="1094"/>
      <c r="D29" s="1026"/>
      <c r="E29" s="1027"/>
      <c r="F29" s="1027"/>
      <c r="G29" s="1027"/>
      <c r="H29" s="1027"/>
      <c r="I29" s="1027"/>
      <c r="J29" s="1027"/>
      <c r="K29" s="1027"/>
      <c r="L29" s="1027"/>
      <c r="M29" s="1027"/>
      <c r="N29" s="1027"/>
      <c r="O29" s="1028"/>
    </row>
    <row r="30" spans="2:15" s="97" customFormat="1" ht="18" customHeight="1">
      <c r="B30" s="1093"/>
      <c r="C30" s="1094"/>
      <c r="D30" s="1026"/>
      <c r="E30" s="1027"/>
      <c r="F30" s="1027"/>
      <c r="G30" s="1027"/>
      <c r="H30" s="1027"/>
      <c r="I30" s="1027"/>
      <c r="J30" s="1027"/>
      <c r="K30" s="1027"/>
      <c r="L30" s="1027"/>
      <c r="M30" s="1027"/>
      <c r="N30" s="1027"/>
      <c r="O30" s="1028"/>
    </row>
    <row r="31" spans="2:15" s="97" customFormat="1" ht="18" customHeight="1">
      <c r="B31" s="1093"/>
      <c r="C31" s="1094"/>
      <c r="D31" s="1048"/>
      <c r="E31" s="1049"/>
      <c r="F31" s="1049"/>
      <c r="G31" s="1049"/>
      <c r="H31" s="1049"/>
      <c r="I31" s="1049"/>
      <c r="J31" s="1049"/>
      <c r="K31" s="1049"/>
      <c r="L31" s="1049"/>
      <c r="M31" s="1049"/>
      <c r="N31" s="1049"/>
      <c r="O31" s="1050"/>
    </row>
    <row r="32" spans="2:15" s="97" customFormat="1" ht="18" customHeight="1">
      <c r="B32" s="1093"/>
      <c r="C32" s="1094"/>
      <c r="D32" s="1116" t="s">
        <v>334</v>
      </c>
      <c r="E32" s="1117"/>
      <c r="F32" s="1117"/>
      <c r="G32" s="1117"/>
      <c r="H32" s="1117"/>
      <c r="I32" s="1117"/>
      <c r="J32" s="1117"/>
      <c r="K32" s="1117"/>
      <c r="L32" s="1117"/>
      <c r="M32" s="1117"/>
      <c r="N32" s="1117"/>
      <c r="O32" s="1118"/>
    </row>
    <row r="33" spans="2:15" s="97" customFormat="1" ht="18" customHeight="1">
      <c r="B33" s="1093"/>
      <c r="C33" s="1094"/>
      <c r="D33" s="1045"/>
      <c r="E33" s="1119"/>
      <c r="F33" s="1119"/>
      <c r="G33" s="1119"/>
      <c r="H33" s="1119"/>
      <c r="I33" s="1119"/>
      <c r="J33" s="1119"/>
      <c r="K33" s="1119"/>
      <c r="L33" s="1119"/>
      <c r="M33" s="1119"/>
      <c r="N33" s="1119"/>
      <c r="O33" s="1120"/>
    </row>
    <row r="34" spans="2:15" s="97" customFormat="1" ht="18" customHeight="1">
      <c r="B34" s="1093"/>
      <c r="C34" s="1094"/>
      <c r="D34" s="1121"/>
      <c r="E34" s="1122"/>
      <c r="F34" s="1122"/>
      <c r="G34" s="1122"/>
      <c r="H34" s="1122"/>
      <c r="I34" s="1122"/>
      <c r="J34" s="1122"/>
      <c r="K34" s="1122"/>
      <c r="L34" s="1122"/>
      <c r="M34" s="1122"/>
      <c r="N34" s="1122"/>
      <c r="O34" s="1123"/>
    </row>
    <row r="35" spans="2:15" s="97" customFormat="1" ht="18" customHeight="1">
      <c r="B35" s="1093"/>
      <c r="C35" s="1094"/>
      <c r="D35" s="1121"/>
      <c r="E35" s="1122"/>
      <c r="F35" s="1122"/>
      <c r="G35" s="1122"/>
      <c r="H35" s="1122"/>
      <c r="I35" s="1122"/>
      <c r="J35" s="1122"/>
      <c r="K35" s="1122"/>
      <c r="L35" s="1122"/>
      <c r="M35" s="1122"/>
      <c r="N35" s="1122"/>
      <c r="O35" s="1123"/>
    </row>
    <row r="36" spans="2:15" s="97" customFormat="1" ht="18" customHeight="1">
      <c r="B36" s="1093"/>
      <c r="C36" s="1094"/>
      <c r="D36" s="1121"/>
      <c r="E36" s="1122"/>
      <c r="F36" s="1122"/>
      <c r="G36" s="1122"/>
      <c r="H36" s="1122"/>
      <c r="I36" s="1122"/>
      <c r="J36" s="1122"/>
      <c r="K36" s="1122"/>
      <c r="L36" s="1122"/>
      <c r="M36" s="1122"/>
      <c r="N36" s="1122"/>
      <c r="O36" s="1123"/>
    </row>
    <row r="37" spans="2:15" s="97" customFormat="1" ht="18" customHeight="1">
      <c r="B37" s="1093"/>
      <c r="C37" s="1094"/>
      <c r="D37" s="1121"/>
      <c r="E37" s="1122"/>
      <c r="F37" s="1122"/>
      <c r="G37" s="1122"/>
      <c r="H37" s="1122"/>
      <c r="I37" s="1122"/>
      <c r="J37" s="1122"/>
      <c r="K37" s="1122"/>
      <c r="L37" s="1122"/>
      <c r="M37" s="1122"/>
      <c r="N37" s="1122"/>
      <c r="O37" s="1123"/>
    </row>
    <row r="38" spans="2:15" s="97" customFormat="1" ht="18" customHeight="1">
      <c r="B38" s="1093"/>
      <c r="C38" s="1094"/>
      <c r="D38" s="1121"/>
      <c r="E38" s="1122"/>
      <c r="F38" s="1122"/>
      <c r="G38" s="1122"/>
      <c r="H38" s="1122"/>
      <c r="I38" s="1122"/>
      <c r="J38" s="1122"/>
      <c r="K38" s="1122"/>
      <c r="L38" s="1122"/>
      <c r="M38" s="1122"/>
      <c r="N38" s="1122"/>
      <c r="O38" s="1123"/>
    </row>
    <row r="39" spans="2:15" s="97" customFormat="1" ht="18" customHeight="1">
      <c r="B39" s="1095"/>
      <c r="C39" s="1096"/>
      <c r="D39" s="1124"/>
      <c r="E39" s="1125"/>
      <c r="F39" s="1125"/>
      <c r="G39" s="1125"/>
      <c r="H39" s="1125"/>
      <c r="I39" s="1125"/>
      <c r="J39" s="1125"/>
      <c r="K39" s="1125"/>
      <c r="L39" s="1125"/>
      <c r="M39" s="1125"/>
      <c r="N39" s="1125"/>
      <c r="O39" s="1126"/>
    </row>
    <row r="40" spans="2:15" s="97" customFormat="1" ht="30.75" customHeight="1">
      <c r="B40" s="1067" t="s">
        <v>110</v>
      </c>
      <c r="C40" s="1092"/>
      <c r="D40" s="1102" t="s">
        <v>733</v>
      </c>
      <c r="E40" s="1090"/>
      <c r="F40" s="1090"/>
      <c r="G40" s="1090"/>
      <c r="H40" s="1090"/>
      <c r="I40" s="1090"/>
      <c r="J40" s="1090"/>
      <c r="K40" s="1090"/>
      <c r="L40" s="1090"/>
      <c r="M40" s="1090"/>
      <c r="N40" s="1090"/>
      <c r="O40" s="1091"/>
    </row>
    <row r="41" spans="2:15" s="97" customFormat="1" ht="18" customHeight="1">
      <c r="B41" s="1093"/>
      <c r="C41" s="1094"/>
      <c r="D41" s="1045"/>
      <c r="E41" s="1108"/>
      <c r="F41" s="1108"/>
      <c r="G41" s="1108"/>
      <c r="H41" s="1108"/>
      <c r="I41" s="1108"/>
      <c r="J41" s="1108"/>
      <c r="K41" s="1108"/>
      <c r="L41" s="1108"/>
      <c r="M41" s="1108"/>
      <c r="N41" s="1108"/>
      <c r="O41" s="1109"/>
    </row>
    <row r="42" spans="2:15" s="97" customFormat="1" ht="18" customHeight="1">
      <c r="B42" s="1093"/>
      <c r="C42" s="1094"/>
      <c r="D42" s="1110"/>
      <c r="E42" s="1111"/>
      <c r="F42" s="1111"/>
      <c r="G42" s="1111"/>
      <c r="H42" s="1111"/>
      <c r="I42" s="1111"/>
      <c r="J42" s="1111"/>
      <c r="K42" s="1111"/>
      <c r="L42" s="1111"/>
      <c r="M42" s="1111"/>
      <c r="N42" s="1111"/>
      <c r="O42" s="1112"/>
    </row>
    <row r="43" spans="2:15" s="97" customFormat="1" ht="18" customHeight="1">
      <c r="B43" s="1093"/>
      <c r="C43" s="1094"/>
      <c r="D43" s="1113"/>
      <c r="E43" s="1114"/>
      <c r="F43" s="1114"/>
      <c r="G43" s="1114"/>
      <c r="H43" s="1114"/>
      <c r="I43" s="1114"/>
      <c r="J43" s="1114"/>
      <c r="K43" s="1114"/>
      <c r="L43" s="1114"/>
      <c r="M43" s="1114"/>
      <c r="N43" s="1114"/>
      <c r="O43" s="1115"/>
    </row>
    <row r="44" spans="2:15" s="97" customFormat="1" ht="17.100000000000001" customHeight="1">
      <c r="B44" s="1093"/>
      <c r="C44" s="1094"/>
      <c r="D44" s="1133" t="s">
        <v>278</v>
      </c>
      <c r="E44" s="1133"/>
      <c r="F44" s="1133"/>
      <c r="G44" s="1133"/>
      <c r="H44" s="1133"/>
      <c r="I44" s="1133"/>
      <c r="J44" s="1133"/>
      <c r="K44" s="1133"/>
      <c r="L44" s="1133"/>
      <c r="M44" s="1133"/>
      <c r="N44" s="1133"/>
      <c r="O44" s="1134"/>
    </row>
    <row r="45" spans="2:15" s="97" customFormat="1" ht="17.100000000000001" customHeight="1">
      <c r="B45" s="1093"/>
      <c r="C45" s="1094"/>
      <c r="D45" s="1135"/>
      <c r="E45" s="1108"/>
      <c r="F45" s="1108"/>
      <c r="G45" s="1108"/>
      <c r="H45" s="1108"/>
      <c r="I45" s="1108"/>
      <c r="J45" s="1108"/>
      <c r="K45" s="1108"/>
      <c r="L45" s="1108"/>
      <c r="M45" s="1108"/>
      <c r="N45" s="1108"/>
      <c r="O45" s="1109"/>
    </row>
    <row r="46" spans="2:15" s="97" customFormat="1" ht="17.100000000000001" customHeight="1">
      <c r="B46" s="1093"/>
      <c r="C46" s="1094"/>
      <c r="D46" s="1110"/>
      <c r="E46" s="1111"/>
      <c r="F46" s="1111"/>
      <c r="G46" s="1111"/>
      <c r="H46" s="1111"/>
      <c r="I46" s="1111"/>
      <c r="J46" s="1111"/>
      <c r="K46" s="1111"/>
      <c r="L46" s="1111"/>
      <c r="M46" s="1111"/>
      <c r="N46" s="1111"/>
      <c r="O46" s="1112"/>
    </row>
    <row r="47" spans="2:15" s="97" customFormat="1" ht="17.100000000000001" customHeight="1">
      <c r="B47" s="1093"/>
      <c r="C47" s="1094"/>
      <c r="D47" s="1113"/>
      <c r="E47" s="1114"/>
      <c r="F47" s="1114"/>
      <c r="G47" s="1114"/>
      <c r="H47" s="1114"/>
      <c r="I47" s="1114"/>
      <c r="J47" s="1114"/>
      <c r="K47" s="1114"/>
      <c r="L47" s="1114"/>
      <c r="M47" s="1114"/>
      <c r="N47" s="1114"/>
      <c r="O47" s="1115"/>
    </row>
    <row r="48" spans="2:15" s="97" customFormat="1" ht="17.100000000000001" customHeight="1">
      <c r="B48" s="1093"/>
      <c r="C48" s="1094"/>
      <c r="D48" s="1133" t="s">
        <v>371</v>
      </c>
      <c r="E48" s="1133"/>
      <c r="F48" s="1133"/>
      <c r="G48" s="1133"/>
      <c r="H48" s="1133"/>
      <c r="I48" s="1133"/>
      <c r="J48" s="1133"/>
      <c r="K48" s="1133"/>
      <c r="L48" s="1133"/>
      <c r="M48" s="1133"/>
      <c r="N48" s="1133"/>
      <c r="O48" s="1134"/>
    </row>
    <row r="49" spans="1:21" s="97" customFormat="1" ht="17.100000000000001" customHeight="1">
      <c r="B49" s="1093"/>
      <c r="C49" s="1094"/>
      <c r="D49" s="1135"/>
      <c r="E49" s="1136"/>
      <c r="F49" s="1136"/>
      <c r="G49" s="1136"/>
      <c r="H49" s="1136"/>
      <c r="I49" s="1136"/>
      <c r="J49" s="1136"/>
      <c r="K49" s="1136"/>
      <c r="L49" s="1136"/>
      <c r="M49" s="1136"/>
      <c r="N49" s="1136"/>
      <c r="O49" s="1137"/>
    </row>
    <row r="50" spans="1:21" s="97" customFormat="1" ht="17.100000000000001" customHeight="1">
      <c r="B50" s="1093"/>
      <c r="C50" s="1094"/>
      <c r="D50" s="1138"/>
      <c r="E50" s="827"/>
      <c r="F50" s="827"/>
      <c r="G50" s="827"/>
      <c r="H50" s="827"/>
      <c r="I50" s="827"/>
      <c r="J50" s="827"/>
      <c r="K50" s="827"/>
      <c r="L50" s="827"/>
      <c r="M50" s="827"/>
      <c r="N50" s="827"/>
      <c r="O50" s="1139"/>
    </row>
    <row r="51" spans="1:21" s="97" customFormat="1" ht="17.100000000000001" customHeight="1">
      <c r="B51" s="1093"/>
      <c r="C51" s="1094"/>
      <c r="D51" s="1140"/>
      <c r="E51" s="1141"/>
      <c r="F51" s="1141"/>
      <c r="G51" s="1141"/>
      <c r="H51" s="1141"/>
      <c r="I51" s="1141"/>
      <c r="J51" s="1141"/>
      <c r="K51" s="1141"/>
      <c r="L51" s="1141"/>
      <c r="M51" s="1141"/>
      <c r="N51" s="1141"/>
      <c r="O51" s="1142"/>
    </row>
    <row r="52" spans="1:21" s="97" customFormat="1" ht="45" customHeight="1">
      <c r="B52" s="1093"/>
      <c r="C52" s="1094"/>
      <c r="D52" s="1021" t="s">
        <v>780</v>
      </c>
      <c r="E52" s="1022"/>
      <c r="F52" s="1022"/>
      <c r="G52" s="1022"/>
      <c r="H52" s="1022"/>
      <c r="I52" s="1022"/>
      <c r="J52" s="1022"/>
      <c r="K52" s="1022"/>
      <c r="L52" s="1023"/>
      <c r="M52" s="1024" t="s">
        <v>713</v>
      </c>
      <c r="N52" s="1025"/>
      <c r="O52" s="706" t="s">
        <v>714</v>
      </c>
      <c r="Q52" s="495" t="s">
        <v>721</v>
      </c>
    </row>
    <row r="53" spans="1:21" s="97" customFormat="1" ht="17.100000000000001" customHeight="1">
      <c r="B53" s="1093"/>
      <c r="C53" s="1094"/>
      <c r="D53" s="1045"/>
      <c r="E53" s="1103"/>
      <c r="F53" s="1103"/>
      <c r="G53" s="1103"/>
      <c r="H53" s="1103"/>
      <c r="I53" s="1103"/>
      <c r="J53" s="1103"/>
      <c r="K53" s="1103"/>
      <c r="L53" s="1103"/>
      <c r="M53" s="1103"/>
      <c r="N53" s="1103"/>
      <c r="O53" s="1104"/>
    </row>
    <row r="54" spans="1:21" ht="18" customHeight="1">
      <c r="B54" s="1093"/>
      <c r="C54" s="1094"/>
      <c r="D54" s="1105"/>
      <c r="E54" s="1106"/>
      <c r="F54" s="1106"/>
      <c r="G54" s="1106"/>
      <c r="H54" s="1106"/>
      <c r="I54" s="1106"/>
      <c r="J54" s="1106"/>
      <c r="K54" s="1106"/>
      <c r="L54" s="1106"/>
      <c r="M54" s="1106"/>
      <c r="N54" s="1106"/>
      <c r="O54" s="1107"/>
      <c r="R54" s="294"/>
      <c r="S54" s="294"/>
      <c r="T54" s="294"/>
      <c r="U54" s="294"/>
    </row>
    <row r="55" spans="1:21" ht="18" customHeight="1">
      <c r="B55" s="1093"/>
      <c r="C55" s="1094"/>
      <c r="D55" s="1147" t="s">
        <v>279</v>
      </c>
      <c r="E55" s="1133"/>
      <c r="F55" s="1133"/>
      <c r="G55" s="1133"/>
      <c r="H55" s="1133"/>
      <c r="I55" s="1133"/>
      <c r="J55" s="1133"/>
      <c r="K55" s="1133"/>
      <c r="L55" s="1133"/>
      <c r="M55" s="1133"/>
      <c r="N55" s="1133"/>
      <c r="O55" s="1134"/>
      <c r="R55" s="294"/>
      <c r="S55" s="294"/>
      <c r="T55" s="294"/>
      <c r="U55" s="294"/>
    </row>
    <row r="56" spans="1:21" ht="18" customHeight="1">
      <c r="B56" s="1093"/>
      <c r="C56" s="1094"/>
      <c r="D56" s="1127"/>
      <c r="E56" s="1128"/>
      <c r="F56" s="1128"/>
      <c r="G56" s="1128"/>
      <c r="H56" s="1128"/>
      <c r="I56" s="1128"/>
      <c r="J56" s="1128"/>
      <c r="K56" s="1128"/>
      <c r="L56" s="1128"/>
      <c r="M56" s="1128"/>
      <c r="N56" s="1128"/>
      <c r="O56" s="1129"/>
      <c r="R56" s="294"/>
      <c r="S56" s="294"/>
      <c r="T56" s="294"/>
      <c r="U56" s="294"/>
    </row>
    <row r="57" spans="1:21" s="308" customFormat="1" ht="18" customHeight="1">
      <c r="B57" s="1095"/>
      <c r="C57" s="1096"/>
      <c r="D57" s="1130"/>
      <c r="E57" s="1131"/>
      <c r="F57" s="1131"/>
      <c r="G57" s="1131"/>
      <c r="H57" s="1131"/>
      <c r="I57" s="1131"/>
      <c r="J57" s="1131"/>
      <c r="K57" s="1131"/>
      <c r="L57" s="1131"/>
      <c r="M57" s="1131"/>
      <c r="N57" s="1131"/>
      <c r="O57" s="1132"/>
    </row>
    <row r="58" spans="1:21" s="122" customFormat="1" ht="4.5" customHeight="1">
      <c r="B58" s="309"/>
      <c r="C58" s="309"/>
      <c r="D58" s="310"/>
      <c r="E58" s="310"/>
      <c r="F58" s="310"/>
      <c r="G58" s="310"/>
      <c r="H58" s="310"/>
      <c r="I58" s="310"/>
      <c r="J58" s="310"/>
      <c r="K58" s="310"/>
      <c r="L58" s="310"/>
      <c r="M58" s="310"/>
      <c r="N58" s="310"/>
      <c r="O58" s="310"/>
    </row>
    <row r="59" spans="1:21" s="122" customFormat="1" ht="18.75" customHeight="1">
      <c r="B59" s="463" t="s">
        <v>333</v>
      </c>
      <c r="C59" s="309"/>
      <c r="D59" s="310"/>
      <c r="E59" s="310"/>
      <c r="F59" s="310"/>
      <c r="G59" s="310"/>
      <c r="H59" s="310"/>
      <c r="I59" s="310"/>
      <c r="J59" s="310"/>
      <c r="K59" s="310"/>
      <c r="L59" s="310"/>
      <c r="M59" s="310"/>
      <c r="N59" s="310"/>
      <c r="O59" s="310"/>
    </row>
    <row r="60" spans="1:21" s="122" customFormat="1" ht="14.25" customHeight="1" thickBot="1">
      <c r="B60" s="463" t="s">
        <v>331</v>
      </c>
      <c r="C60" s="309"/>
      <c r="D60" s="310"/>
      <c r="E60" s="310"/>
      <c r="F60" s="310"/>
      <c r="G60" s="310"/>
      <c r="H60" s="310"/>
      <c r="I60" s="310"/>
      <c r="J60" s="310"/>
      <c r="K60" s="310"/>
      <c r="L60" s="310"/>
      <c r="M60" s="310"/>
      <c r="N60" s="310"/>
      <c r="O60" s="310"/>
    </row>
    <row r="61" spans="1:21" s="122" customFormat="1" ht="18" customHeight="1" thickBot="1">
      <c r="B61" s="1143" t="s">
        <v>36</v>
      </c>
      <c r="C61" s="1017"/>
      <c r="D61" s="1018"/>
      <c r="E61" s="311" t="s">
        <v>514</v>
      </c>
      <c r="F61" s="312"/>
      <c r="G61" s="312"/>
      <c r="H61" s="312"/>
      <c r="I61" s="312"/>
      <c r="J61" s="312"/>
      <c r="K61" s="312"/>
      <c r="L61" s="212"/>
      <c r="M61" s="212"/>
      <c r="N61" s="212"/>
      <c r="O61" s="212"/>
    </row>
    <row r="62" spans="1:21" s="122" customFormat="1" ht="12">
      <c r="A62" s="313"/>
      <c r="B62" s="314" t="s">
        <v>50</v>
      </c>
      <c r="C62" s="314"/>
      <c r="D62" s="315"/>
      <c r="E62" s="316"/>
      <c r="F62" s="316"/>
      <c r="G62" s="317" t="s">
        <v>51</v>
      </c>
      <c r="H62" s="315"/>
      <c r="I62" s="314" t="s">
        <v>52</v>
      </c>
      <c r="J62" s="314"/>
      <c r="K62" s="313"/>
      <c r="L62" s="318"/>
      <c r="M62" s="319"/>
      <c r="N62" s="313"/>
      <c r="O62" s="317" t="s">
        <v>51</v>
      </c>
    </row>
    <row r="63" spans="1:21" s="122" customFormat="1" ht="12">
      <c r="A63" s="320"/>
      <c r="B63" s="321" t="s">
        <v>53</v>
      </c>
      <c r="C63" s="322"/>
      <c r="D63" s="322"/>
      <c r="E63" s="323"/>
      <c r="F63" s="323" t="s">
        <v>54</v>
      </c>
      <c r="G63" s="324" t="s">
        <v>55</v>
      </c>
      <c r="H63" s="325"/>
      <c r="I63" s="321" t="s">
        <v>53</v>
      </c>
      <c r="J63" s="322"/>
      <c r="K63" s="322"/>
      <c r="L63" s="322"/>
      <c r="M63" s="323"/>
      <c r="N63" s="323" t="s">
        <v>54</v>
      </c>
      <c r="O63" s="324" t="s">
        <v>55</v>
      </c>
    </row>
    <row r="64" spans="1:21" s="122" customFormat="1" ht="18" customHeight="1">
      <c r="A64" s="313"/>
      <c r="B64" s="78" t="s">
        <v>395</v>
      </c>
      <c r="C64" s="79"/>
      <c r="D64" s="79"/>
      <c r="E64" s="80"/>
      <c r="F64" s="81"/>
      <c r="G64" s="82"/>
      <c r="H64" s="83"/>
      <c r="I64" s="78" t="s">
        <v>397</v>
      </c>
      <c r="J64" s="79"/>
      <c r="K64" s="79"/>
      <c r="L64" s="79"/>
      <c r="M64" s="80"/>
      <c r="N64" s="84"/>
      <c r="O64" s="85"/>
      <c r="Q64" s="561" t="s">
        <v>700</v>
      </c>
    </row>
    <row r="65" spans="1:15" s="122" customFormat="1" ht="14.25" customHeight="1">
      <c r="A65" s="313"/>
      <c r="B65" s="86"/>
      <c r="C65" s="87"/>
      <c r="D65" s="88"/>
      <c r="E65" s="89"/>
      <c r="F65" s="90"/>
      <c r="G65" s="91"/>
      <c r="H65" s="83"/>
      <c r="I65" s="92"/>
      <c r="J65" s="93"/>
      <c r="K65" s="88"/>
      <c r="L65" s="88"/>
      <c r="M65" s="89"/>
      <c r="N65" s="90"/>
      <c r="O65" s="94"/>
    </row>
    <row r="66" spans="1:15" s="122" customFormat="1" ht="14.25" customHeight="1">
      <c r="A66" s="313"/>
      <c r="B66" s="95"/>
      <c r="C66" s="96"/>
      <c r="D66" s="97"/>
      <c r="E66" s="98"/>
      <c r="F66" s="90"/>
      <c r="G66" s="99">
        <f>ROUNDDOWN(SUM(F65:F71)/1000,0)</f>
        <v>0</v>
      </c>
      <c r="H66" s="100"/>
      <c r="I66" s="92"/>
      <c r="J66" s="510"/>
      <c r="K66" s="510"/>
      <c r="L66" s="510"/>
      <c r="M66" s="98"/>
      <c r="N66" s="90"/>
      <c r="O66" s="101">
        <f>ROUNDDOWN(SUM(N65:N74)/1000,0)</f>
        <v>0</v>
      </c>
    </row>
    <row r="67" spans="1:15" s="122" customFormat="1" ht="14.1" customHeight="1">
      <c r="A67" s="313"/>
      <c r="B67" s="95"/>
      <c r="C67" s="96"/>
      <c r="D67" s="97"/>
      <c r="E67" s="98"/>
      <c r="F67" s="90"/>
      <c r="G67" s="99"/>
      <c r="H67" s="100"/>
      <c r="I67" s="92"/>
      <c r="J67" s="510"/>
      <c r="K67" s="510"/>
      <c r="L67" s="510"/>
      <c r="M67" s="98"/>
      <c r="N67" s="90"/>
      <c r="O67" s="94"/>
    </row>
    <row r="68" spans="1:15" s="122" customFormat="1" ht="14.25" customHeight="1">
      <c r="A68" s="313"/>
      <c r="B68" s="95"/>
      <c r="C68" s="96"/>
      <c r="D68" s="97"/>
      <c r="E68" s="98"/>
      <c r="F68" s="90"/>
      <c r="G68" s="99"/>
      <c r="H68" s="100"/>
      <c r="I68" s="92"/>
      <c r="J68" s="510"/>
      <c r="K68" s="510"/>
      <c r="L68" s="510"/>
      <c r="M68" s="98"/>
      <c r="N68" s="90"/>
      <c r="O68" s="94"/>
    </row>
    <row r="69" spans="1:15" s="122" customFormat="1" ht="14.25" customHeight="1">
      <c r="A69" s="313"/>
      <c r="B69" s="95"/>
      <c r="C69" s="96"/>
      <c r="D69" s="97"/>
      <c r="E69" s="98"/>
      <c r="F69" s="90"/>
      <c r="G69" s="102"/>
      <c r="H69" s="103"/>
      <c r="I69" s="92"/>
      <c r="J69" s="510"/>
      <c r="K69" s="510"/>
      <c r="L69" s="510"/>
      <c r="M69" s="98"/>
      <c r="N69" s="90"/>
      <c r="O69" s="94"/>
    </row>
    <row r="70" spans="1:15" s="122" customFormat="1" ht="14.25" customHeight="1">
      <c r="A70" s="313"/>
      <c r="B70" s="95"/>
      <c r="C70" s="96"/>
      <c r="D70" s="97"/>
      <c r="E70" s="98"/>
      <c r="F70" s="90"/>
      <c r="G70" s="102"/>
      <c r="H70" s="103"/>
      <c r="I70" s="92"/>
      <c r="J70" s="510"/>
      <c r="K70" s="510"/>
      <c r="L70" s="510"/>
      <c r="M70" s="98"/>
      <c r="N70" s="90"/>
      <c r="O70" s="94"/>
    </row>
    <row r="71" spans="1:15" s="122" customFormat="1" ht="14.25" customHeight="1">
      <c r="A71" s="313"/>
      <c r="B71" s="78" t="s">
        <v>607</v>
      </c>
      <c r="C71" s="79"/>
      <c r="D71" s="79"/>
      <c r="E71" s="80"/>
      <c r="F71" s="81"/>
      <c r="G71" s="82"/>
      <c r="H71" s="105"/>
      <c r="I71" s="92"/>
      <c r="J71" s="510"/>
      <c r="K71" s="510"/>
      <c r="L71" s="510"/>
      <c r="M71" s="98"/>
      <c r="N71" s="90"/>
      <c r="O71" s="94"/>
    </row>
    <row r="72" spans="1:15" s="122" customFormat="1" ht="14.25" customHeight="1">
      <c r="A72" s="313"/>
      <c r="B72" s="95"/>
      <c r="C72" s="96"/>
      <c r="D72" s="97"/>
      <c r="E72" s="98"/>
      <c r="F72" s="90"/>
      <c r="G72" s="91"/>
      <c r="H72" s="105"/>
      <c r="I72" s="92"/>
      <c r="J72" s="510"/>
      <c r="K72" s="510"/>
      <c r="L72" s="510"/>
      <c r="M72" s="98"/>
      <c r="N72" s="90"/>
      <c r="O72" s="94"/>
    </row>
    <row r="73" spans="1:15" s="122" customFormat="1" ht="14.25" customHeight="1">
      <c r="A73" s="313"/>
      <c r="B73" s="95"/>
      <c r="C73" s="96"/>
      <c r="D73" s="97"/>
      <c r="E73" s="98"/>
      <c r="F73" s="90"/>
      <c r="G73" s="99">
        <f>ROUNDDOWN(SUM(F72:F77)/1000,0)</f>
        <v>0</v>
      </c>
      <c r="H73" s="100"/>
      <c r="I73" s="107"/>
      <c r="J73" s="511"/>
      <c r="K73" s="511"/>
      <c r="L73" s="511"/>
      <c r="M73" s="98"/>
      <c r="N73" s="90"/>
      <c r="O73" s="106"/>
    </row>
    <row r="74" spans="1:15" s="122" customFormat="1" ht="14.25" customHeight="1">
      <c r="A74" s="313"/>
      <c r="B74" s="95"/>
      <c r="C74" s="96"/>
      <c r="D74" s="97"/>
      <c r="E74" s="98"/>
      <c r="F74" s="90"/>
      <c r="G74" s="99"/>
      <c r="H74" s="100"/>
      <c r="I74" s="78" t="s">
        <v>398</v>
      </c>
      <c r="J74" s="79"/>
      <c r="K74" s="79"/>
      <c r="L74" s="79"/>
      <c r="M74" s="80"/>
      <c r="N74" s="81"/>
      <c r="O74" s="111"/>
    </row>
    <row r="75" spans="1:15" s="122" customFormat="1" ht="14.25" customHeight="1">
      <c r="A75" s="313"/>
      <c r="B75" s="95"/>
      <c r="C75" s="96"/>
      <c r="D75" s="97"/>
      <c r="E75" s="98"/>
      <c r="F75" s="90"/>
      <c r="G75" s="99"/>
      <c r="H75" s="105"/>
      <c r="I75" s="92"/>
      <c r="J75" s="510"/>
      <c r="K75" s="510"/>
      <c r="L75" s="510"/>
      <c r="M75" s="98"/>
      <c r="N75" s="90"/>
      <c r="O75" s="94"/>
    </row>
    <row r="76" spans="1:15" s="122" customFormat="1" ht="14.25" customHeight="1">
      <c r="A76" s="313"/>
      <c r="B76" s="95"/>
      <c r="C76" s="96"/>
      <c r="D76" s="97"/>
      <c r="E76" s="98"/>
      <c r="F76" s="90"/>
      <c r="G76" s="99"/>
      <c r="H76" s="100"/>
      <c r="I76" s="92"/>
      <c r="J76" s="510"/>
      <c r="K76" s="510"/>
      <c r="L76" s="510"/>
      <c r="M76" s="98"/>
      <c r="N76" s="90"/>
      <c r="O76" s="101">
        <f>ROUNDDOWN(SUM(N75:N83)/1000,0)</f>
        <v>0</v>
      </c>
    </row>
    <row r="77" spans="1:15" s="122" customFormat="1" ht="14.25" customHeight="1">
      <c r="A77" s="313"/>
      <c r="B77" s="78" t="s">
        <v>614</v>
      </c>
      <c r="C77" s="79"/>
      <c r="D77" s="79"/>
      <c r="E77" s="80"/>
      <c r="F77" s="81"/>
      <c r="G77" s="82"/>
      <c r="H77" s="100"/>
      <c r="I77" s="92"/>
      <c r="J77" s="510"/>
      <c r="K77" s="510"/>
      <c r="L77" s="510"/>
      <c r="M77" s="98"/>
      <c r="N77" s="90"/>
      <c r="O77" s="94"/>
    </row>
    <row r="78" spans="1:15" s="122" customFormat="1" ht="14.25" customHeight="1">
      <c r="A78" s="313"/>
      <c r="B78" s="95"/>
      <c r="C78" s="96"/>
      <c r="D78" s="97"/>
      <c r="E78" s="98"/>
      <c r="F78" s="90"/>
      <c r="G78" s="91"/>
      <c r="H78" s="105"/>
      <c r="I78" s="92"/>
      <c r="J78" s="510"/>
      <c r="K78" s="510"/>
      <c r="L78" s="510"/>
      <c r="M78" s="98"/>
      <c r="N78" s="90"/>
      <c r="O78" s="94"/>
    </row>
    <row r="79" spans="1:15" s="122" customFormat="1" ht="14.25" customHeight="1">
      <c r="A79" s="313"/>
      <c r="B79" s="95"/>
      <c r="C79" s="96"/>
      <c r="D79" s="97"/>
      <c r="E79" s="98"/>
      <c r="F79" s="90"/>
      <c r="G79" s="99">
        <f>ROUNDDOWN(SUM(F78:F81)/1000,0)</f>
        <v>0</v>
      </c>
      <c r="H79" s="105"/>
      <c r="I79" s="92"/>
      <c r="J79" s="510"/>
      <c r="K79" s="510"/>
      <c r="L79" s="510"/>
      <c r="M79" s="98"/>
      <c r="N79" s="90"/>
      <c r="O79" s="94"/>
    </row>
    <row r="80" spans="1:15" s="122" customFormat="1" ht="14.25" customHeight="1">
      <c r="A80" s="313"/>
      <c r="B80" s="95"/>
      <c r="C80" s="96"/>
      <c r="D80" s="97"/>
      <c r="E80" s="98"/>
      <c r="F80" s="90"/>
      <c r="G80" s="99"/>
      <c r="H80" s="100"/>
      <c r="I80" s="92"/>
      <c r="J80" s="510"/>
      <c r="K80" s="510"/>
      <c r="L80" s="510"/>
      <c r="M80" s="98"/>
      <c r="N80" s="90"/>
      <c r="O80" s="94"/>
    </row>
    <row r="81" spans="1:15" s="122" customFormat="1" ht="14.25" customHeight="1">
      <c r="A81" s="313"/>
      <c r="B81" s="78" t="s">
        <v>615</v>
      </c>
      <c r="C81" s="79"/>
      <c r="D81" s="79"/>
      <c r="E81" s="80"/>
      <c r="F81" s="81"/>
      <c r="G81" s="82"/>
      <c r="H81" s="100"/>
      <c r="I81" s="92"/>
      <c r="J81" s="510"/>
      <c r="K81" s="510"/>
      <c r="L81" s="510"/>
      <c r="M81" s="98"/>
      <c r="N81" s="90"/>
      <c r="O81" s="94"/>
    </row>
    <row r="82" spans="1:15" s="122" customFormat="1" ht="14.25" customHeight="1">
      <c r="A82" s="313"/>
      <c r="B82" s="95"/>
      <c r="C82" s="96"/>
      <c r="D82" s="97"/>
      <c r="E82" s="98"/>
      <c r="F82" s="90"/>
      <c r="G82" s="91"/>
      <c r="H82" s="105"/>
      <c r="I82" s="92"/>
      <c r="J82" s="510"/>
      <c r="K82" s="510"/>
      <c r="L82" s="510"/>
      <c r="M82" s="98"/>
      <c r="N82" s="90"/>
      <c r="O82" s="106"/>
    </row>
    <row r="83" spans="1:15" s="122" customFormat="1" ht="14.25" customHeight="1">
      <c r="A83" s="313"/>
      <c r="B83" s="95"/>
      <c r="C83" s="96"/>
      <c r="D83" s="97"/>
      <c r="E83" s="98"/>
      <c r="F83" s="90"/>
      <c r="G83" s="99">
        <f>ROUNDDOWN(SUM(F82:F87)/1000,0)</f>
        <v>0</v>
      </c>
      <c r="H83" s="105"/>
      <c r="I83" s="185" t="s">
        <v>399</v>
      </c>
      <c r="J83" s="167"/>
      <c r="K83" s="109"/>
      <c r="L83" s="109"/>
      <c r="M83" s="110"/>
      <c r="N83" s="84"/>
      <c r="O83" s="111"/>
    </row>
    <row r="84" spans="1:15" s="122" customFormat="1" ht="14.25" customHeight="1">
      <c r="A84" s="313"/>
      <c r="B84" s="95"/>
      <c r="C84" s="96"/>
      <c r="D84" s="97"/>
      <c r="E84" s="98"/>
      <c r="F84" s="90"/>
      <c r="G84" s="99"/>
      <c r="H84" s="105"/>
      <c r="I84" s="92"/>
      <c r="J84" s="510"/>
      <c r="K84" s="510"/>
      <c r="L84" s="510"/>
      <c r="M84" s="98"/>
      <c r="N84" s="90"/>
      <c r="O84" s="94"/>
    </row>
    <row r="85" spans="1:15" s="122" customFormat="1" ht="14.25" customHeight="1">
      <c r="A85" s="313"/>
      <c r="B85" s="95"/>
      <c r="C85" s="96"/>
      <c r="D85" s="97"/>
      <c r="E85" s="98"/>
      <c r="F85" s="90"/>
      <c r="G85" s="99"/>
      <c r="H85" s="100"/>
      <c r="I85" s="92"/>
      <c r="J85" s="510"/>
      <c r="K85" s="510"/>
      <c r="L85" s="510"/>
      <c r="M85" s="98"/>
      <c r="N85" s="90"/>
      <c r="O85" s="101">
        <f>ROUNDDOWN(SUM(N84:N90)/1000,0)</f>
        <v>0</v>
      </c>
    </row>
    <row r="86" spans="1:15" s="122" customFormat="1" ht="14.25" customHeight="1">
      <c r="A86" s="313"/>
      <c r="B86" s="78" t="s">
        <v>396</v>
      </c>
      <c r="C86" s="79"/>
      <c r="D86" s="79"/>
      <c r="E86" s="80"/>
      <c r="F86" s="81"/>
      <c r="G86" s="82"/>
      <c r="H86" s="100"/>
      <c r="I86" s="92"/>
      <c r="J86" s="510"/>
      <c r="K86" s="510"/>
      <c r="L86" s="510"/>
      <c r="M86" s="98"/>
      <c r="N86" s="90"/>
      <c r="O86" s="94"/>
    </row>
    <row r="87" spans="1:15" s="122" customFormat="1" ht="14.25" customHeight="1">
      <c r="A87" s="313"/>
      <c r="B87" s="95"/>
      <c r="C87" s="96"/>
      <c r="D87" s="97"/>
      <c r="E87" s="98"/>
      <c r="F87" s="90"/>
      <c r="G87" s="91"/>
      <c r="H87" s="100"/>
      <c r="I87" s="92"/>
      <c r="J87" s="510"/>
      <c r="K87" s="510"/>
      <c r="L87" s="510"/>
      <c r="M87" s="98"/>
      <c r="N87" s="90"/>
      <c r="O87" s="94"/>
    </row>
    <row r="88" spans="1:15" s="122" customFormat="1" ht="14.25" customHeight="1">
      <c r="A88" s="313"/>
      <c r="B88" s="95"/>
      <c r="C88" s="96"/>
      <c r="D88" s="97"/>
      <c r="E88" s="98"/>
      <c r="F88" s="90"/>
      <c r="G88" s="91">
        <f>ROUNDDOWN(SUM(F87:F94)/1000,0)</f>
        <v>0</v>
      </c>
      <c r="H88" s="100"/>
      <c r="I88" s="92"/>
      <c r="J88" s="510"/>
      <c r="K88" s="510"/>
      <c r="L88" s="510"/>
      <c r="M88" s="98"/>
      <c r="N88" s="90"/>
      <c r="O88" s="94"/>
    </row>
    <row r="89" spans="1:15" s="122" customFormat="1" ht="14.25" customHeight="1">
      <c r="A89" s="313"/>
      <c r="B89" s="95"/>
      <c r="C89" s="96"/>
      <c r="D89" s="97"/>
      <c r="E89" s="98"/>
      <c r="F89" s="90"/>
      <c r="G89" s="91"/>
      <c r="H89" s="100"/>
      <c r="I89" s="92"/>
      <c r="J89" s="510"/>
      <c r="K89" s="510"/>
      <c r="L89" s="510"/>
      <c r="M89" s="98"/>
      <c r="N89" s="90"/>
      <c r="O89" s="94"/>
    </row>
    <row r="90" spans="1:15" s="122" customFormat="1" ht="14.25" customHeight="1">
      <c r="A90" s="313"/>
      <c r="B90" s="95"/>
      <c r="C90" s="96"/>
      <c r="D90" s="97"/>
      <c r="E90" s="98"/>
      <c r="F90" s="90"/>
      <c r="G90" s="91"/>
      <c r="H90" s="105"/>
      <c r="I90" s="185" t="s">
        <v>400</v>
      </c>
      <c r="J90" s="108"/>
      <c r="K90" s="109"/>
      <c r="L90" s="109"/>
      <c r="M90" s="110"/>
      <c r="N90" s="84"/>
      <c r="O90" s="168"/>
    </row>
    <row r="91" spans="1:15" s="122" customFormat="1" ht="14.25" customHeight="1">
      <c r="A91" s="313"/>
      <c r="B91" s="95"/>
      <c r="C91" s="96"/>
      <c r="D91" s="97"/>
      <c r="E91" s="98"/>
      <c r="F91" s="90"/>
      <c r="G91" s="91"/>
      <c r="H91" s="105"/>
      <c r="I91" s="92"/>
      <c r="J91" s="510"/>
      <c r="K91" s="510"/>
      <c r="L91" s="510"/>
      <c r="M91" s="98"/>
      <c r="N91" s="90"/>
      <c r="O91" s="169"/>
    </row>
    <row r="92" spans="1:15" s="122" customFormat="1" ht="14.25" customHeight="1">
      <c r="A92" s="313"/>
      <c r="B92" s="95"/>
      <c r="C92" s="96"/>
      <c r="D92" s="97"/>
      <c r="E92" s="98"/>
      <c r="F92" s="90"/>
      <c r="G92" s="91"/>
      <c r="H92" s="105"/>
      <c r="I92" s="92"/>
      <c r="J92" s="510"/>
      <c r="K92" s="510"/>
      <c r="L92" s="510"/>
      <c r="M92" s="98"/>
      <c r="N92" s="90"/>
      <c r="O92" s="101">
        <f>ROUNDDOWN(SUM(N91:N97)/1000,0)</f>
        <v>0</v>
      </c>
    </row>
    <row r="93" spans="1:15" s="122" customFormat="1" ht="14.25" customHeight="1">
      <c r="A93" s="313"/>
      <c r="B93" s="95"/>
      <c r="C93" s="96"/>
      <c r="D93" s="97"/>
      <c r="E93" s="98"/>
      <c r="F93" s="90"/>
      <c r="G93" s="91"/>
      <c r="H93" s="105"/>
      <c r="I93" s="92"/>
      <c r="J93" s="510"/>
      <c r="K93" s="510"/>
      <c r="L93" s="510"/>
      <c r="M93" s="98"/>
      <c r="N93" s="90"/>
      <c r="O93" s="94"/>
    </row>
    <row r="94" spans="1:15" s="122" customFormat="1" ht="14.25" customHeight="1">
      <c r="A94" s="313"/>
      <c r="B94" s="78" t="s">
        <v>56</v>
      </c>
      <c r="C94" s="79"/>
      <c r="D94" s="79"/>
      <c r="E94" s="80"/>
      <c r="F94" s="81"/>
      <c r="G94" s="82"/>
      <c r="H94" s="105"/>
      <c r="I94" s="92"/>
      <c r="J94" s="510"/>
      <c r="K94" s="510"/>
      <c r="L94" s="510"/>
      <c r="M94" s="98"/>
      <c r="N94" s="90"/>
      <c r="O94" s="94"/>
    </row>
    <row r="95" spans="1:15" s="122" customFormat="1" ht="14.25" customHeight="1">
      <c r="A95" s="313"/>
      <c r="B95" s="95"/>
      <c r="C95" s="96"/>
      <c r="D95" s="97"/>
      <c r="E95" s="98"/>
      <c r="F95" s="90"/>
      <c r="G95" s="91"/>
      <c r="H95" s="100"/>
      <c r="I95" s="92"/>
      <c r="J95" s="510"/>
      <c r="K95" s="510"/>
      <c r="L95" s="510"/>
      <c r="M95" s="98"/>
      <c r="N95" s="90"/>
      <c r="O95" s="94"/>
    </row>
    <row r="96" spans="1:15" s="122" customFormat="1" ht="14.25" customHeight="1">
      <c r="A96" s="313"/>
      <c r="B96" s="95"/>
      <c r="C96" s="96"/>
      <c r="D96" s="97"/>
      <c r="E96" s="98"/>
      <c r="F96" s="90"/>
      <c r="G96" s="99">
        <f>ROUNDDOWN(SUM(F95:F100)/1000,0)</f>
        <v>0</v>
      </c>
      <c r="H96" s="105"/>
      <c r="I96" s="92"/>
      <c r="J96" s="510"/>
      <c r="K96" s="510"/>
      <c r="L96" s="510"/>
      <c r="M96" s="98"/>
      <c r="N96" s="90"/>
      <c r="O96" s="106"/>
    </row>
    <row r="97" spans="1:17" s="122" customFormat="1" ht="14.25" customHeight="1">
      <c r="A97" s="313"/>
      <c r="B97" s="95"/>
      <c r="C97" s="96"/>
      <c r="D97" s="97"/>
      <c r="E97" s="98"/>
      <c r="F97" s="90"/>
      <c r="G97" s="91"/>
      <c r="H97" s="105"/>
      <c r="I97" s="185" t="s">
        <v>401</v>
      </c>
      <c r="J97" s="108"/>
      <c r="K97" s="109"/>
      <c r="L97" s="109"/>
      <c r="M97" s="110"/>
      <c r="N97" s="707"/>
      <c r="O97" s="112"/>
    </row>
    <row r="98" spans="1:17" s="122" customFormat="1" ht="14.25" customHeight="1">
      <c r="A98" s="313"/>
      <c r="B98" s="95"/>
      <c r="C98" s="96"/>
      <c r="D98" s="97"/>
      <c r="E98" s="98"/>
      <c r="F98" s="90"/>
      <c r="G98" s="99"/>
      <c r="H98" s="105"/>
      <c r="I98" s="92"/>
      <c r="J98" s="510"/>
      <c r="K98" s="510"/>
      <c r="L98" s="510"/>
      <c r="M98" s="98"/>
      <c r="N98" s="90"/>
      <c r="O98" s="94"/>
    </row>
    <row r="99" spans="1:17" s="122" customFormat="1" ht="14.25" customHeight="1">
      <c r="A99" s="313"/>
      <c r="B99" s="95"/>
      <c r="C99" s="96"/>
      <c r="D99" s="97"/>
      <c r="E99" s="98"/>
      <c r="F99" s="90"/>
      <c r="G99" s="99"/>
      <c r="H99" s="100"/>
      <c r="I99" s="92"/>
      <c r="J99" s="510"/>
      <c r="K99" s="510"/>
      <c r="L99" s="510"/>
      <c r="M99" s="98"/>
      <c r="N99" s="90"/>
      <c r="O99" s="101">
        <f>ROUNDDOWN(SUM(N98:N103)/1000,0)</f>
        <v>0</v>
      </c>
    </row>
    <row r="100" spans="1:17" s="122" customFormat="1" ht="14.1" customHeight="1" thickBot="1">
      <c r="A100" s="313"/>
      <c r="B100" s="113" t="s">
        <v>608</v>
      </c>
      <c r="C100" s="114"/>
      <c r="D100" s="114"/>
      <c r="E100" s="115"/>
      <c r="F100" s="116"/>
      <c r="G100" s="117">
        <f>G101-G66-G73-G79-G83-G88-G96</f>
        <v>0</v>
      </c>
      <c r="H100" s="105"/>
      <c r="I100" s="92"/>
      <c r="J100" s="510"/>
      <c r="K100" s="510"/>
      <c r="L100" s="510"/>
      <c r="M100" s="98"/>
      <c r="N100" s="90"/>
      <c r="O100" s="94"/>
    </row>
    <row r="101" spans="1:17" s="122" customFormat="1" ht="14.25" customHeight="1" thickTop="1">
      <c r="A101" s="313"/>
      <c r="B101" s="702" t="s">
        <v>57</v>
      </c>
      <c r="C101" s="703"/>
      <c r="D101" s="703"/>
      <c r="E101" s="703"/>
      <c r="F101" s="704"/>
      <c r="G101" s="118">
        <f>O110</f>
        <v>0</v>
      </c>
      <c r="H101" s="100"/>
      <c r="I101" s="92"/>
      <c r="J101" s="510"/>
      <c r="K101" s="510"/>
      <c r="L101" s="510"/>
      <c r="M101" s="98"/>
      <c r="N101" s="90"/>
      <c r="O101" s="94"/>
    </row>
    <row r="102" spans="1:17" s="122" customFormat="1" ht="20.100000000000001" customHeight="1">
      <c r="A102" s="313"/>
      <c r="B102" s="119" t="s">
        <v>58</v>
      </c>
      <c r="C102" s="120"/>
      <c r="D102" s="120"/>
      <c r="E102" s="120"/>
      <c r="F102" s="120"/>
      <c r="G102" s="121"/>
      <c r="H102" s="100"/>
      <c r="I102" s="107"/>
      <c r="J102" s="511"/>
      <c r="K102" s="511"/>
      <c r="L102" s="511"/>
      <c r="M102" s="104"/>
      <c r="N102" s="645"/>
      <c r="O102" s="106"/>
    </row>
    <row r="103" spans="1:17" s="122" customFormat="1" ht="14.25" customHeight="1">
      <c r="A103" s="313"/>
      <c r="B103" s="122" t="s">
        <v>59</v>
      </c>
      <c r="C103" s="120"/>
      <c r="D103" s="120"/>
      <c r="E103" s="120"/>
      <c r="F103" s="120"/>
      <c r="G103" s="123" t="s">
        <v>60</v>
      </c>
      <c r="H103" s="121"/>
      <c r="I103" s="185" t="s">
        <v>717</v>
      </c>
      <c r="J103" s="708"/>
      <c r="K103" s="510"/>
      <c r="L103" s="510"/>
      <c r="M103" s="110"/>
      <c r="N103" s="84"/>
      <c r="O103" s="111"/>
    </row>
    <row r="104" spans="1:17" s="122" customFormat="1" ht="14.25" customHeight="1">
      <c r="A104" s="313"/>
      <c r="B104" s="987" t="s">
        <v>61</v>
      </c>
      <c r="C104" s="1019"/>
      <c r="D104" s="1019"/>
      <c r="E104" s="1019"/>
      <c r="F104" s="1020"/>
      <c r="G104" s="125" t="s">
        <v>62</v>
      </c>
      <c r="H104" s="124"/>
      <c r="I104" s="92"/>
      <c r="J104" s="510"/>
      <c r="K104" s="709"/>
      <c r="L104" s="709"/>
      <c r="M104" s="98"/>
      <c r="N104" s="90"/>
      <c r="O104" s="94"/>
      <c r="Q104" s="648" t="s">
        <v>735</v>
      </c>
    </row>
    <row r="105" spans="1:17" s="122" customFormat="1" ht="14.25" customHeight="1">
      <c r="A105" s="313"/>
      <c r="B105" s="1144" t="s">
        <v>403</v>
      </c>
      <c r="C105" s="1019"/>
      <c r="D105" s="1019"/>
      <c r="E105" s="1019"/>
      <c r="F105" s="1020"/>
      <c r="G105" s="126"/>
      <c r="H105" s="124"/>
      <c r="I105" s="92"/>
      <c r="J105" s="510"/>
      <c r="K105" s="510"/>
      <c r="L105" s="510"/>
      <c r="M105" s="98"/>
      <c r="N105" s="90"/>
      <c r="O105" s="101">
        <f>ROUNDDOWN(SUM(N104:N108)/1000,0)</f>
        <v>0</v>
      </c>
    </row>
    <row r="106" spans="1:17" s="122" customFormat="1" ht="20.100000000000001" customHeight="1">
      <c r="A106" s="313"/>
      <c r="B106" s="1144" t="s">
        <v>404</v>
      </c>
      <c r="C106" s="1145"/>
      <c r="D106" s="1145"/>
      <c r="E106" s="1145"/>
      <c r="F106" s="1146"/>
      <c r="G106" s="126"/>
      <c r="H106" s="127"/>
      <c r="I106" s="92"/>
      <c r="J106" s="510"/>
      <c r="K106" s="510"/>
      <c r="L106" s="510"/>
      <c r="M106" s="98"/>
      <c r="N106" s="90"/>
      <c r="O106" s="94"/>
    </row>
    <row r="107" spans="1:17" s="122" customFormat="1" ht="21.95" customHeight="1" thickBot="1">
      <c r="A107" s="313"/>
      <c r="B107" s="1144" t="s">
        <v>104</v>
      </c>
      <c r="C107" s="1145"/>
      <c r="D107" s="1145"/>
      <c r="E107" s="1145"/>
      <c r="F107" s="1146"/>
      <c r="G107" s="126"/>
      <c r="H107" s="105"/>
      <c r="I107" s="92"/>
      <c r="J107" s="510"/>
      <c r="K107" s="510"/>
      <c r="L107" s="510"/>
      <c r="M107" s="98"/>
      <c r="N107" s="90"/>
      <c r="O107" s="128"/>
    </row>
    <row r="108" spans="1:17" s="122" customFormat="1" ht="35.450000000000003" customHeight="1" thickTop="1">
      <c r="A108" s="313"/>
      <c r="B108" s="1144" t="s">
        <v>108</v>
      </c>
      <c r="C108" s="1145"/>
      <c r="D108" s="1145"/>
      <c r="E108" s="1145"/>
      <c r="F108" s="1146"/>
      <c r="G108" s="126"/>
      <c r="H108" s="105"/>
      <c r="I108" s="1166" t="s">
        <v>402</v>
      </c>
      <c r="J108" s="1167"/>
      <c r="K108" s="1167"/>
      <c r="L108" s="1167"/>
      <c r="M108" s="1167"/>
      <c r="N108" s="1168"/>
      <c r="O108" s="129">
        <f>SUM(O66,O76,O85,O92,O99,O105)</f>
        <v>0</v>
      </c>
    </row>
    <row r="109" spans="1:17" s="122" customFormat="1" ht="35.450000000000003" customHeight="1">
      <c r="A109" s="313"/>
      <c r="B109" s="1144" t="s">
        <v>774</v>
      </c>
      <c r="C109" s="1145"/>
      <c r="D109" s="1145"/>
      <c r="E109" s="1145"/>
      <c r="F109" s="1146"/>
      <c r="G109" s="126"/>
      <c r="H109" s="121"/>
      <c r="I109" s="1169" t="s">
        <v>276</v>
      </c>
      <c r="J109" s="1170"/>
      <c r="K109" s="1170"/>
      <c r="L109" s="1170"/>
      <c r="M109" s="1170"/>
      <c r="N109" s="1171"/>
      <c r="O109" s="136">
        <f>IF(共通入力シート!$B$18="課税事業者",ROUNDDOWN((O108-G111)*10/110,0),0)</f>
        <v>0</v>
      </c>
    </row>
    <row r="110" spans="1:17" s="122" customFormat="1" ht="26.1" customHeight="1" thickBot="1">
      <c r="A110" s="313"/>
      <c r="B110" s="1153" t="s">
        <v>775</v>
      </c>
      <c r="C110" s="1154"/>
      <c r="D110" s="1154"/>
      <c r="E110" s="1154"/>
      <c r="F110" s="1155"/>
      <c r="G110" s="126"/>
      <c r="H110" s="121"/>
      <c r="I110" s="1159" t="s">
        <v>609</v>
      </c>
      <c r="J110" s="1160"/>
      <c r="K110" s="1160"/>
      <c r="L110" s="1160"/>
      <c r="M110" s="1160"/>
      <c r="N110" s="1161"/>
      <c r="O110" s="131">
        <f>O108-O109</f>
        <v>0</v>
      </c>
    </row>
    <row r="111" spans="1:17" s="122" customFormat="1" ht="25.35" customHeight="1" thickTop="1">
      <c r="A111" s="313"/>
      <c r="B111" s="1156" t="s">
        <v>63</v>
      </c>
      <c r="C111" s="1157"/>
      <c r="D111" s="1157"/>
      <c r="E111" s="1157"/>
      <c r="F111" s="1158"/>
      <c r="G111" s="130">
        <f>SUM(G105:G110)</f>
        <v>0</v>
      </c>
      <c r="H111" s="326"/>
      <c r="I111" s="1159" t="s">
        <v>610</v>
      </c>
      <c r="J111" s="1160"/>
      <c r="K111" s="1160"/>
      <c r="L111" s="1160"/>
      <c r="M111" s="1160"/>
      <c r="N111" s="1161"/>
      <c r="O111" s="134"/>
    </row>
    <row r="112" spans="1:17" s="122" customFormat="1" ht="26.25" customHeight="1">
      <c r="A112" s="313"/>
      <c r="B112" s="122" t="s">
        <v>64</v>
      </c>
      <c r="C112" s="327"/>
      <c r="D112" s="327"/>
      <c r="E112" s="327"/>
      <c r="F112" s="327"/>
      <c r="G112" s="133"/>
      <c r="H112" s="326"/>
      <c r="O112" s="135"/>
    </row>
    <row r="113" spans="1:21" s="122" customFormat="1" ht="10.5" customHeight="1" thickBot="1">
      <c r="A113" s="313"/>
      <c r="C113" s="327"/>
      <c r="D113" s="327"/>
      <c r="E113" s="327"/>
      <c r="F113" s="327"/>
      <c r="G113" s="133"/>
      <c r="H113" s="326"/>
      <c r="I113" s="328"/>
    </row>
    <row r="114" spans="1:21" s="122" customFormat="1" ht="25.35" customHeight="1" thickBot="1">
      <c r="A114" s="313"/>
      <c r="B114" s="1143" t="s">
        <v>65</v>
      </c>
      <c r="C114" s="1018"/>
      <c r="D114" s="1162" t="str">
        <f>IF(共通入力シート!$B$2="","",共通入力シート!$B$2)</f>
        <v/>
      </c>
      <c r="E114" s="1162"/>
      <c r="F114" s="1162"/>
      <c r="G114" s="1163"/>
      <c r="H114" s="1164" t="s">
        <v>778</v>
      </c>
      <c r="I114" s="1165"/>
      <c r="J114" s="1165"/>
      <c r="K114" s="1165"/>
      <c r="L114" s="1165"/>
      <c r="M114" s="1165"/>
      <c r="N114" s="1165"/>
      <c r="O114" s="1165"/>
    </row>
    <row r="115" spans="1:21" s="122" customFormat="1" ht="77.099999999999994" customHeight="1" thickBot="1">
      <c r="A115" s="313"/>
      <c r="B115" s="1148" t="s">
        <v>776</v>
      </c>
      <c r="C115" s="1149"/>
      <c r="D115" s="1150" t="str">
        <f>IF(O110=0,"",MAX(0,MIN(INT(O110/2),G100)))</f>
        <v/>
      </c>
      <c r="E115" s="1150"/>
      <c r="F115" s="1150"/>
      <c r="G115" s="329" t="s">
        <v>27</v>
      </c>
      <c r="H115" s="1151" t="s">
        <v>736</v>
      </c>
      <c r="I115" s="1152"/>
      <c r="J115" s="1152"/>
      <c r="K115" s="1152"/>
      <c r="L115" s="1152"/>
      <c r="M115" s="1152"/>
      <c r="N115" s="1152"/>
      <c r="O115" s="1152"/>
    </row>
    <row r="116" spans="1:21" ht="4.5" customHeight="1"/>
    <row r="117" spans="1:21" ht="15.6" customHeight="1">
      <c r="B117" s="122" t="s">
        <v>332</v>
      </c>
      <c r="C117" s="198"/>
      <c r="D117" s="198"/>
      <c r="E117" s="198"/>
      <c r="F117" s="198"/>
      <c r="G117" s="198"/>
      <c r="H117" s="198"/>
      <c r="I117" s="198"/>
      <c r="J117" s="198"/>
      <c r="K117" s="198"/>
      <c r="L117" s="198"/>
      <c r="M117" s="198"/>
      <c r="N117" s="198"/>
      <c r="O117" s="198"/>
      <c r="R117" s="294"/>
      <c r="S117" s="294"/>
      <c r="T117" s="294"/>
      <c r="U117" s="294"/>
    </row>
    <row r="118" spans="1:21" ht="15.6" customHeight="1">
      <c r="B118" s="198" t="s">
        <v>383</v>
      </c>
      <c r="C118" s="198"/>
      <c r="D118" s="198"/>
      <c r="E118" s="198"/>
      <c r="F118" s="198"/>
      <c r="G118" s="198"/>
      <c r="H118" s="198"/>
      <c r="I118" s="198"/>
      <c r="J118" s="198"/>
      <c r="K118" s="198"/>
      <c r="L118" s="198"/>
      <c r="M118" s="198"/>
      <c r="N118" s="198"/>
      <c r="O118" s="198"/>
      <c r="R118" s="294"/>
      <c r="S118" s="294"/>
      <c r="T118" s="294"/>
      <c r="U118" s="294"/>
    </row>
    <row r="119" spans="1:21" ht="15.6" customHeight="1" thickBot="1">
      <c r="B119" s="1044" t="s">
        <v>386</v>
      </c>
      <c r="C119" s="1044"/>
      <c r="D119" s="1044"/>
      <c r="E119" s="1044"/>
      <c r="F119" s="1044"/>
      <c r="G119" s="1044"/>
      <c r="H119" s="1044"/>
      <c r="I119" s="1044"/>
      <c r="J119" s="1044"/>
      <c r="K119" s="1044"/>
      <c r="L119" s="1044"/>
      <c r="M119" s="1044"/>
      <c r="N119" s="1044"/>
      <c r="O119" s="1044"/>
      <c r="R119" s="294"/>
      <c r="S119" s="294"/>
      <c r="T119" s="294"/>
      <c r="U119" s="294"/>
    </row>
    <row r="120" spans="1:21" ht="15.75" customHeight="1">
      <c r="B120" s="1036" t="s">
        <v>36</v>
      </c>
      <c r="C120" s="1063"/>
      <c r="D120" s="1051" t="s">
        <v>515</v>
      </c>
      <c r="E120" s="1052"/>
      <c r="F120" s="1036" t="s">
        <v>447</v>
      </c>
      <c r="G120" s="1037"/>
      <c r="H120" s="1038"/>
      <c r="I120" s="1038"/>
      <c r="J120" s="1038"/>
      <c r="K120" s="1038"/>
      <c r="L120" s="1038"/>
      <c r="M120" s="1038"/>
      <c r="N120" s="1038"/>
      <c r="O120" s="1039"/>
      <c r="Q120" s="520"/>
      <c r="R120" s="294"/>
      <c r="S120" s="294"/>
      <c r="T120" s="294"/>
      <c r="U120" s="294"/>
    </row>
    <row r="121" spans="1:21" ht="17.25" customHeight="1" thickBot="1">
      <c r="B121" s="1040"/>
      <c r="C121" s="1064"/>
      <c r="D121" s="1053"/>
      <c r="E121" s="1054"/>
      <c r="F121" s="1040"/>
      <c r="G121" s="1041"/>
      <c r="H121" s="1042"/>
      <c r="I121" s="1042"/>
      <c r="J121" s="1042"/>
      <c r="K121" s="1042"/>
      <c r="L121" s="1042"/>
      <c r="M121" s="1042"/>
      <c r="N121" s="1042"/>
      <c r="O121" s="1043"/>
      <c r="Q121" s="519"/>
      <c r="R121" s="294"/>
      <c r="S121" s="294"/>
      <c r="T121" s="294"/>
      <c r="U121" s="294"/>
    </row>
    <row r="122" spans="1:21" ht="16.5" customHeight="1">
      <c r="B122" s="295" t="s">
        <v>111</v>
      </c>
      <c r="C122" s="296"/>
      <c r="D122" s="296"/>
      <c r="E122" s="297"/>
      <c r="F122" s="296"/>
      <c r="G122" s="296"/>
      <c r="H122" s="298"/>
      <c r="I122" s="298"/>
      <c r="J122" s="298"/>
      <c r="K122" s="298"/>
      <c r="L122" s="298"/>
      <c r="M122" s="298"/>
      <c r="N122" s="298"/>
      <c r="O122" s="299"/>
      <c r="R122" s="294"/>
      <c r="S122" s="294"/>
      <c r="T122" s="294"/>
      <c r="U122" s="294"/>
    </row>
    <row r="123" spans="1:21" ht="18.75" customHeight="1">
      <c r="B123" s="1055"/>
      <c r="C123" s="1056"/>
      <c r="D123" s="1056"/>
      <c r="E123" s="1056"/>
      <c r="F123" s="1056"/>
      <c r="G123" s="1056"/>
      <c r="H123" s="1056"/>
      <c r="I123" s="1056"/>
      <c r="J123" s="1056"/>
      <c r="K123" s="1056"/>
      <c r="L123" s="1213" t="s">
        <v>39</v>
      </c>
      <c r="M123" s="1215"/>
      <c r="N123" s="1215"/>
      <c r="O123" s="1216"/>
      <c r="Q123" s="496" t="str">
        <f>IF(M123="", "←選択してください。", "")</f>
        <v>←選択してください。</v>
      </c>
      <c r="R123" s="294"/>
      <c r="S123" s="294"/>
      <c r="T123" s="294"/>
      <c r="U123" s="294"/>
    </row>
    <row r="124" spans="1:21" ht="17.25" customHeight="1">
      <c r="B124" s="1057"/>
      <c r="C124" s="1058"/>
      <c r="D124" s="1058"/>
      <c r="E124" s="1058"/>
      <c r="F124" s="1058"/>
      <c r="G124" s="1058"/>
      <c r="H124" s="1058"/>
      <c r="I124" s="1058"/>
      <c r="J124" s="1058"/>
      <c r="K124" s="1058"/>
      <c r="L124" s="1214"/>
      <c r="M124" s="1217"/>
      <c r="N124" s="1217"/>
      <c r="O124" s="1218"/>
      <c r="Q124" s="301"/>
      <c r="R124" s="294"/>
      <c r="S124" s="294"/>
      <c r="T124" s="294"/>
      <c r="U124" s="294"/>
    </row>
    <row r="125" spans="1:21" ht="4.5" customHeight="1">
      <c r="B125" s="303"/>
      <c r="C125" s="303"/>
      <c r="D125" s="303"/>
      <c r="E125" s="303"/>
      <c r="F125" s="303"/>
      <c r="G125" s="303"/>
      <c r="H125" s="303"/>
      <c r="I125" s="303"/>
      <c r="J125" s="303"/>
      <c r="K125" s="303"/>
      <c r="L125" s="303"/>
      <c r="M125" s="303"/>
      <c r="N125" s="303"/>
      <c r="O125" s="517"/>
      <c r="R125" s="294"/>
      <c r="S125" s="294"/>
      <c r="T125" s="294"/>
      <c r="U125" s="294"/>
    </row>
    <row r="126" spans="1:21" ht="24" customHeight="1">
      <c r="B126" s="987" t="s">
        <v>112</v>
      </c>
      <c r="C126" s="1097"/>
      <c r="D126" s="1098" t="s">
        <v>41</v>
      </c>
      <c r="E126" s="1099"/>
      <c r="F126" s="1100"/>
      <c r="G126" s="1100"/>
      <c r="H126" s="1101"/>
      <c r="I126" s="987"/>
      <c r="J126" s="988"/>
      <c r="K126" s="988"/>
      <c r="L126" s="1219"/>
      <c r="M126" s="1219"/>
      <c r="N126" s="1219"/>
      <c r="O126" s="1220"/>
      <c r="Q126" s="301" t="str">
        <f>IF(OR(F120="人材養成事業",F120= "普及啓発事業"), "←斜線部は記入する必要はありません。", "")</f>
        <v/>
      </c>
      <c r="R126" s="294"/>
      <c r="S126" s="294"/>
      <c r="T126" s="294"/>
      <c r="U126" s="294"/>
    </row>
    <row r="127" spans="1:21" ht="8.25" customHeight="1">
      <c r="B127" s="122"/>
      <c r="C127" s="122"/>
      <c r="D127" s="122"/>
      <c r="E127" s="122"/>
      <c r="F127" s="303"/>
      <c r="G127" s="303"/>
      <c r="H127" s="500"/>
      <c r="I127" s="303"/>
      <c r="J127" s="303"/>
      <c r="K127" s="303"/>
      <c r="L127" s="501"/>
      <c r="M127" s="303"/>
      <c r="N127" s="303"/>
      <c r="O127" s="502"/>
      <c r="Q127" s="301"/>
      <c r="R127" s="294"/>
      <c r="S127" s="294"/>
      <c r="T127" s="294"/>
      <c r="U127" s="294"/>
    </row>
    <row r="128" spans="1:21" ht="24" hidden="1" customHeight="1">
      <c r="B128" s="122"/>
      <c r="C128" s="122"/>
      <c r="D128" s="122"/>
      <c r="E128" s="122"/>
      <c r="F128" s="303"/>
      <c r="G128" s="303"/>
      <c r="H128" s="500"/>
      <c r="I128" s="303"/>
      <c r="J128" s="303"/>
      <c r="K128" s="303"/>
      <c r="L128" s="501"/>
      <c r="M128" s="303"/>
      <c r="N128" s="303"/>
      <c r="O128" s="502"/>
      <c r="Q128" s="301"/>
      <c r="R128" s="294"/>
      <c r="S128" s="294"/>
      <c r="T128" s="294"/>
      <c r="U128" s="294"/>
    </row>
    <row r="129" spans="2:21" ht="9.75" hidden="1" customHeight="1">
      <c r="B129" s="122"/>
      <c r="C129" s="122"/>
      <c r="D129" s="303"/>
      <c r="E129" s="303"/>
      <c r="F129" s="303"/>
      <c r="G129" s="303"/>
      <c r="H129" s="303"/>
      <c r="I129" s="303"/>
      <c r="J129" s="303"/>
      <c r="K129" s="303"/>
      <c r="L129" s="303"/>
      <c r="M129" s="303"/>
      <c r="N129" s="303"/>
      <c r="O129" s="303"/>
      <c r="Q129" s="301"/>
      <c r="R129" s="294"/>
      <c r="S129" s="294"/>
      <c r="T129" s="294"/>
      <c r="U129" s="294"/>
    </row>
    <row r="130" spans="2:21" s="97" customFormat="1" ht="18" customHeight="1">
      <c r="B130" s="1067" t="s">
        <v>277</v>
      </c>
      <c r="C130" s="1075"/>
      <c r="D130" s="1032" t="s">
        <v>738</v>
      </c>
      <c r="E130" s="975"/>
      <c r="F130" s="975"/>
      <c r="G130" s="975"/>
      <c r="H130" s="975"/>
      <c r="I130" s="975"/>
      <c r="J130" s="975"/>
      <c r="K130" s="975"/>
      <c r="L130" s="975"/>
      <c r="M130" s="975"/>
      <c r="N130" s="975"/>
      <c r="O130" s="976"/>
      <c r="Q130" s="495"/>
    </row>
    <row r="131" spans="2:21" s="97" customFormat="1" ht="19.350000000000001" customHeight="1">
      <c r="B131" s="1076"/>
      <c r="C131" s="1077"/>
      <c r="D131" s="1033"/>
      <c r="E131" s="1034"/>
      <c r="F131" s="1034"/>
      <c r="G131" s="1034"/>
      <c r="H131" s="1034"/>
      <c r="I131" s="1034"/>
      <c r="J131" s="1034"/>
      <c r="K131" s="1034"/>
      <c r="L131" s="1034"/>
      <c r="M131" s="1034"/>
      <c r="N131" s="1034"/>
      <c r="O131" s="1035"/>
    </row>
    <row r="132" spans="2:21" s="97" customFormat="1" ht="19.350000000000001" customHeight="1">
      <c r="B132" s="1076"/>
      <c r="C132" s="1077"/>
      <c r="D132" s="1026"/>
      <c r="E132" s="1027"/>
      <c r="F132" s="1027"/>
      <c r="G132" s="1027"/>
      <c r="H132" s="1027"/>
      <c r="I132" s="1027"/>
      <c r="J132" s="1027"/>
      <c r="K132" s="1027"/>
      <c r="L132" s="1027"/>
      <c r="M132" s="1027"/>
      <c r="N132" s="1027"/>
      <c r="O132" s="1028"/>
    </row>
    <row r="133" spans="2:21" s="97" customFormat="1" ht="19.350000000000001" customHeight="1">
      <c r="B133" s="1076"/>
      <c r="C133" s="1077"/>
      <c r="D133" s="1026"/>
      <c r="E133" s="1027"/>
      <c r="F133" s="1027"/>
      <c r="G133" s="1027"/>
      <c r="H133" s="1027"/>
      <c r="I133" s="1027"/>
      <c r="J133" s="1027"/>
      <c r="K133" s="1027"/>
      <c r="L133" s="1027"/>
      <c r="M133" s="1027"/>
      <c r="N133" s="1027"/>
      <c r="O133" s="1028"/>
    </row>
    <row r="134" spans="2:21" s="97" customFormat="1" ht="19.350000000000001" customHeight="1">
      <c r="B134" s="1076"/>
      <c r="C134" s="1077"/>
      <c r="D134" s="1026"/>
      <c r="E134" s="1027"/>
      <c r="F134" s="1027"/>
      <c r="G134" s="1027"/>
      <c r="H134" s="1027"/>
      <c r="I134" s="1027"/>
      <c r="J134" s="1027"/>
      <c r="K134" s="1027"/>
      <c r="L134" s="1027"/>
      <c r="M134" s="1027"/>
      <c r="N134" s="1027"/>
      <c r="O134" s="1028"/>
    </row>
    <row r="135" spans="2:21" s="97" customFormat="1" ht="19.350000000000001" customHeight="1">
      <c r="B135" s="1076"/>
      <c r="C135" s="1077"/>
      <c r="D135" s="1026"/>
      <c r="E135" s="1027"/>
      <c r="F135" s="1027"/>
      <c r="G135" s="1027"/>
      <c r="H135" s="1027"/>
      <c r="I135" s="1027"/>
      <c r="J135" s="1027"/>
      <c r="K135" s="1027"/>
      <c r="L135" s="1027"/>
      <c r="M135" s="1027"/>
      <c r="N135" s="1027"/>
      <c r="O135" s="1028"/>
    </row>
    <row r="136" spans="2:21" s="97" customFormat="1" ht="19.350000000000001" customHeight="1">
      <c r="B136" s="1076"/>
      <c r="C136" s="1077"/>
      <c r="D136" s="1026"/>
      <c r="E136" s="1027"/>
      <c r="F136" s="1027"/>
      <c r="G136" s="1027"/>
      <c r="H136" s="1027"/>
      <c r="I136" s="1027"/>
      <c r="J136" s="1027"/>
      <c r="K136" s="1027"/>
      <c r="L136" s="1027"/>
      <c r="M136" s="1027"/>
      <c r="N136" s="1027"/>
      <c r="O136" s="1028"/>
    </row>
    <row r="137" spans="2:21" s="97" customFormat="1" ht="19.350000000000001" customHeight="1">
      <c r="B137" s="1076"/>
      <c r="C137" s="1077"/>
      <c r="D137" s="1026"/>
      <c r="E137" s="1027"/>
      <c r="F137" s="1027"/>
      <c r="G137" s="1027"/>
      <c r="H137" s="1027"/>
      <c r="I137" s="1027"/>
      <c r="J137" s="1027"/>
      <c r="K137" s="1027"/>
      <c r="L137" s="1027"/>
      <c r="M137" s="1027"/>
      <c r="N137" s="1027"/>
      <c r="O137" s="1028"/>
    </row>
    <row r="138" spans="2:21" s="97" customFormat="1" ht="19.350000000000001" customHeight="1">
      <c r="B138" s="1076"/>
      <c r="C138" s="1077"/>
      <c r="D138" s="1026"/>
      <c r="E138" s="1027"/>
      <c r="F138" s="1027"/>
      <c r="G138" s="1027"/>
      <c r="H138" s="1027"/>
      <c r="I138" s="1027"/>
      <c r="J138" s="1027"/>
      <c r="K138" s="1027"/>
      <c r="L138" s="1027"/>
      <c r="M138" s="1027"/>
      <c r="N138" s="1027"/>
      <c r="O138" s="1028"/>
    </row>
    <row r="139" spans="2:21" s="97" customFormat="1" ht="19.350000000000001" customHeight="1">
      <c r="B139" s="1076"/>
      <c r="C139" s="1077"/>
      <c r="D139" s="1026"/>
      <c r="E139" s="1027"/>
      <c r="F139" s="1027"/>
      <c r="G139" s="1027"/>
      <c r="H139" s="1027"/>
      <c r="I139" s="1027"/>
      <c r="J139" s="1027"/>
      <c r="K139" s="1027"/>
      <c r="L139" s="1027"/>
      <c r="M139" s="1027"/>
      <c r="N139" s="1027"/>
      <c r="O139" s="1028"/>
    </row>
    <row r="140" spans="2:21" s="97" customFormat="1" ht="19.350000000000001" customHeight="1">
      <c r="B140" s="1078"/>
      <c r="C140" s="1079"/>
      <c r="D140" s="1029"/>
      <c r="E140" s="1030"/>
      <c r="F140" s="1030"/>
      <c r="G140" s="1030"/>
      <c r="H140" s="1030"/>
      <c r="I140" s="1030"/>
      <c r="J140" s="1030"/>
      <c r="K140" s="1030"/>
      <c r="L140" s="1030"/>
      <c r="M140" s="1030"/>
      <c r="N140" s="1030"/>
      <c r="O140" s="1031"/>
    </row>
    <row r="141" spans="2:21" s="97" customFormat="1" ht="18" customHeight="1">
      <c r="B141" s="1067" t="s">
        <v>114</v>
      </c>
      <c r="C141" s="1092"/>
      <c r="D141" s="1147" t="s">
        <v>523</v>
      </c>
      <c r="E141" s="1133"/>
      <c r="F141" s="1133"/>
      <c r="G141" s="1133"/>
      <c r="H141" s="1133"/>
      <c r="I141" s="1133"/>
      <c r="J141" s="1133"/>
      <c r="K141" s="1133"/>
      <c r="L141" s="1133"/>
      <c r="M141" s="1133"/>
      <c r="N141" s="1133"/>
      <c r="O141" s="1134"/>
    </row>
    <row r="142" spans="2:21" s="97" customFormat="1" ht="18" customHeight="1">
      <c r="B142" s="1093"/>
      <c r="C142" s="1094"/>
      <c r="D142" s="1045"/>
      <c r="E142" s="1046"/>
      <c r="F142" s="1046"/>
      <c r="G142" s="1046"/>
      <c r="H142" s="1046"/>
      <c r="I142" s="1046"/>
      <c r="J142" s="1046"/>
      <c r="K142" s="1046"/>
      <c r="L142" s="1046"/>
      <c r="M142" s="1046"/>
      <c r="N142" s="1046"/>
      <c r="O142" s="1047"/>
    </row>
    <row r="143" spans="2:21" s="97" customFormat="1" ht="18" customHeight="1">
      <c r="B143" s="1093"/>
      <c r="C143" s="1094"/>
      <c r="D143" s="1026"/>
      <c r="E143" s="1027"/>
      <c r="F143" s="1027"/>
      <c r="G143" s="1027"/>
      <c r="H143" s="1027"/>
      <c r="I143" s="1027"/>
      <c r="J143" s="1027"/>
      <c r="K143" s="1027"/>
      <c r="L143" s="1027"/>
      <c r="M143" s="1027"/>
      <c r="N143" s="1027"/>
      <c r="O143" s="1028"/>
    </row>
    <row r="144" spans="2:21" s="97" customFormat="1" ht="18" customHeight="1">
      <c r="B144" s="1093"/>
      <c r="C144" s="1094"/>
      <c r="D144" s="1026"/>
      <c r="E144" s="1027"/>
      <c r="F144" s="1027"/>
      <c r="G144" s="1027"/>
      <c r="H144" s="1027"/>
      <c r="I144" s="1027"/>
      <c r="J144" s="1027"/>
      <c r="K144" s="1027"/>
      <c r="L144" s="1027"/>
      <c r="M144" s="1027"/>
      <c r="N144" s="1027"/>
      <c r="O144" s="1028"/>
    </row>
    <row r="145" spans="2:15" s="97" customFormat="1" ht="18" customHeight="1">
      <c r="B145" s="1093"/>
      <c r="C145" s="1094"/>
      <c r="D145" s="1026"/>
      <c r="E145" s="1027"/>
      <c r="F145" s="1027"/>
      <c r="G145" s="1027"/>
      <c r="H145" s="1027"/>
      <c r="I145" s="1027"/>
      <c r="J145" s="1027"/>
      <c r="K145" s="1027"/>
      <c r="L145" s="1027"/>
      <c r="M145" s="1027"/>
      <c r="N145" s="1027"/>
      <c r="O145" s="1028"/>
    </row>
    <row r="146" spans="2:15" s="97" customFormat="1" ht="18" customHeight="1">
      <c r="B146" s="1093"/>
      <c r="C146" s="1094"/>
      <c r="D146" s="1026"/>
      <c r="E146" s="1027"/>
      <c r="F146" s="1027"/>
      <c r="G146" s="1027"/>
      <c r="H146" s="1027"/>
      <c r="I146" s="1027"/>
      <c r="J146" s="1027"/>
      <c r="K146" s="1027"/>
      <c r="L146" s="1027"/>
      <c r="M146" s="1027"/>
      <c r="N146" s="1027"/>
      <c r="O146" s="1028"/>
    </row>
    <row r="147" spans="2:15" s="97" customFormat="1" ht="18" customHeight="1">
      <c r="B147" s="1093"/>
      <c r="C147" s="1094"/>
      <c r="D147" s="1048"/>
      <c r="E147" s="1049"/>
      <c r="F147" s="1049"/>
      <c r="G147" s="1049"/>
      <c r="H147" s="1049"/>
      <c r="I147" s="1049"/>
      <c r="J147" s="1049"/>
      <c r="K147" s="1049"/>
      <c r="L147" s="1049"/>
      <c r="M147" s="1049"/>
      <c r="N147" s="1049"/>
      <c r="O147" s="1050"/>
    </row>
    <row r="148" spans="2:15" s="97" customFormat="1" ht="18" customHeight="1">
      <c r="B148" s="1093"/>
      <c r="C148" s="1094"/>
      <c r="D148" s="1116" t="s">
        <v>334</v>
      </c>
      <c r="E148" s="1117"/>
      <c r="F148" s="1117"/>
      <c r="G148" s="1117"/>
      <c r="H148" s="1117"/>
      <c r="I148" s="1117"/>
      <c r="J148" s="1117"/>
      <c r="K148" s="1117"/>
      <c r="L148" s="1117"/>
      <c r="M148" s="1117"/>
      <c r="N148" s="1117"/>
      <c r="O148" s="1118"/>
    </row>
    <row r="149" spans="2:15" s="97" customFormat="1" ht="18" customHeight="1">
      <c r="B149" s="1093"/>
      <c r="C149" s="1094"/>
      <c r="D149" s="1045"/>
      <c r="E149" s="1119"/>
      <c r="F149" s="1119"/>
      <c r="G149" s="1119"/>
      <c r="H149" s="1119"/>
      <c r="I149" s="1119"/>
      <c r="J149" s="1119"/>
      <c r="K149" s="1119"/>
      <c r="L149" s="1119"/>
      <c r="M149" s="1119"/>
      <c r="N149" s="1119"/>
      <c r="O149" s="1120"/>
    </row>
    <row r="150" spans="2:15" s="97" customFormat="1" ht="18" customHeight="1">
      <c r="B150" s="1093"/>
      <c r="C150" s="1094"/>
      <c r="D150" s="1121"/>
      <c r="E150" s="1122"/>
      <c r="F150" s="1122"/>
      <c r="G150" s="1122"/>
      <c r="H150" s="1122"/>
      <c r="I150" s="1122"/>
      <c r="J150" s="1122"/>
      <c r="K150" s="1122"/>
      <c r="L150" s="1122"/>
      <c r="M150" s="1122"/>
      <c r="N150" s="1122"/>
      <c r="O150" s="1123"/>
    </row>
    <row r="151" spans="2:15" s="97" customFormat="1" ht="18" customHeight="1">
      <c r="B151" s="1093"/>
      <c r="C151" s="1094"/>
      <c r="D151" s="1121"/>
      <c r="E151" s="1122"/>
      <c r="F151" s="1122"/>
      <c r="G151" s="1122"/>
      <c r="H151" s="1122"/>
      <c r="I151" s="1122"/>
      <c r="J151" s="1122"/>
      <c r="K151" s="1122"/>
      <c r="L151" s="1122"/>
      <c r="M151" s="1122"/>
      <c r="N151" s="1122"/>
      <c r="O151" s="1123"/>
    </row>
    <row r="152" spans="2:15" s="97" customFormat="1" ht="18" customHeight="1">
      <c r="B152" s="1093"/>
      <c r="C152" s="1094"/>
      <c r="D152" s="1121"/>
      <c r="E152" s="1122"/>
      <c r="F152" s="1122"/>
      <c r="G152" s="1122"/>
      <c r="H152" s="1122"/>
      <c r="I152" s="1122"/>
      <c r="J152" s="1122"/>
      <c r="K152" s="1122"/>
      <c r="L152" s="1122"/>
      <c r="M152" s="1122"/>
      <c r="N152" s="1122"/>
      <c r="O152" s="1123"/>
    </row>
    <row r="153" spans="2:15" s="97" customFormat="1" ht="18" customHeight="1">
      <c r="B153" s="1093"/>
      <c r="C153" s="1094"/>
      <c r="D153" s="1121"/>
      <c r="E153" s="1122"/>
      <c r="F153" s="1122"/>
      <c r="G153" s="1122"/>
      <c r="H153" s="1122"/>
      <c r="I153" s="1122"/>
      <c r="J153" s="1122"/>
      <c r="K153" s="1122"/>
      <c r="L153" s="1122"/>
      <c r="M153" s="1122"/>
      <c r="N153" s="1122"/>
      <c r="O153" s="1123"/>
    </row>
    <row r="154" spans="2:15" s="97" customFormat="1" ht="18" customHeight="1">
      <c r="B154" s="1093"/>
      <c r="C154" s="1094"/>
      <c r="D154" s="1121"/>
      <c r="E154" s="1122"/>
      <c r="F154" s="1122"/>
      <c r="G154" s="1122"/>
      <c r="H154" s="1122"/>
      <c r="I154" s="1122"/>
      <c r="J154" s="1122"/>
      <c r="K154" s="1122"/>
      <c r="L154" s="1122"/>
      <c r="M154" s="1122"/>
      <c r="N154" s="1122"/>
      <c r="O154" s="1123"/>
    </row>
    <row r="155" spans="2:15" s="97" customFormat="1" ht="18" customHeight="1">
      <c r="B155" s="1095"/>
      <c r="C155" s="1096"/>
      <c r="D155" s="1124"/>
      <c r="E155" s="1125"/>
      <c r="F155" s="1125"/>
      <c r="G155" s="1125"/>
      <c r="H155" s="1125"/>
      <c r="I155" s="1125"/>
      <c r="J155" s="1125"/>
      <c r="K155" s="1125"/>
      <c r="L155" s="1125"/>
      <c r="M155" s="1125"/>
      <c r="N155" s="1125"/>
      <c r="O155" s="1126"/>
    </row>
    <row r="156" spans="2:15" s="97" customFormat="1" ht="31.5" customHeight="1">
      <c r="B156" s="1067" t="s">
        <v>110</v>
      </c>
      <c r="C156" s="1092"/>
      <c r="D156" s="1102" t="s">
        <v>733</v>
      </c>
      <c r="E156" s="1090"/>
      <c r="F156" s="1090"/>
      <c r="G156" s="1090"/>
      <c r="H156" s="1090"/>
      <c r="I156" s="1090"/>
      <c r="J156" s="1090"/>
      <c r="K156" s="1090"/>
      <c r="L156" s="1090"/>
      <c r="M156" s="1090"/>
      <c r="N156" s="1090"/>
      <c r="O156" s="1091"/>
    </row>
    <row r="157" spans="2:15" s="97" customFormat="1" ht="18" customHeight="1">
      <c r="B157" s="1093"/>
      <c r="C157" s="1094"/>
      <c r="D157" s="1045"/>
      <c r="E157" s="1108"/>
      <c r="F157" s="1108"/>
      <c r="G157" s="1108"/>
      <c r="H157" s="1108"/>
      <c r="I157" s="1108"/>
      <c r="J157" s="1108"/>
      <c r="K157" s="1108"/>
      <c r="L157" s="1108"/>
      <c r="M157" s="1108"/>
      <c r="N157" s="1108"/>
      <c r="O157" s="1109"/>
    </row>
    <row r="158" spans="2:15" s="97" customFormat="1" ht="18" customHeight="1">
      <c r="B158" s="1093"/>
      <c r="C158" s="1094"/>
      <c r="D158" s="1110"/>
      <c r="E158" s="1111"/>
      <c r="F158" s="1111"/>
      <c r="G158" s="1111"/>
      <c r="H158" s="1111"/>
      <c r="I158" s="1111"/>
      <c r="J158" s="1111"/>
      <c r="K158" s="1111"/>
      <c r="L158" s="1111"/>
      <c r="M158" s="1111"/>
      <c r="N158" s="1111"/>
      <c r="O158" s="1112"/>
    </row>
    <row r="159" spans="2:15" s="97" customFormat="1" ht="18" customHeight="1">
      <c r="B159" s="1093"/>
      <c r="C159" s="1094"/>
      <c r="D159" s="1113"/>
      <c r="E159" s="1114"/>
      <c r="F159" s="1114"/>
      <c r="G159" s="1114"/>
      <c r="H159" s="1114"/>
      <c r="I159" s="1114"/>
      <c r="J159" s="1114"/>
      <c r="K159" s="1114"/>
      <c r="L159" s="1114"/>
      <c r="M159" s="1114"/>
      <c r="N159" s="1114"/>
      <c r="O159" s="1115"/>
    </row>
    <row r="160" spans="2:15" s="97" customFormat="1" ht="17.100000000000001" customHeight="1">
      <c r="B160" s="1093"/>
      <c r="C160" s="1094"/>
      <c r="D160" s="1133" t="s">
        <v>278</v>
      </c>
      <c r="E160" s="1133"/>
      <c r="F160" s="1133"/>
      <c r="G160" s="1133"/>
      <c r="H160" s="1133"/>
      <c r="I160" s="1133"/>
      <c r="J160" s="1133"/>
      <c r="K160" s="1133"/>
      <c r="L160" s="1133"/>
      <c r="M160" s="1133"/>
      <c r="N160" s="1133"/>
      <c r="O160" s="1134"/>
    </row>
    <row r="161" spans="2:21" s="97" customFormat="1" ht="17.100000000000001" customHeight="1">
      <c r="B161" s="1093"/>
      <c r="C161" s="1094"/>
      <c r="D161" s="1135"/>
      <c r="E161" s="1108"/>
      <c r="F161" s="1108"/>
      <c r="G161" s="1108"/>
      <c r="H161" s="1108"/>
      <c r="I161" s="1108"/>
      <c r="J161" s="1108"/>
      <c r="K161" s="1108"/>
      <c r="L161" s="1108"/>
      <c r="M161" s="1108"/>
      <c r="N161" s="1108"/>
      <c r="O161" s="1109"/>
    </row>
    <row r="162" spans="2:21" s="97" customFormat="1" ht="17.100000000000001" customHeight="1">
      <c r="B162" s="1093"/>
      <c r="C162" s="1094"/>
      <c r="D162" s="1110"/>
      <c r="E162" s="1111"/>
      <c r="F162" s="1111"/>
      <c r="G162" s="1111"/>
      <c r="H162" s="1111"/>
      <c r="I162" s="1111"/>
      <c r="J162" s="1111"/>
      <c r="K162" s="1111"/>
      <c r="L162" s="1111"/>
      <c r="M162" s="1111"/>
      <c r="N162" s="1111"/>
      <c r="O162" s="1112"/>
    </row>
    <row r="163" spans="2:21" s="97" customFormat="1" ht="17.100000000000001" customHeight="1">
      <c r="B163" s="1093"/>
      <c r="C163" s="1094"/>
      <c r="D163" s="1113"/>
      <c r="E163" s="1114"/>
      <c r="F163" s="1114"/>
      <c r="G163" s="1114"/>
      <c r="H163" s="1114"/>
      <c r="I163" s="1114"/>
      <c r="J163" s="1114"/>
      <c r="K163" s="1114"/>
      <c r="L163" s="1114"/>
      <c r="M163" s="1114"/>
      <c r="N163" s="1114"/>
      <c r="O163" s="1115"/>
    </row>
    <row r="164" spans="2:21" s="97" customFormat="1" ht="17.100000000000001" customHeight="1">
      <c r="B164" s="1093"/>
      <c r="C164" s="1094"/>
      <c r="D164" s="1133" t="s">
        <v>371</v>
      </c>
      <c r="E164" s="1133"/>
      <c r="F164" s="1133"/>
      <c r="G164" s="1133"/>
      <c r="H164" s="1133"/>
      <c r="I164" s="1133"/>
      <c r="J164" s="1133"/>
      <c r="K164" s="1133"/>
      <c r="L164" s="1133"/>
      <c r="M164" s="1133"/>
      <c r="N164" s="1133"/>
      <c r="O164" s="1134"/>
    </row>
    <row r="165" spans="2:21" s="97" customFormat="1" ht="17.100000000000001" customHeight="1">
      <c r="B165" s="1093"/>
      <c r="C165" s="1094"/>
      <c r="D165" s="1135"/>
      <c r="E165" s="1136"/>
      <c r="F165" s="1136"/>
      <c r="G165" s="1136"/>
      <c r="H165" s="1136"/>
      <c r="I165" s="1136"/>
      <c r="J165" s="1136"/>
      <c r="K165" s="1136"/>
      <c r="L165" s="1136"/>
      <c r="M165" s="1136"/>
      <c r="N165" s="1136"/>
      <c r="O165" s="1137"/>
    </row>
    <row r="166" spans="2:21" s="97" customFormat="1" ht="17.100000000000001" customHeight="1">
      <c r="B166" s="1093"/>
      <c r="C166" s="1094"/>
      <c r="D166" s="1138"/>
      <c r="E166" s="827"/>
      <c r="F166" s="827"/>
      <c r="G166" s="827"/>
      <c r="H166" s="827"/>
      <c r="I166" s="827"/>
      <c r="J166" s="827"/>
      <c r="K166" s="827"/>
      <c r="L166" s="827"/>
      <c r="M166" s="827"/>
      <c r="N166" s="827"/>
      <c r="O166" s="1139"/>
    </row>
    <row r="167" spans="2:21" s="97" customFormat="1" ht="17.100000000000001" customHeight="1">
      <c r="B167" s="1093"/>
      <c r="C167" s="1094"/>
      <c r="D167" s="1140"/>
      <c r="E167" s="1141"/>
      <c r="F167" s="1141"/>
      <c r="G167" s="1141"/>
      <c r="H167" s="1141"/>
      <c r="I167" s="1141"/>
      <c r="J167" s="1141"/>
      <c r="K167" s="1141"/>
      <c r="L167" s="1141"/>
      <c r="M167" s="1141"/>
      <c r="N167" s="1141"/>
      <c r="O167" s="1142"/>
    </row>
    <row r="168" spans="2:21" s="97" customFormat="1" ht="45" customHeight="1">
      <c r="B168" s="1093"/>
      <c r="C168" s="1094"/>
      <c r="D168" s="1021" t="s">
        <v>780</v>
      </c>
      <c r="E168" s="1022"/>
      <c r="F168" s="1022"/>
      <c r="G168" s="1022"/>
      <c r="H168" s="1022"/>
      <c r="I168" s="1022"/>
      <c r="J168" s="1022"/>
      <c r="K168" s="1022"/>
      <c r="L168" s="1023"/>
      <c r="M168" s="1024" t="s">
        <v>713</v>
      </c>
      <c r="N168" s="1025"/>
      <c r="O168" s="706" t="s">
        <v>714</v>
      </c>
      <c r="Q168" s="495" t="s">
        <v>721</v>
      </c>
    </row>
    <row r="169" spans="2:21" s="97" customFormat="1" ht="17.100000000000001" customHeight="1">
      <c r="B169" s="1093"/>
      <c r="C169" s="1094"/>
      <c r="D169" s="1045"/>
      <c r="E169" s="1103"/>
      <c r="F169" s="1103"/>
      <c r="G169" s="1103"/>
      <c r="H169" s="1103"/>
      <c r="I169" s="1103"/>
      <c r="J169" s="1103"/>
      <c r="K169" s="1103"/>
      <c r="L169" s="1103"/>
      <c r="M169" s="1103"/>
      <c r="N169" s="1103"/>
      <c r="O169" s="1104"/>
    </row>
    <row r="170" spans="2:21" ht="18" customHeight="1">
      <c r="B170" s="1093"/>
      <c r="C170" s="1094"/>
      <c r="D170" s="1105"/>
      <c r="E170" s="1106"/>
      <c r="F170" s="1106"/>
      <c r="G170" s="1106"/>
      <c r="H170" s="1106"/>
      <c r="I170" s="1106"/>
      <c r="J170" s="1106"/>
      <c r="K170" s="1106"/>
      <c r="L170" s="1106"/>
      <c r="M170" s="1106"/>
      <c r="N170" s="1106"/>
      <c r="O170" s="1107"/>
      <c r="R170" s="294"/>
      <c r="S170" s="294"/>
      <c r="T170" s="294"/>
      <c r="U170" s="294"/>
    </row>
    <row r="171" spans="2:21" ht="18" customHeight="1">
      <c r="B171" s="1093"/>
      <c r="C171" s="1094"/>
      <c r="D171" s="1147" t="s">
        <v>279</v>
      </c>
      <c r="E171" s="1133"/>
      <c r="F171" s="1133"/>
      <c r="G171" s="1133"/>
      <c r="H171" s="1133"/>
      <c r="I171" s="1133"/>
      <c r="J171" s="1133"/>
      <c r="K171" s="1133"/>
      <c r="L171" s="1133"/>
      <c r="M171" s="1133"/>
      <c r="N171" s="1133"/>
      <c r="O171" s="1134"/>
      <c r="R171" s="294"/>
      <c r="S171" s="294"/>
      <c r="T171" s="294"/>
      <c r="U171" s="294"/>
    </row>
    <row r="172" spans="2:21" ht="18" customHeight="1">
      <c r="B172" s="1093"/>
      <c r="C172" s="1094"/>
      <c r="D172" s="1127"/>
      <c r="E172" s="1128"/>
      <c r="F172" s="1128"/>
      <c r="G172" s="1128"/>
      <c r="H172" s="1128"/>
      <c r="I172" s="1128"/>
      <c r="J172" s="1128"/>
      <c r="K172" s="1128"/>
      <c r="L172" s="1128"/>
      <c r="M172" s="1128"/>
      <c r="N172" s="1128"/>
      <c r="O172" s="1129"/>
      <c r="R172" s="294"/>
      <c r="S172" s="294"/>
      <c r="T172" s="294"/>
      <c r="U172" s="294"/>
    </row>
    <row r="173" spans="2:21" s="308" customFormat="1" ht="18" customHeight="1">
      <c r="B173" s="1095"/>
      <c r="C173" s="1096"/>
      <c r="D173" s="1130"/>
      <c r="E173" s="1131"/>
      <c r="F173" s="1131"/>
      <c r="G173" s="1131"/>
      <c r="H173" s="1131"/>
      <c r="I173" s="1131"/>
      <c r="J173" s="1131"/>
      <c r="K173" s="1131"/>
      <c r="L173" s="1131"/>
      <c r="M173" s="1131"/>
      <c r="N173" s="1131"/>
      <c r="O173" s="1132"/>
    </row>
    <row r="174" spans="2:21" s="122" customFormat="1" ht="4.5" customHeight="1">
      <c r="B174" s="309"/>
      <c r="C174" s="309"/>
      <c r="D174" s="310"/>
      <c r="E174" s="310"/>
      <c r="F174" s="310"/>
      <c r="G174" s="310"/>
      <c r="H174" s="310"/>
      <c r="I174" s="310"/>
      <c r="J174" s="310"/>
      <c r="K174" s="310"/>
      <c r="L174" s="310"/>
      <c r="M174" s="310"/>
      <c r="N174" s="310"/>
      <c r="O174" s="310"/>
    </row>
    <row r="175" spans="2:21" s="122" customFormat="1" ht="18.75" customHeight="1">
      <c r="B175" s="463" t="s">
        <v>333</v>
      </c>
      <c r="C175" s="309"/>
      <c r="D175" s="310"/>
      <c r="E175" s="310"/>
      <c r="F175" s="310"/>
      <c r="G175" s="310"/>
      <c r="H175" s="310"/>
      <c r="I175" s="310"/>
      <c r="J175" s="310"/>
      <c r="K175" s="310"/>
      <c r="L175" s="310"/>
      <c r="M175" s="310"/>
      <c r="N175" s="310"/>
      <c r="O175" s="310"/>
    </row>
    <row r="176" spans="2:21" s="122" customFormat="1" ht="14.25" customHeight="1" thickBot="1">
      <c r="B176" s="463" t="s">
        <v>331</v>
      </c>
      <c r="C176" s="309"/>
      <c r="D176" s="310"/>
      <c r="E176" s="310"/>
      <c r="F176" s="310"/>
      <c r="G176" s="310"/>
      <c r="H176" s="310"/>
      <c r="I176" s="310"/>
      <c r="J176" s="310"/>
      <c r="K176" s="310"/>
      <c r="L176" s="310"/>
      <c r="M176" s="310"/>
      <c r="N176" s="310"/>
      <c r="O176" s="310"/>
    </row>
    <row r="177" spans="1:17" s="122" customFormat="1" ht="18" customHeight="1" thickBot="1">
      <c r="B177" s="1143" t="s">
        <v>36</v>
      </c>
      <c r="C177" s="1017"/>
      <c r="D177" s="1018"/>
      <c r="E177" s="311" t="s">
        <v>515</v>
      </c>
      <c r="F177" s="312"/>
      <c r="G177" s="312"/>
      <c r="H177" s="312"/>
      <c r="I177" s="312"/>
      <c r="J177" s="312"/>
      <c r="K177" s="312"/>
      <c r="L177" s="212"/>
      <c r="M177" s="212"/>
      <c r="N177" s="212"/>
      <c r="O177" s="212"/>
    </row>
    <row r="178" spans="1:17" s="122" customFormat="1" ht="12">
      <c r="A178" s="313"/>
      <c r="B178" s="314" t="s">
        <v>50</v>
      </c>
      <c r="C178" s="314"/>
      <c r="D178" s="315"/>
      <c r="E178" s="316"/>
      <c r="F178" s="316"/>
      <c r="G178" s="317" t="s">
        <v>51</v>
      </c>
      <c r="H178" s="315"/>
      <c r="I178" s="314" t="s">
        <v>52</v>
      </c>
      <c r="J178" s="314"/>
      <c r="K178" s="313"/>
      <c r="L178" s="318"/>
      <c r="M178" s="319"/>
      <c r="N178" s="313"/>
      <c r="O178" s="317" t="s">
        <v>51</v>
      </c>
    </row>
    <row r="179" spans="1:17" s="122" customFormat="1" ht="12">
      <c r="A179" s="320"/>
      <c r="B179" s="321" t="s">
        <v>53</v>
      </c>
      <c r="C179" s="322"/>
      <c r="D179" s="322"/>
      <c r="E179" s="323"/>
      <c r="F179" s="323" t="s">
        <v>54</v>
      </c>
      <c r="G179" s="324" t="s">
        <v>55</v>
      </c>
      <c r="H179" s="325"/>
      <c r="I179" s="321" t="s">
        <v>53</v>
      </c>
      <c r="J179" s="322"/>
      <c r="K179" s="322"/>
      <c r="L179" s="322"/>
      <c r="M179" s="323"/>
      <c r="N179" s="323" t="s">
        <v>54</v>
      </c>
      <c r="O179" s="324" t="s">
        <v>55</v>
      </c>
    </row>
    <row r="180" spans="1:17" s="122" customFormat="1" ht="18" customHeight="1">
      <c r="A180" s="313"/>
      <c r="B180" s="78" t="s">
        <v>395</v>
      </c>
      <c r="C180" s="79"/>
      <c r="D180" s="79"/>
      <c r="E180" s="80"/>
      <c r="F180" s="81"/>
      <c r="G180" s="82"/>
      <c r="H180" s="83"/>
      <c r="I180" s="78" t="s">
        <v>397</v>
      </c>
      <c r="J180" s="79"/>
      <c r="K180" s="79"/>
      <c r="L180" s="79"/>
      <c r="M180" s="80"/>
      <c r="N180" s="84"/>
      <c r="O180" s="85"/>
      <c r="Q180" s="561" t="s">
        <v>700</v>
      </c>
    </row>
    <row r="181" spans="1:17" s="122" customFormat="1" ht="14.25" customHeight="1">
      <c r="A181" s="313"/>
      <c r="B181" s="86"/>
      <c r="C181" s="87"/>
      <c r="D181" s="88"/>
      <c r="E181" s="89"/>
      <c r="F181" s="90"/>
      <c r="G181" s="91"/>
      <c r="H181" s="83"/>
      <c r="I181" s="92"/>
      <c r="J181" s="93"/>
      <c r="K181" s="88"/>
      <c r="L181" s="88"/>
      <c r="M181" s="89"/>
      <c r="N181" s="90"/>
      <c r="O181" s="94"/>
    </row>
    <row r="182" spans="1:17" s="122" customFormat="1" ht="14.25" customHeight="1">
      <c r="A182" s="313"/>
      <c r="B182" s="95"/>
      <c r="C182" s="96"/>
      <c r="D182" s="97"/>
      <c r="E182" s="98"/>
      <c r="F182" s="90"/>
      <c r="G182" s="99">
        <f>ROUNDDOWN(SUM(F181:F187)/1000,0)</f>
        <v>0</v>
      </c>
      <c r="H182" s="100"/>
      <c r="I182" s="92"/>
      <c r="J182" s="510"/>
      <c r="K182" s="510"/>
      <c r="L182" s="510"/>
      <c r="M182" s="98"/>
      <c r="N182" s="90"/>
      <c r="O182" s="101">
        <f>ROUNDDOWN(SUM(N181:N190)/1000,0)</f>
        <v>0</v>
      </c>
    </row>
    <row r="183" spans="1:17" s="122" customFormat="1" ht="14.1" customHeight="1">
      <c r="A183" s="313"/>
      <c r="B183" s="95"/>
      <c r="C183" s="96"/>
      <c r="D183" s="97"/>
      <c r="E183" s="98"/>
      <c r="F183" s="90"/>
      <c r="G183" s="99"/>
      <c r="H183" s="100"/>
      <c r="I183" s="92"/>
      <c r="J183" s="510"/>
      <c r="K183" s="510"/>
      <c r="L183" s="510"/>
      <c r="M183" s="98"/>
      <c r="N183" s="90"/>
      <c r="O183" s="94"/>
    </row>
    <row r="184" spans="1:17" s="122" customFormat="1" ht="14.25" customHeight="1">
      <c r="A184" s="313"/>
      <c r="B184" s="95"/>
      <c r="C184" s="96"/>
      <c r="D184" s="97"/>
      <c r="E184" s="98"/>
      <c r="F184" s="90"/>
      <c r="G184" s="99"/>
      <c r="H184" s="100"/>
      <c r="I184" s="92"/>
      <c r="J184" s="510"/>
      <c r="K184" s="510"/>
      <c r="L184" s="510"/>
      <c r="M184" s="98"/>
      <c r="N184" s="90"/>
      <c r="O184" s="94"/>
    </row>
    <row r="185" spans="1:17" s="122" customFormat="1" ht="14.25" customHeight="1">
      <c r="A185" s="313"/>
      <c r="B185" s="95"/>
      <c r="C185" s="96"/>
      <c r="D185" s="97"/>
      <c r="E185" s="98"/>
      <c r="F185" s="90"/>
      <c r="G185" s="102"/>
      <c r="H185" s="103"/>
      <c r="I185" s="92"/>
      <c r="J185" s="510"/>
      <c r="K185" s="510"/>
      <c r="L185" s="510"/>
      <c r="M185" s="98"/>
      <c r="N185" s="90"/>
      <c r="O185" s="94"/>
    </row>
    <row r="186" spans="1:17" s="122" customFormat="1" ht="14.25" customHeight="1">
      <c r="A186" s="313"/>
      <c r="B186" s="95"/>
      <c r="C186" s="96"/>
      <c r="D186" s="97"/>
      <c r="E186" s="98"/>
      <c r="F186" s="90"/>
      <c r="G186" s="102"/>
      <c r="H186" s="103"/>
      <c r="I186" s="92"/>
      <c r="J186" s="510"/>
      <c r="K186" s="510"/>
      <c r="L186" s="510"/>
      <c r="M186" s="98"/>
      <c r="N186" s="90"/>
      <c r="O186" s="94"/>
    </row>
    <row r="187" spans="1:17" s="122" customFormat="1" ht="14.25" customHeight="1">
      <c r="A187" s="313"/>
      <c r="B187" s="78" t="s">
        <v>607</v>
      </c>
      <c r="C187" s="79"/>
      <c r="D187" s="79"/>
      <c r="E187" s="80"/>
      <c r="F187" s="81"/>
      <c r="G187" s="82"/>
      <c r="H187" s="105"/>
      <c r="I187" s="92"/>
      <c r="J187" s="510"/>
      <c r="K187" s="510"/>
      <c r="L187" s="510"/>
      <c r="M187" s="98"/>
      <c r="N187" s="90"/>
      <c r="O187" s="94"/>
    </row>
    <row r="188" spans="1:17" s="122" customFormat="1" ht="14.25" customHeight="1">
      <c r="A188" s="313"/>
      <c r="B188" s="95"/>
      <c r="C188" s="96"/>
      <c r="D188" s="97"/>
      <c r="E188" s="98"/>
      <c r="F188" s="90"/>
      <c r="G188" s="91"/>
      <c r="H188" s="105"/>
      <c r="I188" s="92"/>
      <c r="J188" s="510"/>
      <c r="K188" s="510"/>
      <c r="L188" s="510"/>
      <c r="M188" s="98"/>
      <c r="N188" s="90"/>
      <c r="O188" s="94"/>
    </row>
    <row r="189" spans="1:17" s="122" customFormat="1" ht="14.25" customHeight="1">
      <c r="A189" s="313"/>
      <c r="B189" s="95"/>
      <c r="C189" s="96"/>
      <c r="D189" s="97"/>
      <c r="E189" s="98"/>
      <c r="F189" s="90"/>
      <c r="G189" s="99">
        <f>ROUNDDOWN(SUM(F188:F193)/1000,0)</f>
        <v>0</v>
      </c>
      <c r="H189" s="100"/>
      <c r="I189" s="107"/>
      <c r="J189" s="511"/>
      <c r="K189" s="511"/>
      <c r="L189" s="511"/>
      <c r="M189" s="98"/>
      <c r="N189" s="90"/>
      <c r="O189" s="106"/>
    </row>
    <row r="190" spans="1:17" s="122" customFormat="1" ht="14.25" customHeight="1">
      <c r="A190" s="313"/>
      <c r="B190" s="95"/>
      <c r="C190" s="96"/>
      <c r="D190" s="97"/>
      <c r="E190" s="98"/>
      <c r="F190" s="90"/>
      <c r="G190" s="99"/>
      <c r="H190" s="100"/>
      <c r="I190" s="78" t="s">
        <v>398</v>
      </c>
      <c r="J190" s="79"/>
      <c r="K190" s="79"/>
      <c r="L190" s="79"/>
      <c r="M190" s="80"/>
      <c r="N190" s="81"/>
      <c r="O190" s="111"/>
    </row>
    <row r="191" spans="1:17" s="122" customFormat="1" ht="14.25" customHeight="1">
      <c r="A191" s="313"/>
      <c r="B191" s="95"/>
      <c r="C191" s="96"/>
      <c r="D191" s="97"/>
      <c r="E191" s="98"/>
      <c r="F191" s="90"/>
      <c r="G191" s="99"/>
      <c r="H191" s="105"/>
      <c r="I191" s="92"/>
      <c r="J191" s="510"/>
      <c r="K191" s="510"/>
      <c r="L191" s="510"/>
      <c r="M191" s="98"/>
      <c r="N191" s="90"/>
      <c r="O191" s="94"/>
    </row>
    <row r="192" spans="1:17" s="122" customFormat="1" ht="14.25" customHeight="1">
      <c r="A192" s="313"/>
      <c r="B192" s="95"/>
      <c r="C192" s="96"/>
      <c r="D192" s="97"/>
      <c r="E192" s="98"/>
      <c r="F192" s="90"/>
      <c r="G192" s="99"/>
      <c r="H192" s="100"/>
      <c r="I192" s="92"/>
      <c r="J192" s="510"/>
      <c r="K192" s="510"/>
      <c r="L192" s="510"/>
      <c r="M192" s="98"/>
      <c r="N192" s="90"/>
      <c r="O192" s="101">
        <f>ROUNDDOWN(SUM(N191:N199)/1000,0)</f>
        <v>0</v>
      </c>
    </row>
    <row r="193" spans="1:15" s="122" customFormat="1" ht="14.25" customHeight="1">
      <c r="A193" s="313"/>
      <c r="B193" s="78" t="s">
        <v>614</v>
      </c>
      <c r="C193" s="79"/>
      <c r="D193" s="79"/>
      <c r="E193" s="80"/>
      <c r="F193" s="81"/>
      <c r="G193" s="82"/>
      <c r="H193" s="100"/>
      <c r="I193" s="92"/>
      <c r="J193" s="510"/>
      <c r="K193" s="510"/>
      <c r="L193" s="510"/>
      <c r="M193" s="98"/>
      <c r="N193" s="90"/>
      <c r="O193" s="94"/>
    </row>
    <row r="194" spans="1:15" s="122" customFormat="1" ht="14.25" customHeight="1">
      <c r="A194" s="313"/>
      <c r="B194" s="95"/>
      <c r="C194" s="96"/>
      <c r="D194" s="97"/>
      <c r="E194" s="98"/>
      <c r="F194" s="90"/>
      <c r="G194" s="91"/>
      <c r="H194" s="105"/>
      <c r="I194" s="92"/>
      <c r="J194" s="510"/>
      <c r="K194" s="510"/>
      <c r="L194" s="510"/>
      <c r="M194" s="98"/>
      <c r="N194" s="90"/>
      <c r="O194" s="94"/>
    </row>
    <row r="195" spans="1:15" s="122" customFormat="1" ht="14.25" customHeight="1">
      <c r="A195" s="313"/>
      <c r="B195" s="95"/>
      <c r="C195" s="96"/>
      <c r="D195" s="97"/>
      <c r="E195" s="98"/>
      <c r="F195" s="90"/>
      <c r="G195" s="99">
        <f>ROUNDDOWN(SUM(F194:F197)/1000,0)</f>
        <v>0</v>
      </c>
      <c r="H195" s="105"/>
      <c r="I195" s="92"/>
      <c r="J195" s="510"/>
      <c r="K195" s="510"/>
      <c r="L195" s="510"/>
      <c r="M195" s="98"/>
      <c r="N195" s="90"/>
      <c r="O195" s="94"/>
    </row>
    <row r="196" spans="1:15" s="122" customFormat="1" ht="14.25" customHeight="1">
      <c r="A196" s="313"/>
      <c r="B196" s="95"/>
      <c r="C196" s="96"/>
      <c r="D196" s="97"/>
      <c r="E196" s="98"/>
      <c r="F196" s="90"/>
      <c r="G196" s="99"/>
      <c r="H196" s="100"/>
      <c r="I196" s="92"/>
      <c r="J196" s="510"/>
      <c r="K196" s="510"/>
      <c r="L196" s="510"/>
      <c r="M196" s="98"/>
      <c r="N196" s="90"/>
      <c r="O196" s="94"/>
    </row>
    <row r="197" spans="1:15" s="122" customFormat="1" ht="14.25" customHeight="1">
      <c r="A197" s="313"/>
      <c r="B197" s="78" t="s">
        <v>615</v>
      </c>
      <c r="C197" s="79"/>
      <c r="D197" s="79"/>
      <c r="E197" s="80"/>
      <c r="F197" s="81"/>
      <c r="G197" s="82"/>
      <c r="H197" s="100"/>
      <c r="I197" s="92"/>
      <c r="J197" s="510"/>
      <c r="K197" s="510"/>
      <c r="L197" s="510"/>
      <c r="M197" s="98"/>
      <c r="N197" s="90"/>
      <c r="O197" s="94"/>
    </row>
    <row r="198" spans="1:15" s="122" customFormat="1" ht="14.25" customHeight="1">
      <c r="A198" s="313"/>
      <c r="B198" s="95"/>
      <c r="C198" s="96"/>
      <c r="D198" s="97"/>
      <c r="E198" s="98"/>
      <c r="F198" s="90"/>
      <c r="G198" s="91"/>
      <c r="H198" s="105"/>
      <c r="I198" s="92"/>
      <c r="J198" s="510"/>
      <c r="K198" s="510"/>
      <c r="L198" s="510"/>
      <c r="M198" s="98"/>
      <c r="N198" s="90"/>
      <c r="O198" s="106"/>
    </row>
    <row r="199" spans="1:15" s="122" customFormat="1" ht="14.25" customHeight="1">
      <c r="A199" s="313"/>
      <c r="B199" s="95"/>
      <c r="C199" s="96"/>
      <c r="D199" s="97"/>
      <c r="E199" s="98"/>
      <c r="F199" s="90"/>
      <c r="G199" s="99">
        <f>ROUNDDOWN(SUM(F198:F203)/1000,0)</f>
        <v>0</v>
      </c>
      <c r="H199" s="105"/>
      <c r="I199" s="185" t="s">
        <v>399</v>
      </c>
      <c r="J199" s="167"/>
      <c r="K199" s="109"/>
      <c r="L199" s="109"/>
      <c r="M199" s="110"/>
      <c r="N199" s="84"/>
      <c r="O199" s="111"/>
    </row>
    <row r="200" spans="1:15" s="122" customFormat="1" ht="14.25" customHeight="1">
      <c r="A200" s="313"/>
      <c r="B200" s="95"/>
      <c r="C200" s="96"/>
      <c r="D200" s="97"/>
      <c r="E200" s="98"/>
      <c r="F200" s="90"/>
      <c r="G200" s="99"/>
      <c r="H200" s="105"/>
      <c r="I200" s="92"/>
      <c r="J200" s="510"/>
      <c r="K200" s="510"/>
      <c r="L200" s="510"/>
      <c r="M200" s="98"/>
      <c r="N200" s="90"/>
      <c r="O200" s="94"/>
    </row>
    <row r="201" spans="1:15" s="122" customFormat="1" ht="14.25" customHeight="1">
      <c r="A201" s="313"/>
      <c r="B201" s="95"/>
      <c r="C201" s="96"/>
      <c r="D201" s="97"/>
      <c r="E201" s="98"/>
      <c r="F201" s="90"/>
      <c r="G201" s="99"/>
      <c r="H201" s="100"/>
      <c r="I201" s="92"/>
      <c r="J201" s="510"/>
      <c r="K201" s="510"/>
      <c r="L201" s="510"/>
      <c r="M201" s="98"/>
      <c r="N201" s="90"/>
      <c r="O201" s="101">
        <f>ROUNDDOWN(SUM(N200:N206)/1000,0)</f>
        <v>0</v>
      </c>
    </row>
    <row r="202" spans="1:15" s="122" customFormat="1" ht="14.25" customHeight="1">
      <c r="A202" s="313"/>
      <c r="B202" s="78" t="s">
        <v>396</v>
      </c>
      <c r="C202" s="79"/>
      <c r="D202" s="79"/>
      <c r="E202" s="80"/>
      <c r="F202" s="81"/>
      <c r="G202" s="82"/>
      <c r="H202" s="100"/>
      <c r="I202" s="92"/>
      <c r="J202" s="510"/>
      <c r="K202" s="510"/>
      <c r="L202" s="510"/>
      <c r="M202" s="98"/>
      <c r="N202" s="90"/>
      <c r="O202" s="94"/>
    </row>
    <row r="203" spans="1:15" s="122" customFormat="1" ht="14.25" customHeight="1">
      <c r="A203" s="313"/>
      <c r="B203" s="95"/>
      <c r="C203" s="96"/>
      <c r="D203" s="97"/>
      <c r="E203" s="98"/>
      <c r="F203" s="90"/>
      <c r="G203" s="91"/>
      <c r="H203" s="100"/>
      <c r="I203" s="92"/>
      <c r="J203" s="510"/>
      <c r="K203" s="510"/>
      <c r="L203" s="510"/>
      <c r="M203" s="98"/>
      <c r="N203" s="90"/>
      <c r="O203" s="94"/>
    </row>
    <row r="204" spans="1:15" s="122" customFormat="1" ht="14.25" customHeight="1">
      <c r="A204" s="313"/>
      <c r="B204" s="95"/>
      <c r="C204" s="96"/>
      <c r="D204" s="97"/>
      <c r="E204" s="98"/>
      <c r="F204" s="90"/>
      <c r="G204" s="91">
        <f>ROUNDDOWN(SUM(F203:F210)/1000,0)</f>
        <v>0</v>
      </c>
      <c r="H204" s="100"/>
      <c r="I204" s="92"/>
      <c r="J204" s="510"/>
      <c r="K204" s="510"/>
      <c r="L204" s="510"/>
      <c r="M204" s="98"/>
      <c r="N204" s="90"/>
      <c r="O204" s="94"/>
    </row>
    <row r="205" spans="1:15" s="122" customFormat="1" ht="14.25" customHeight="1">
      <c r="A205" s="313"/>
      <c r="B205" s="95"/>
      <c r="C205" s="96"/>
      <c r="D205" s="97"/>
      <c r="E205" s="98"/>
      <c r="F205" s="90"/>
      <c r="G205" s="91"/>
      <c r="H205" s="100"/>
      <c r="I205" s="92"/>
      <c r="J205" s="510"/>
      <c r="K205" s="510"/>
      <c r="L205" s="510"/>
      <c r="M205" s="98"/>
      <c r="N205" s="90"/>
      <c r="O205" s="94"/>
    </row>
    <row r="206" spans="1:15" s="122" customFormat="1" ht="14.25" customHeight="1">
      <c r="A206" s="313"/>
      <c r="B206" s="95"/>
      <c r="C206" s="96"/>
      <c r="D206" s="97"/>
      <c r="E206" s="98"/>
      <c r="F206" s="90"/>
      <c r="G206" s="91"/>
      <c r="H206" s="105"/>
      <c r="I206" s="185" t="s">
        <v>400</v>
      </c>
      <c r="J206" s="108"/>
      <c r="K206" s="109"/>
      <c r="L206" s="109"/>
      <c r="M206" s="110"/>
      <c r="N206" s="84"/>
      <c r="O206" s="168"/>
    </row>
    <row r="207" spans="1:15" s="122" customFormat="1" ht="14.25" customHeight="1">
      <c r="A207" s="313"/>
      <c r="B207" s="95"/>
      <c r="C207" s="96"/>
      <c r="D207" s="97"/>
      <c r="E207" s="98"/>
      <c r="F207" s="90"/>
      <c r="G207" s="91"/>
      <c r="H207" s="105"/>
      <c r="I207" s="92"/>
      <c r="J207" s="510"/>
      <c r="K207" s="510"/>
      <c r="L207" s="510"/>
      <c r="M207" s="98"/>
      <c r="N207" s="90"/>
      <c r="O207" s="169"/>
    </row>
    <row r="208" spans="1:15" s="122" customFormat="1" ht="14.25" customHeight="1">
      <c r="A208" s="313"/>
      <c r="B208" s="95"/>
      <c r="C208" s="96"/>
      <c r="D208" s="97"/>
      <c r="E208" s="98"/>
      <c r="F208" s="90"/>
      <c r="G208" s="91"/>
      <c r="H208" s="105"/>
      <c r="I208" s="92"/>
      <c r="J208" s="510"/>
      <c r="K208" s="510"/>
      <c r="L208" s="510"/>
      <c r="M208" s="98"/>
      <c r="N208" s="90"/>
      <c r="O208" s="101">
        <f>ROUNDDOWN(SUM(N207:N213)/1000,0)</f>
        <v>0</v>
      </c>
    </row>
    <row r="209" spans="1:17" s="122" customFormat="1" ht="14.25" customHeight="1">
      <c r="A209" s="313"/>
      <c r="B209" s="95"/>
      <c r="C209" s="96"/>
      <c r="D209" s="97"/>
      <c r="E209" s="98"/>
      <c r="F209" s="90"/>
      <c r="G209" s="91"/>
      <c r="H209" s="105"/>
      <c r="I209" s="92"/>
      <c r="J209" s="510"/>
      <c r="K209" s="510"/>
      <c r="L209" s="510"/>
      <c r="M209" s="98"/>
      <c r="N209" s="90"/>
      <c r="O209" s="94"/>
    </row>
    <row r="210" spans="1:17" s="122" customFormat="1" ht="14.25" customHeight="1">
      <c r="A210" s="313"/>
      <c r="B210" s="78" t="s">
        <v>56</v>
      </c>
      <c r="C210" s="79"/>
      <c r="D210" s="79"/>
      <c r="E210" s="80"/>
      <c r="F210" s="81"/>
      <c r="G210" s="82"/>
      <c r="H210" s="105"/>
      <c r="I210" s="92"/>
      <c r="J210" s="510"/>
      <c r="K210" s="510"/>
      <c r="L210" s="510"/>
      <c r="M210" s="98"/>
      <c r="N210" s="90"/>
      <c r="O210" s="94"/>
    </row>
    <row r="211" spans="1:17" s="122" customFormat="1" ht="14.25" customHeight="1">
      <c r="A211" s="313"/>
      <c r="B211" s="95"/>
      <c r="C211" s="96"/>
      <c r="D211" s="97"/>
      <c r="E211" s="98"/>
      <c r="F211" s="90"/>
      <c r="G211" s="91"/>
      <c r="H211" s="100"/>
      <c r="I211" s="92"/>
      <c r="J211" s="510"/>
      <c r="K211" s="510"/>
      <c r="L211" s="510"/>
      <c r="M211" s="98"/>
      <c r="N211" s="90"/>
      <c r="O211" s="94"/>
    </row>
    <row r="212" spans="1:17" s="122" customFormat="1" ht="14.25" customHeight="1">
      <c r="A212" s="313"/>
      <c r="B212" s="95"/>
      <c r="C212" s="96"/>
      <c r="D212" s="97"/>
      <c r="E212" s="98"/>
      <c r="F212" s="90"/>
      <c r="G212" s="99">
        <f>ROUNDDOWN(SUM(F211:F216)/1000,0)</f>
        <v>0</v>
      </c>
      <c r="H212" s="105"/>
      <c r="I212" s="92"/>
      <c r="J212" s="510"/>
      <c r="K212" s="510"/>
      <c r="L212" s="510"/>
      <c r="M212" s="98"/>
      <c r="N212" s="90"/>
      <c r="O212" s="106"/>
    </row>
    <row r="213" spans="1:17" s="122" customFormat="1" ht="14.25" customHeight="1">
      <c r="A213" s="313"/>
      <c r="B213" s="95"/>
      <c r="C213" s="96"/>
      <c r="D213" s="97"/>
      <c r="E213" s="98"/>
      <c r="F213" s="90"/>
      <c r="G213" s="91"/>
      <c r="H213" s="105"/>
      <c r="I213" s="185" t="s">
        <v>401</v>
      </c>
      <c r="J213" s="108"/>
      <c r="K213" s="109"/>
      <c r="L213" s="109"/>
      <c r="M213" s="110"/>
      <c r="N213" s="707"/>
      <c r="O213" s="112"/>
    </row>
    <row r="214" spans="1:17" s="122" customFormat="1" ht="14.25" customHeight="1">
      <c r="A214" s="313"/>
      <c r="B214" s="95"/>
      <c r="C214" s="96"/>
      <c r="D214" s="97"/>
      <c r="E214" s="98"/>
      <c r="F214" s="90"/>
      <c r="G214" s="99"/>
      <c r="H214" s="105"/>
      <c r="I214" s="92"/>
      <c r="J214" s="510"/>
      <c r="K214" s="510"/>
      <c r="L214" s="510"/>
      <c r="M214" s="98"/>
      <c r="N214" s="90"/>
      <c r="O214" s="94"/>
    </row>
    <row r="215" spans="1:17" s="122" customFormat="1" ht="14.25" customHeight="1">
      <c r="A215" s="313"/>
      <c r="B215" s="95"/>
      <c r="C215" s="96"/>
      <c r="D215" s="97"/>
      <c r="E215" s="98"/>
      <c r="F215" s="90"/>
      <c r="G215" s="99"/>
      <c r="H215" s="100"/>
      <c r="I215" s="92"/>
      <c r="J215" s="510"/>
      <c r="K215" s="510"/>
      <c r="L215" s="510"/>
      <c r="M215" s="98"/>
      <c r="N215" s="90"/>
      <c r="O215" s="101">
        <f>ROUNDDOWN(SUM(N214:N219)/1000,0)</f>
        <v>0</v>
      </c>
    </row>
    <row r="216" spans="1:17" s="122" customFormat="1" ht="14.1" customHeight="1" thickBot="1">
      <c r="A216" s="313"/>
      <c r="B216" s="113" t="s">
        <v>608</v>
      </c>
      <c r="C216" s="114"/>
      <c r="D216" s="114"/>
      <c r="E216" s="115"/>
      <c r="F216" s="116"/>
      <c r="G216" s="117">
        <f>G217-G182-G189-G195-G199-G204-G212</f>
        <v>0</v>
      </c>
      <c r="H216" s="105"/>
      <c r="I216" s="92"/>
      <c r="J216" s="510"/>
      <c r="K216" s="510"/>
      <c r="L216" s="510"/>
      <c r="M216" s="98"/>
      <c r="N216" s="90"/>
      <c r="O216" s="94"/>
    </row>
    <row r="217" spans="1:17" s="122" customFormat="1" ht="14.25" customHeight="1" thickTop="1">
      <c r="A217" s="313"/>
      <c r="B217" s="702" t="s">
        <v>57</v>
      </c>
      <c r="C217" s="703"/>
      <c r="D217" s="703"/>
      <c r="E217" s="703"/>
      <c r="F217" s="704"/>
      <c r="G217" s="118">
        <f>O226</f>
        <v>0</v>
      </c>
      <c r="H217" s="100"/>
      <c r="I217" s="92"/>
      <c r="J217" s="510"/>
      <c r="K217" s="510"/>
      <c r="L217" s="510"/>
      <c r="M217" s="98"/>
      <c r="N217" s="90"/>
      <c r="O217" s="94"/>
    </row>
    <row r="218" spans="1:17" s="122" customFormat="1" ht="20.100000000000001" customHeight="1">
      <c r="A218" s="313"/>
      <c r="B218" s="119" t="s">
        <v>58</v>
      </c>
      <c r="C218" s="120"/>
      <c r="D218" s="120"/>
      <c r="E218" s="120"/>
      <c r="F218" s="120"/>
      <c r="G218" s="121"/>
      <c r="H218" s="100"/>
      <c r="I218" s="107"/>
      <c r="J218" s="511"/>
      <c r="K218" s="511"/>
      <c r="L218" s="511"/>
      <c r="M218" s="104"/>
      <c r="N218" s="645"/>
      <c r="O218" s="106"/>
    </row>
    <row r="219" spans="1:17" s="122" customFormat="1" ht="14.25" customHeight="1">
      <c r="A219" s="313"/>
      <c r="B219" s="122" t="s">
        <v>59</v>
      </c>
      <c r="C219" s="120"/>
      <c r="D219" s="120"/>
      <c r="E219" s="120"/>
      <c r="F219" s="120"/>
      <c r="G219" s="123" t="s">
        <v>60</v>
      </c>
      <c r="H219" s="121"/>
      <c r="I219" s="185" t="s">
        <v>717</v>
      </c>
      <c r="J219" s="708"/>
      <c r="K219" s="510"/>
      <c r="L219" s="510"/>
      <c r="M219" s="110"/>
      <c r="N219" s="84"/>
      <c r="O219" s="111"/>
    </row>
    <row r="220" spans="1:17" s="122" customFormat="1" ht="14.25" customHeight="1">
      <c r="A220" s="313"/>
      <c r="B220" s="987" t="s">
        <v>61</v>
      </c>
      <c r="C220" s="1019"/>
      <c r="D220" s="1019"/>
      <c r="E220" s="1019"/>
      <c r="F220" s="1020"/>
      <c r="G220" s="125" t="s">
        <v>62</v>
      </c>
      <c r="H220" s="124"/>
      <c r="I220" s="92"/>
      <c r="J220" s="510"/>
      <c r="K220" s="709"/>
      <c r="L220" s="709"/>
      <c r="M220" s="98"/>
      <c r="N220" s="90"/>
      <c r="O220" s="94"/>
      <c r="Q220" s="648" t="s">
        <v>735</v>
      </c>
    </row>
    <row r="221" spans="1:17" s="122" customFormat="1" ht="14.25" customHeight="1">
      <c r="A221" s="313"/>
      <c r="B221" s="1144" t="s">
        <v>403</v>
      </c>
      <c r="C221" s="1019"/>
      <c r="D221" s="1019"/>
      <c r="E221" s="1019"/>
      <c r="F221" s="1020"/>
      <c r="G221" s="126"/>
      <c r="H221" s="124"/>
      <c r="I221" s="92"/>
      <c r="J221" s="510"/>
      <c r="K221" s="510"/>
      <c r="L221" s="510"/>
      <c r="M221" s="98"/>
      <c r="N221" s="90"/>
      <c r="O221" s="101">
        <f>ROUNDDOWN(SUM(N220:N224)/1000,0)</f>
        <v>0</v>
      </c>
    </row>
    <row r="222" spans="1:17" s="122" customFormat="1" ht="20.100000000000001" customHeight="1">
      <c r="A222" s="313"/>
      <c r="B222" s="1144" t="s">
        <v>404</v>
      </c>
      <c r="C222" s="1145"/>
      <c r="D222" s="1145"/>
      <c r="E222" s="1145"/>
      <c r="F222" s="1146"/>
      <c r="G222" s="126"/>
      <c r="H222" s="127"/>
      <c r="I222" s="92"/>
      <c r="J222" s="510"/>
      <c r="K222" s="510"/>
      <c r="L222" s="510"/>
      <c r="M222" s="98"/>
      <c r="N222" s="90"/>
      <c r="O222" s="94"/>
    </row>
    <row r="223" spans="1:17" s="122" customFormat="1" ht="21.95" customHeight="1" thickBot="1">
      <c r="A223" s="313"/>
      <c r="B223" s="1144" t="s">
        <v>104</v>
      </c>
      <c r="C223" s="1145"/>
      <c r="D223" s="1145"/>
      <c r="E223" s="1145"/>
      <c r="F223" s="1146"/>
      <c r="G223" s="126"/>
      <c r="H223" s="105"/>
      <c r="I223" s="92"/>
      <c r="J223" s="510"/>
      <c r="K223" s="510"/>
      <c r="L223" s="510"/>
      <c r="M223" s="98"/>
      <c r="N223" s="90"/>
      <c r="O223" s="128"/>
    </row>
    <row r="224" spans="1:17" s="122" customFormat="1" ht="35.450000000000003" customHeight="1" thickTop="1">
      <c r="A224" s="313"/>
      <c r="B224" s="1144" t="s">
        <v>108</v>
      </c>
      <c r="C224" s="1145"/>
      <c r="D224" s="1145"/>
      <c r="E224" s="1145"/>
      <c r="F224" s="1146"/>
      <c r="G224" s="126"/>
      <c r="H224" s="105"/>
      <c r="I224" s="1166" t="s">
        <v>402</v>
      </c>
      <c r="J224" s="1167"/>
      <c r="K224" s="1167"/>
      <c r="L224" s="1167"/>
      <c r="M224" s="1167"/>
      <c r="N224" s="1168"/>
      <c r="O224" s="129">
        <f>SUM(O182,O192,O201,O208,O215,O221)</f>
        <v>0</v>
      </c>
    </row>
    <row r="225" spans="1:21" s="122" customFormat="1" ht="35.450000000000003" customHeight="1">
      <c r="A225" s="313"/>
      <c r="B225" s="1144" t="s">
        <v>774</v>
      </c>
      <c r="C225" s="1145"/>
      <c r="D225" s="1145"/>
      <c r="E225" s="1145"/>
      <c r="F225" s="1146"/>
      <c r="G225" s="126"/>
      <c r="H225" s="121"/>
      <c r="I225" s="1169" t="s">
        <v>276</v>
      </c>
      <c r="J225" s="1170"/>
      <c r="K225" s="1170"/>
      <c r="L225" s="1170"/>
      <c r="M225" s="1170"/>
      <c r="N225" s="1171"/>
      <c r="O225" s="136">
        <f>IF(共通入力シート!$B$18="課税事業者",ROUNDDOWN((O224-G227)*10/110,0),0)</f>
        <v>0</v>
      </c>
    </row>
    <row r="226" spans="1:21" s="122" customFormat="1" ht="26.1" customHeight="1" thickBot="1">
      <c r="A226" s="313"/>
      <c r="B226" s="1153" t="s">
        <v>775</v>
      </c>
      <c r="C226" s="1154"/>
      <c r="D226" s="1154"/>
      <c r="E226" s="1154"/>
      <c r="F226" s="1155"/>
      <c r="G226" s="126"/>
      <c r="H226" s="121"/>
      <c r="I226" s="1159" t="s">
        <v>609</v>
      </c>
      <c r="J226" s="1160"/>
      <c r="K226" s="1160"/>
      <c r="L226" s="1160"/>
      <c r="M226" s="1160"/>
      <c r="N226" s="1161"/>
      <c r="O226" s="131">
        <f>O224-O225</f>
        <v>0</v>
      </c>
    </row>
    <row r="227" spans="1:21" s="122" customFormat="1" ht="25.35" customHeight="1" thickTop="1">
      <c r="A227" s="313"/>
      <c r="B227" s="1156" t="s">
        <v>63</v>
      </c>
      <c r="C227" s="1157"/>
      <c r="D227" s="1157"/>
      <c r="E227" s="1157"/>
      <c r="F227" s="1158"/>
      <c r="G227" s="130">
        <f>SUM(G221:G226)</f>
        <v>0</v>
      </c>
      <c r="H227" s="326"/>
      <c r="I227" s="1159" t="s">
        <v>610</v>
      </c>
      <c r="J227" s="1160"/>
      <c r="K227" s="1160"/>
      <c r="L227" s="1160"/>
      <c r="M227" s="1160"/>
      <c r="N227" s="1161"/>
      <c r="O227" s="134"/>
    </row>
    <row r="228" spans="1:21" s="122" customFormat="1" ht="26.25" customHeight="1">
      <c r="A228" s="313"/>
      <c r="B228" s="122" t="s">
        <v>64</v>
      </c>
      <c r="C228" s="327"/>
      <c r="D228" s="327"/>
      <c r="E228" s="327"/>
      <c r="F228" s="327"/>
      <c r="G228" s="133"/>
      <c r="H228" s="326"/>
      <c r="O228" s="135"/>
    </row>
    <row r="229" spans="1:21" s="122" customFormat="1" ht="10.5" customHeight="1" thickBot="1">
      <c r="A229" s="313"/>
      <c r="C229" s="327"/>
      <c r="D229" s="327"/>
      <c r="E229" s="327"/>
      <c r="F229" s="327"/>
      <c r="G229" s="133"/>
      <c r="H229" s="326"/>
      <c r="I229" s="328"/>
    </row>
    <row r="230" spans="1:21" s="122" customFormat="1" ht="25.35" customHeight="1" thickBot="1">
      <c r="A230" s="313"/>
      <c r="B230" s="1143" t="s">
        <v>65</v>
      </c>
      <c r="C230" s="1018"/>
      <c r="D230" s="1162" t="str">
        <f>IF(共通入力シート!$B$2="","",共通入力シート!$B$2)</f>
        <v/>
      </c>
      <c r="E230" s="1162"/>
      <c r="F230" s="1162"/>
      <c r="G230" s="1163"/>
      <c r="H230" s="1164" t="s">
        <v>778</v>
      </c>
      <c r="I230" s="1165"/>
      <c r="J230" s="1165"/>
      <c r="K230" s="1165"/>
      <c r="L230" s="1165"/>
      <c r="M230" s="1165"/>
      <c r="N230" s="1165"/>
      <c r="O230" s="1165"/>
    </row>
    <row r="231" spans="1:21" s="122" customFormat="1" ht="77.099999999999994" customHeight="1" thickBot="1">
      <c r="A231" s="313"/>
      <c r="B231" s="1148" t="s">
        <v>776</v>
      </c>
      <c r="C231" s="1149"/>
      <c r="D231" s="1150" t="str">
        <f>IF(O226=0,"",MAX(0,MIN(INT(O226/2),G216)))</f>
        <v/>
      </c>
      <c r="E231" s="1150"/>
      <c r="F231" s="1150"/>
      <c r="G231" s="329" t="s">
        <v>27</v>
      </c>
      <c r="H231" s="1151" t="s">
        <v>736</v>
      </c>
      <c r="I231" s="1152"/>
      <c r="J231" s="1152"/>
      <c r="K231" s="1152"/>
      <c r="L231" s="1152"/>
      <c r="M231" s="1152"/>
      <c r="N231" s="1152"/>
      <c r="O231" s="1152"/>
    </row>
    <row r="232" spans="1:21" ht="4.5" customHeight="1"/>
    <row r="233" spans="1:21" ht="15.6" customHeight="1">
      <c r="B233" s="122" t="s">
        <v>332</v>
      </c>
      <c r="C233" s="198"/>
      <c r="D233" s="198"/>
      <c r="E233" s="198"/>
      <c r="F233" s="198"/>
      <c r="G233" s="198"/>
      <c r="H233" s="198"/>
      <c r="I233" s="198"/>
      <c r="J233" s="198"/>
      <c r="K233" s="198"/>
      <c r="L233" s="198"/>
      <c r="M233" s="198"/>
      <c r="N233" s="198"/>
      <c r="O233" s="198"/>
      <c r="R233" s="294"/>
      <c r="S233" s="294"/>
      <c r="T233" s="294"/>
      <c r="U233" s="294"/>
    </row>
    <row r="234" spans="1:21" ht="15.6" customHeight="1">
      <c r="B234" s="198" t="s">
        <v>383</v>
      </c>
      <c r="C234" s="198"/>
      <c r="D234" s="198"/>
      <c r="E234" s="198"/>
      <c r="F234" s="198"/>
      <c r="G234" s="198"/>
      <c r="H234" s="198"/>
      <c r="I234" s="198"/>
      <c r="J234" s="198"/>
      <c r="K234" s="198"/>
      <c r="L234" s="198"/>
      <c r="M234" s="198"/>
      <c r="N234" s="198"/>
      <c r="O234" s="198"/>
      <c r="R234" s="294"/>
      <c r="S234" s="294"/>
      <c r="T234" s="294"/>
      <c r="U234" s="294"/>
    </row>
    <row r="235" spans="1:21" ht="15.6" customHeight="1" thickBot="1">
      <c r="B235" s="1044" t="s">
        <v>386</v>
      </c>
      <c r="C235" s="1044"/>
      <c r="D235" s="1044"/>
      <c r="E235" s="1044"/>
      <c r="F235" s="1044"/>
      <c r="G235" s="1044"/>
      <c r="H235" s="1044"/>
      <c r="I235" s="1044"/>
      <c r="J235" s="1044"/>
      <c r="K235" s="1044"/>
      <c r="L235" s="1044"/>
      <c r="M235" s="1044"/>
      <c r="N235" s="1044"/>
      <c r="O235" s="1044"/>
      <c r="R235" s="294"/>
      <c r="S235" s="294"/>
      <c r="T235" s="294"/>
      <c r="U235" s="294"/>
    </row>
    <row r="236" spans="1:21" ht="15.75" customHeight="1">
      <c r="B236" s="1036" t="s">
        <v>36</v>
      </c>
      <c r="C236" s="1063"/>
      <c r="D236" s="1051" t="s">
        <v>516</v>
      </c>
      <c r="E236" s="1052"/>
      <c r="F236" s="1036" t="s">
        <v>447</v>
      </c>
      <c r="G236" s="1037"/>
      <c r="H236" s="1038"/>
      <c r="I236" s="1038"/>
      <c r="J236" s="1038"/>
      <c r="K236" s="1038"/>
      <c r="L236" s="1038"/>
      <c r="M236" s="1038"/>
      <c r="N236" s="1038"/>
      <c r="O236" s="1039"/>
      <c r="Q236" s="520"/>
      <c r="R236" s="294"/>
      <c r="S236" s="294"/>
      <c r="T236" s="294"/>
      <c r="U236" s="294"/>
    </row>
    <row r="237" spans="1:21" ht="17.25" customHeight="1" thickBot="1">
      <c r="B237" s="1040"/>
      <c r="C237" s="1064"/>
      <c r="D237" s="1053"/>
      <c r="E237" s="1054"/>
      <c r="F237" s="1040"/>
      <c r="G237" s="1041"/>
      <c r="H237" s="1042"/>
      <c r="I237" s="1042"/>
      <c r="J237" s="1042"/>
      <c r="K237" s="1042"/>
      <c r="L237" s="1042"/>
      <c r="M237" s="1042"/>
      <c r="N237" s="1042"/>
      <c r="O237" s="1043"/>
      <c r="Q237" s="519"/>
      <c r="R237" s="294"/>
      <c r="S237" s="294"/>
      <c r="T237" s="294"/>
      <c r="U237" s="294"/>
    </row>
    <row r="238" spans="1:21" ht="16.5" customHeight="1">
      <c r="B238" s="295" t="s">
        <v>111</v>
      </c>
      <c r="C238" s="296"/>
      <c r="D238" s="296"/>
      <c r="E238" s="297"/>
      <c r="F238" s="296"/>
      <c r="G238" s="296"/>
      <c r="H238" s="298"/>
      <c r="I238" s="298"/>
      <c r="J238" s="298"/>
      <c r="K238" s="298"/>
      <c r="L238" s="298"/>
      <c r="M238" s="298"/>
      <c r="N238" s="298"/>
      <c r="O238" s="299"/>
      <c r="R238" s="294"/>
      <c r="S238" s="294"/>
      <c r="T238" s="294"/>
      <c r="U238" s="294"/>
    </row>
    <row r="239" spans="1:21" ht="18.75" customHeight="1">
      <c r="B239" s="1055"/>
      <c r="C239" s="1056"/>
      <c r="D239" s="1056"/>
      <c r="E239" s="1056"/>
      <c r="F239" s="1056"/>
      <c r="G239" s="1056"/>
      <c r="H239" s="1056"/>
      <c r="I239" s="1056"/>
      <c r="J239" s="1056"/>
      <c r="K239" s="1056"/>
      <c r="L239" s="1213" t="s">
        <v>39</v>
      </c>
      <c r="M239" s="1215"/>
      <c r="N239" s="1215"/>
      <c r="O239" s="1216"/>
      <c r="Q239" s="496" t="str">
        <f>IF(M239="", "←選択してください。", "")</f>
        <v>←選択してください。</v>
      </c>
      <c r="R239" s="294"/>
      <c r="S239" s="294"/>
      <c r="T239" s="294"/>
      <c r="U239" s="294"/>
    </row>
    <row r="240" spans="1:21" ht="17.25" customHeight="1">
      <c r="B240" s="1057"/>
      <c r="C240" s="1058"/>
      <c r="D240" s="1058"/>
      <c r="E240" s="1058"/>
      <c r="F240" s="1058"/>
      <c r="G240" s="1058"/>
      <c r="H240" s="1058"/>
      <c r="I240" s="1058"/>
      <c r="J240" s="1058"/>
      <c r="K240" s="1058"/>
      <c r="L240" s="1214"/>
      <c r="M240" s="1217"/>
      <c r="N240" s="1217"/>
      <c r="O240" s="1218"/>
      <c r="Q240" s="301"/>
      <c r="R240" s="294"/>
      <c r="S240" s="294"/>
      <c r="T240" s="294"/>
      <c r="U240" s="294"/>
    </row>
    <row r="241" spans="2:21" ht="4.5" customHeight="1">
      <c r="B241" s="303"/>
      <c r="C241" s="303"/>
      <c r="D241" s="303"/>
      <c r="E241" s="303"/>
      <c r="F241" s="303"/>
      <c r="G241" s="303"/>
      <c r="H241" s="303"/>
      <c r="I241" s="303"/>
      <c r="J241" s="303"/>
      <c r="K241" s="303"/>
      <c r="L241" s="303"/>
      <c r="M241" s="303"/>
      <c r="N241" s="303"/>
      <c r="O241" s="517"/>
      <c r="R241" s="294"/>
      <c r="S241" s="294"/>
      <c r="T241" s="294"/>
      <c r="U241" s="294"/>
    </row>
    <row r="242" spans="2:21" ht="24" customHeight="1">
      <c r="B242" s="987" t="s">
        <v>112</v>
      </c>
      <c r="C242" s="1097"/>
      <c r="D242" s="1098" t="s">
        <v>41</v>
      </c>
      <c r="E242" s="1099"/>
      <c r="F242" s="1100"/>
      <c r="G242" s="1100"/>
      <c r="H242" s="1101"/>
      <c r="I242" s="987"/>
      <c r="J242" s="988"/>
      <c r="K242" s="988"/>
      <c r="L242" s="1219"/>
      <c r="M242" s="1219"/>
      <c r="N242" s="1219"/>
      <c r="O242" s="1220"/>
      <c r="Q242" s="301" t="str">
        <f>IF(OR(F236="人材養成事業",F236= "普及啓発事業"), "←斜線部は記入する必要はありません。", "")</f>
        <v/>
      </c>
      <c r="R242" s="294"/>
      <c r="S242" s="294"/>
      <c r="T242" s="294"/>
      <c r="U242" s="294"/>
    </row>
    <row r="243" spans="2:21" ht="8.25" customHeight="1">
      <c r="B243" s="122"/>
      <c r="C243" s="122"/>
      <c r="D243" s="122"/>
      <c r="E243" s="122"/>
      <c r="F243" s="303"/>
      <c r="G243" s="303"/>
      <c r="H243" s="500"/>
      <c r="I243" s="303"/>
      <c r="J243" s="303"/>
      <c r="K243" s="303"/>
      <c r="L243" s="501"/>
      <c r="M243" s="303"/>
      <c r="N243" s="303"/>
      <c r="O243" s="502"/>
      <c r="Q243" s="301"/>
      <c r="R243" s="294"/>
      <c r="S243" s="294"/>
      <c r="T243" s="294"/>
      <c r="U243" s="294"/>
    </row>
    <row r="244" spans="2:21" ht="24" hidden="1" customHeight="1">
      <c r="B244" s="122"/>
      <c r="C244" s="122"/>
      <c r="D244" s="122"/>
      <c r="E244" s="122"/>
      <c r="F244" s="303"/>
      <c r="G244" s="303"/>
      <c r="H244" s="500"/>
      <c r="I244" s="303"/>
      <c r="J244" s="303"/>
      <c r="K244" s="303"/>
      <c r="L244" s="501"/>
      <c r="M244" s="303"/>
      <c r="N244" s="303"/>
      <c r="O244" s="502"/>
      <c r="Q244" s="301"/>
      <c r="R244" s="294"/>
      <c r="S244" s="294"/>
      <c r="T244" s="294"/>
      <c r="U244" s="294"/>
    </row>
    <row r="245" spans="2:21" ht="9.75" hidden="1" customHeight="1">
      <c r="B245" s="122"/>
      <c r="C245" s="122"/>
      <c r="D245" s="303"/>
      <c r="E245" s="303"/>
      <c r="F245" s="303"/>
      <c r="G245" s="303"/>
      <c r="H245" s="303"/>
      <c r="I245" s="303"/>
      <c r="J245" s="303"/>
      <c r="K245" s="303"/>
      <c r="L245" s="303"/>
      <c r="M245" s="303"/>
      <c r="N245" s="303"/>
      <c r="O245" s="303"/>
      <c r="Q245" s="301"/>
      <c r="R245" s="294"/>
      <c r="S245" s="294"/>
      <c r="T245" s="294"/>
      <c r="U245" s="294"/>
    </row>
    <row r="246" spans="2:21" s="97" customFormat="1" ht="18" customHeight="1">
      <c r="B246" s="1067" t="s">
        <v>277</v>
      </c>
      <c r="C246" s="1075"/>
      <c r="D246" s="1032" t="s">
        <v>738</v>
      </c>
      <c r="E246" s="975"/>
      <c r="F246" s="975"/>
      <c r="G246" s="975"/>
      <c r="H246" s="975"/>
      <c r="I246" s="975"/>
      <c r="J246" s="975"/>
      <c r="K246" s="975"/>
      <c r="L246" s="975"/>
      <c r="M246" s="975"/>
      <c r="N246" s="975"/>
      <c r="O246" s="976"/>
      <c r="Q246" s="495"/>
    </row>
    <row r="247" spans="2:21" s="97" customFormat="1" ht="19.350000000000001" customHeight="1">
      <c r="B247" s="1076"/>
      <c r="C247" s="1077"/>
      <c r="D247" s="1033"/>
      <c r="E247" s="1034"/>
      <c r="F247" s="1034"/>
      <c r="G247" s="1034"/>
      <c r="H247" s="1034"/>
      <c r="I247" s="1034"/>
      <c r="J247" s="1034"/>
      <c r="K247" s="1034"/>
      <c r="L247" s="1034"/>
      <c r="M247" s="1034"/>
      <c r="N247" s="1034"/>
      <c r="O247" s="1035"/>
    </row>
    <row r="248" spans="2:21" s="97" customFormat="1" ht="19.350000000000001" customHeight="1">
      <c r="B248" s="1076"/>
      <c r="C248" s="1077"/>
      <c r="D248" s="1026"/>
      <c r="E248" s="1027"/>
      <c r="F248" s="1027"/>
      <c r="G248" s="1027"/>
      <c r="H248" s="1027"/>
      <c r="I248" s="1027"/>
      <c r="J248" s="1027"/>
      <c r="K248" s="1027"/>
      <c r="L248" s="1027"/>
      <c r="M248" s="1027"/>
      <c r="N248" s="1027"/>
      <c r="O248" s="1028"/>
    </row>
    <row r="249" spans="2:21" s="97" customFormat="1" ht="19.350000000000001" customHeight="1">
      <c r="B249" s="1076"/>
      <c r="C249" s="1077"/>
      <c r="D249" s="1026"/>
      <c r="E249" s="1027"/>
      <c r="F249" s="1027"/>
      <c r="G249" s="1027"/>
      <c r="H249" s="1027"/>
      <c r="I249" s="1027"/>
      <c r="J249" s="1027"/>
      <c r="K249" s="1027"/>
      <c r="L249" s="1027"/>
      <c r="M249" s="1027"/>
      <c r="N249" s="1027"/>
      <c r="O249" s="1028"/>
    </row>
    <row r="250" spans="2:21" s="97" customFormat="1" ht="19.350000000000001" customHeight="1">
      <c r="B250" s="1076"/>
      <c r="C250" s="1077"/>
      <c r="D250" s="1026"/>
      <c r="E250" s="1027"/>
      <c r="F250" s="1027"/>
      <c r="G250" s="1027"/>
      <c r="H250" s="1027"/>
      <c r="I250" s="1027"/>
      <c r="J250" s="1027"/>
      <c r="K250" s="1027"/>
      <c r="L250" s="1027"/>
      <c r="M250" s="1027"/>
      <c r="N250" s="1027"/>
      <c r="O250" s="1028"/>
    </row>
    <row r="251" spans="2:21" s="97" customFormat="1" ht="19.350000000000001" customHeight="1">
      <c r="B251" s="1076"/>
      <c r="C251" s="1077"/>
      <c r="D251" s="1026"/>
      <c r="E251" s="1027"/>
      <c r="F251" s="1027"/>
      <c r="G251" s="1027"/>
      <c r="H251" s="1027"/>
      <c r="I251" s="1027"/>
      <c r="J251" s="1027"/>
      <c r="K251" s="1027"/>
      <c r="L251" s="1027"/>
      <c r="M251" s="1027"/>
      <c r="N251" s="1027"/>
      <c r="O251" s="1028"/>
    </row>
    <row r="252" spans="2:21" s="97" customFormat="1" ht="19.350000000000001" customHeight="1">
      <c r="B252" s="1076"/>
      <c r="C252" s="1077"/>
      <c r="D252" s="1026"/>
      <c r="E252" s="1027"/>
      <c r="F252" s="1027"/>
      <c r="G252" s="1027"/>
      <c r="H252" s="1027"/>
      <c r="I252" s="1027"/>
      <c r="J252" s="1027"/>
      <c r="K252" s="1027"/>
      <c r="L252" s="1027"/>
      <c r="M252" s="1027"/>
      <c r="N252" s="1027"/>
      <c r="O252" s="1028"/>
    </row>
    <row r="253" spans="2:21" s="97" customFormat="1" ht="19.350000000000001" customHeight="1">
      <c r="B253" s="1076"/>
      <c r="C253" s="1077"/>
      <c r="D253" s="1026"/>
      <c r="E253" s="1027"/>
      <c r="F253" s="1027"/>
      <c r="G253" s="1027"/>
      <c r="H253" s="1027"/>
      <c r="I253" s="1027"/>
      <c r="J253" s="1027"/>
      <c r="K253" s="1027"/>
      <c r="L253" s="1027"/>
      <c r="M253" s="1027"/>
      <c r="N253" s="1027"/>
      <c r="O253" s="1028"/>
    </row>
    <row r="254" spans="2:21" s="97" customFormat="1" ht="19.350000000000001" customHeight="1">
      <c r="B254" s="1076"/>
      <c r="C254" s="1077"/>
      <c r="D254" s="1026"/>
      <c r="E254" s="1027"/>
      <c r="F254" s="1027"/>
      <c r="G254" s="1027"/>
      <c r="H254" s="1027"/>
      <c r="I254" s="1027"/>
      <c r="J254" s="1027"/>
      <c r="K254" s="1027"/>
      <c r="L254" s="1027"/>
      <c r="M254" s="1027"/>
      <c r="N254" s="1027"/>
      <c r="O254" s="1028"/>
    </row>
    <row r="255" spans="2:21" s="97" customFormat="1" ht="19.350000000000001" customHeight="1">
      <c r="B255" s="1076"/>
      <c r="C255" s="1077"/>
      <c r="D255" s="1026"/>
      <c r="E255" s="1027"/>
      <c r="F255" s="1027"/>
      <c r="G255" s="1027"/>
      <c r="H255" s="1027"/>
      <c r="I255" s="1027"/>
      <c r="J255" s="1027"/>
      <c r="K255" s="1027"/>
      <c r="L255" s="1027"/>
      <c r="M255" s="1027"/>
      <c r="N255" s="1027"/>
      <c r="O255" s="1028"/>
    </row>
    <row r="256" spans="2:21" s="97" customFormat="1" ht="19.350000000000001" customHeight="1">
      <c r="B256" s="1078"/>
      <c r="C256" s="1079"/>
      <c r="D256" s="1029"/>
      <c r="E256" s="1030"/>
      <c r="F256" s="1030"/>
      <c r="G256" s="1030"/>
      <c r="H256" s="1030"/>
      <c r="I256" s="1030"/>
      <c r="J256" s="1030"/>
      <c r="K256" s="1030"/>
      <c r="L256" s="1030"/>
      <c r="M256" s="1030"/>
      <c r="N256" s="1030"/>
      <c r="O256" s="1031"/>
    </row>
    <row r="257" spans="2:15" s="97" customFormat="1" ht="18" customHeight="1">
      <c r="B257" s="1067" t="s">
        <v>114</v>
      </c>
      <c r="C257" s="1092"/>
      <c r="D257" s="1147" t="s">
        <v>523</v>
      </c>
      <c r="E257" s="1133"/>
      <c r="F257" s="1133"/>
      <c r="G257" s="1133"/>
      <c r="H257" s="1133"/>
      <c r="I257" s="1133"/>
      <c r="J257" s="1133"/>
      <c r="K257" s="1133"/>
      <c r="L257" s="1133"/>
      <c r="M257" s="1133"/>
      <c r="N257" s="1133"/>
      <c r="O257" s="1134"/>
    </row>
    <row r="258" spans="2:15" s="97" customFormat="1" ht="18" customHeight="1">
      <c r="B258" s="1093"/>
      <c r="C258" s="1094"/>
      <c r="D258" s="1045"/>
      <c r="E258" s="1046"/>
      <c r="F258" s="1046"/>
      <c r="G258" s="1046"/>
      <c r="H258" s="1046"/>
      <c r="I258" s="1046"/>
      <c r="J258" s="1046"/>
      <c r="K258" s="1046"/>
      <c r="L258" s="1046"/>
      <c r="M258" s="1046"/>
      <c r="N258" s="1046"/>
      <c r="O258" s="1047"/>
    </row>
    <row r="259" spans="2:15" s="97" customFormat="1" ht="18" customHeight="1">
      <c r="B259" s="1093"/>
      <c r="C259" s="1094"/>
      <c r="D259" s="1026"/>
      <c r="E259" s="1027"/>
      <c r="F259" s="1027"/>
      <c r="G259" s="1027"/>
      <c r="H259" s="1027"/>
      <c r="I259" s="1027"/>
      <c r="J259" s="1027"/>
      <c r="K259" s="1027"/>
      <c r="L259" s="1027"/>
      <c r="M259" s="1027"/>
      <c r="N259" s="1027"/>
      <c r="O259" s="1028"/>
    </row>
    <row r="260" spans="2:15" s="97" customFormat="1" ht="18" customHeight="1">
      <c r="B260" s="1093"/>
      <c r="C260" s="1094"/>
      <c r="D260" s="1026"/>
      <c r="E260" s="1027"/>
      <c r="F260" s="1027"/>
      <c r="G260" s="1027"/>
      <c r="H260" s="1027"/>
      <c r="I260" s="1027"/>
      <c r="J260" s="1027"/>
      <c r="K260" s="1027"/>
      <c r="L260" s="1027"/>
      <c r="M260" s="1027"/>
      <c r="N260" s="1027"/>
      <c r="O260" s="1028"/>
    </row>
    <row r="261" spans="2:15" s="97" customFormat="1" ht="18" customHeight="1">
      <c r="B261" s="1093"/>
      <c r="C261" s="1094"/>
      <c r="D261" s="1026"/>
      <c r="E261" s="1027"/>
      <c r="F261" s="1027"/>
      <c r="G261" s="1027"/>
      <c r="H261" s="1027"/>
      <c r="I261" s="1027"/>
      <c r="J261" s="1027"/>
      <c r="K261" s="1027"/>
      <c r="L261" s="1027"/>
      <c r="M261" s="1027"/>
      <c r="N261" s="1027"/>
      <c r="O261" s="1028"/>
    </row>
    <row r="262" spans="2:15" s="97" customFormat="1" ht="18" customHeight="1">
      <c r="B262" s="1093"/>
      <c r="C262" s="1094"/>
      <c r="D262" s="1026"/>
      <c r="E262" s="1027"/>
      <c r="F262" s="1027"/>
      <c r="G262" s="1027"/>
      <c r="H262" s="1027"/>
      <c r="I262" s="1027"/>
      <c r="J262" s="1027"/>
      <c r="K262" s="1027"/>
      <c r="L262" s="1027"/>
      <c r="M262" s="1027"/>
      <c r="N262" s="1027"/>
      <c r="O262" s="1028"/>
    </row>
    <row r="263" spans="2:15" s="97" customFormat="1" ht="18" customHeight="1">
      <c r="B263" s="1093"/>
      <c r="C263" s="1094"/>
      <c r="D263" s="1048"/>
      <c r="E263" s="1049"/>
      <c r="F263" s="1049"/>
      <c r="G263" s="1049"/>
      <c r="H263" s="1049"/>
      <c r="I263" s="1049"/>
      <c r="J263" s="1049"/>
      <c r="K263" s="1049"/>
      <c r="L263" s="1049"/>
      <c r="M263" s="1049"/>
      <c r="N263" s="1049"/>
      <c r="O263" s="1050"/>
    </row>
    <row r="264" spans="2:15" s="97" customFormat="1" ht="18" customHeight="1">
      <c r="B264" s="1093"/>
      <c r="C264" s="1094"/>
      <c r="D264" s="1116" t="s">
        <v>334</v>
      </c>
      <c r="E264" s="1117"/>
      <c r="F264" s="1117"/>
      <c r="G264" s="1117"/>
      <c r="H264" s="1117"/>
      <c r="I264" s="1117"/>
      <c r="J264" s="1117"/>
      <c r="K264" s="1117"/>
      <c r="L264" s="1117"/>
      <c r="M264" s="1117"/>
      <c r="N264" s="1117"/>
      <c r="O264" s="1118"/>
    </row>
    <row r="265" spans="2:15" s="97" customFormat="1" ht="18" customHeight="1">
      <c r="B265" s="1093"/>
      <c r="C265" s="1094"/>
      <c r="D265" s="1045"/>
      <c r="E265" s="1119"/>
      <c r="F265" s="1119"/>
      <c r="G265" s="1119"/>
      <c r="H265" s="1119"/>
      <c r="I265" s="1119"/>
      <c r="J265" s="1119"/>
      <c r="K265" s="1119"/>
      <c r="L265" s="1119"/>
      <c r="M265" s="1119"/>
      <c r="N265" s="1119"/>
      <c r="O265" s="1120"/>
    </row>
    <row r="266" spans="2:15" s="97" customFormat="1" ht="18" customHeight="1">
      <c r="B266" s="1093"/>
      <c r="C266" s="1094"/>
      <c r="D266" s="1121"/>
      <c r="E266" s="1122"/>
      <c r="F266" s="1122"/>
      <c r="G266" s="1122"/>
      <c r="H266" s="1122"/>
      <c r="I266" s="1122"/>
      <c r="J266" s="1122"/>
      <c r="K266" s="1122"/>
      <c r="L266" s="1122"/>
      <c r="M266" s="1122"/>
      <c r="N266" s="1122"/>
      <c r="O266" s="1123"/>
    </row>
    <row r="267" spans="2:15" s="97" customFormat="1" ht="18" customHeight="1">
      <c r="B267" s="1093"/>
      <c r="C267" s="1094"/>
      <c r="D267" s="1121"/>
      <c r="E267" s="1122"/>
      <c r="F267" s="1122"/>
      <c r="G267" s="1122"/>
      <c r="H267" s="1122"/>
      <c r="I267" s="1122"/>
      <c r="J267" s="1122"/>
      <c r="K267" s="1122"/>
      <c r="L267" s="1122"/>
      <c r="M267" s="1122"/>
      <c r="N267" s="1122"/>
      <c r="O267" s="1123"/>
    </row>
    <row r="268" spans="2:15" s="97" customFormat="1" ht="18" customHeight="1">
      <c r="B268" s="1093"/>
      <c r="C268" s="1094"/>
      <c r="D268" s="1121"/>
      <c r="E268" s="1122"/>
      <c r="F268" s="1122"/>
      <c r="G268" s="1122"/>
      <c r="H268" s="1122"/>
      <c r="I268" s="1122"/>
      <c r="J268" s="1122"/>
      <c r="K268" s="1122"/>
      <c r="L268" s="1122"/>
      <c r="M268" s="1122"/>
      <c r="N268" s="1122"/>
      <c r="O268" s="1123"/>
    </row>
    <row r="269" spans="2:15" s="97" customFormat="1" ht="18" customHeight="1">
      <c r="B269" s="1093"/>
      <c r="C269" s="1094"/>
      <c r="D269" s="1121"/>
      <c r="E269" s="1122"/>
      <c r="F269" s="1122"/>
      <c r="G269" s="1122"/>
      <c r="H269" s="1122"/>
      <c r="I269" s="1122"/>
      <c r="J269" s="1122"/>
      <c r="K269" s="1122"/>
      <c r="L269" s="1122"/>
      <c r="M269" s="1122"/>
      <c r="N269" s="1122"/>
      <c r="O269" s="1123"/>
    </row>
    <row r="270" spans="2:15" s="97" customFormat="1" ht="18" customHeight="1">
      <c r="B270" s="1093"/>
      <c r="C270" s="1094"/>
      <c r="D270" s="1121"/>
      <c r="E270" s="1122"/>
      <c r="F270" s="1122"/>
      <c r="G270" s="1122"/>
      <c r="H270" s="1122"/>
      <c r="I270" s="1122"/>
      <c r="J270" s="1122"/>
      <c r="K270" s="1122"/>
      <c r="L270" s="1122"/>
      <c r="M270" s="1122"/>
      <c r="N270" s="1122"/>
      <c r="O270" s="1123"/>
    </row>
    <row r="271" spans="2:15" s="97" customFormat="1" ht="18" customHeight="1">
      <c r="B271" s="1095"/>
      <c r="C271" s="1096"/>
      <c r="D271" s="1124"/>
      <c r="E271" s="1125"/>
      <c r="F271" s="1125"/>
      <c r="G271" s="1125"/>
      <c r="H271" s="1125"/>
      <c r="I271" s="1125"/>
      <c r="J271" s="1125"/>
      <c r="K271" s="1125"/>
      <c r="L271" s="1125"/>
      <c r="M271" s="1125"/>
      <c r="N271" s="1125"/>
      <c r="O271" s="1126"/>
    </row>
    <row r="272" spans="2:15" s="97" customFormat="1" ht="30.75" customHeight="1">
      <c r="B272" s="1067" t="s">
        <v>110</v>
      </c>
      <c r="C272" s="1092"/>
      <c r="D272" s="1102" t="s">
        <v>733</v>
      </c>
      <c r="E272" s="1090"/>
      <c r="F272" s="1090"/>
      <c r="G272" s="1090"/>
      <c r="H272" s="1090"/>
      <c r="I272" s="1090"/>
      <c r="J272" s="1090"/>
      <c r="K272" s="1090"/>
      <c r="L272" s="1090"/>
      <c r="M272" s="1090"/>
      <c r="N272" s="1090"/>
      <c r="O272" s="1091"/>
    </row>
    <row r="273" spans="2:21" s="97" customFormat="1" ht="18" customHeight="1">
      <c r="B273" s="1093"/>
      <c r="C273" s="1094"/>
      <c r="D273" s="1045"/>
      <c r="E273" s="1108"/>
      <c r="F273" s="1108"/>
      <c r="G273" s="1108"/>
      <c r="H273" s="1108"/>
      <c r="I273" s="1108"/>
      <c r="J273" s="1108"/>
      <c r="K273" s="1108"/>
      <c r="L273" s="1108"/>
      <c r="M273" s="1108"/>
      <c r="N273" s="1108"/>
      <c r="O273" s="1109"/>
    </row>
    <row r="274" spans="2:21" s="97" customFormat="1" ht="18" customHeight="1">
      <c r="B274" s="1093"/>
      <c r="C274" s="1094"/>
      <c r="D274" s="1110"/>
      <c r="E274" s="1111"/>
      <c r="F274" s="1111"/>
      <c r="G274" s="1111"/>
      <c r="H274" s="1111"/>
      <c r="I274" s="1111"/>
      <c r="J274" s="1111"/>
      <c r="K274" s="1111"/>
      <c r="L274" s="1111"/>
      <c r="M274" s="1111"/>
      <c r="N274" s="1111"/>
      <c r="O274" s="1112"/>
    </row>
    <row r="275" spans="2:21" s="97" customFormat="1" ht="18" customHeight="1">
      <c r="B275" s="1093"/>
      <c r="C275" s="1094"/>
      <c r="D275" s="1113"/>
      <c r="E275" s="1114"/>
      <c r="F275" s="1114"/>
      <c r="G275" s="1114"/>
      <c r="H275" s="1114"/>
      <c r="I275" s="1114"/>
      <c r="J275" s="1114"/>
      <c r="K275" s="1114"/>
      <c r="L275" s="1114"/>
      <c r="M275" s="1114"/>
      <c r="N275" s="1114"/>
      <c r="O275" s="1115"/>
    </row>
    <row r="276" spans="2:21" s="97" customFormat="1" ht="17.100000000000001" customHeight="1">
      <c r="B276" s="1093"/>
      <c r="C276" s="1094"/>
      <c r="D276" s="1133" t="s">
        <v>278</v>
      </c>
      <c r="E276" s="1133"/>
      <c r="F276" s="1133"/>
      <c r="G276" s="1133"/>
      <c r="H276" s="1133"/>
      <c r="I276" s="1133"/>
      <c r="J276" s="1133"/>
      <c r="K276" s="1133"/>
      <c r="L276" s="1133"/>
      <c r="M276" s="1133"/>
      <c r="N276" s="1133"/>
      <c r="O276" s="1134"/>
    </row>
    <row r="277" spans="2:21" s="97" customFormat="1" ht="17.100000000000001" customHeight="1">
      <c r="B277" s="1093"/>
      <c r="C277" s="1094"/>
      <c r="D277" s="1135"/>
      <c r="E277" s="1108"/>
      <c r="F277" s="1108"/>
      <c r="G277" s="1108"/>
      <c r="H277" s="1108"/>
      <c r="I277" s="1108"/>
      <c r="J277" s="1108"/>
      <c r="K277" s="1108"/>
      <c r="L277" s="1108"/>
      <c r="M277" s="1108"/>
      <c r="N277" s="1108"/>
      <c r="O277" s="1109"/>
    </row>
    <row r="278" spans="2:21" s="97" customFormat="1" ht="17.100000000000001" customHeight="1">
      <c r="B278" s="1093"/>
      <c r="C278" s="1094"/>
      <c r="D278" s="1110"/>
      <c r="E278" s="1111"/>
      <c r="F278" s="1111"/>
      <c r="G278" s="1111"/>
      <c r="H278" s="1111"/>
      <c r="I278" s="1111"/>
      <c r="J278" s="1111"/>
      <c r="K278" s="1111"/>
      <c r="L278" s="1111"/>
      <c r="M278" s="1111"/>
      <c r="N278" s="1111"/>
      <c r="O278" s="1112"/>
    </row>
    <row r="279" spans="2:21" s="97" customFormat="1" ht="17.100000000000001" customHeight="1">
      <c r="B279" s="1093"/>
      <c r="C279" s="1094"/>
      <c r="D279" s="1113"/>
      <c r="E279" s="1114"/>
      <c r="F279" s="1114"/>
      <c r="G279" s="1114"/>
      <c r="H279" s="1114"/>
      <c r="I279" s="1114"/>
      <c r="J279" s="1114"/>
      <c r="K279" s="1114"/>
      <c r="L279" s="1114"/>
      <c r="M279" s="1114"/>
      <c r="N279" s="1114"/>
      <c r="O279" s="1115"/>
    </row>
    <row r="280" spans="2:21" s="97" customFormat="1" ht="17.100000000000001" customHeight="1">
      <c r="B280" s="1093"/>
      <c r="C280" s="1094"/>
      <c r="D280" s="1133" t="s">
        <v>371</v>
      </c>
      <c r="E280" s="1133"/>
      <c r="F280" s="1133"/>
      <c r="G280" s="1133"/>
      <c r="H280" s="1133"/>
      <c r="I280" s="1133"/>
      <c r="J280" s="1133"/>
      <c r="K280" s="1133"/>
      <c r="L280" s="1133"/>
      <c r="M280" s="1133"/>
      <c r="N280" s="1133"/>
      <c r="O280" s="1134"/>
    </row>
    <row r="281" spans="2:21" s="97" customFormat="1" ht="17.100000000000001" customHeight="1">
      <c r="B281" s="1093"/>
      <c r="C281" s="1094"/>
      <c r="D281" s="1135"/>
      <c r="E281" s="1136"/>
      <c r="F281" s="1136"/>
      <c r="G281" s="1136"/>
      <c r="H281" s="1136"/>
      <c r="I281" s="1136"/>
      <c r="J281" s="1136"/>
      <c r="K281" s="1136"/>
      <c r="L281" s="1136"/>
      <c r="M281" s="1136"/>
      <c r="N281" s="1136"/>
      <c r="O281" s="1137"/>
    </row>
    <row r="282" spans="2:21" s="97" customFormat="1" ht="17.100000000000001" customHeight="1">
      <c r="B282" s="1093"/>
      <c r="C282" s="1094"/>
      <c r="D282" s="1138"/>
      <c r="E282" s="827"/>
      <c r="F282" s="827"/>
      <c r="G282" s="827"/>
      <c r="H282" s="827"/>
      <c r="I282" s="827"/>
      <c r="J282" s="827"/>
      <c r="K282" s="827"/>
      <c r="L282" s="827"/>
      <c r="M282" s="827"/>
      <c r="N282" s="827"/>
      <c r="O282" s="1139"/>
    </row>
    <row r="283" spans="2:21" s="97" customFormat="1" ht="17.100000000000001" customHeight="1">
      <c r="B283" s="1093"/>
      <c r="C283" s="1094"/>
      <c r="D283" s="1140"/>
      <c r="E283" s="1141"/>
      <c r="F283" s="1141"/>
      <c r="G283" s="1141"/>
      <c r="H283" s="1141"/>
      <c r="I283" s="1141"/>
      <c r="J283" s="1141"/>
      <c r="K283" s="1141"/>
      <c r="L283" s="1141"/>
      <c r="M283" s="1141"/>
      <c r="N283" s="1141"/>
      <c r="O283" s="1142"/>
    </row>
    <row r="284" spans="2:21" s="97" customFormat="1" ht="45" customHeight="1">
      <c r="B284" s="1093"/>
      <c r="C284" s="1094"/>
      <c r="D284" s="1021" t="s">
        <v>780</v>
      </c>
      <c r="E284" s="1022"/>
      <c r="F284" s="1022"/>
      <c r="G284" s="1022"/>
      <c r="H284" s="1022"/>
      <c r="I284" s="1022"/>
      <c r="J284" s="1022"/>
      <c r="K284" s="1022"/>
      <c r="L284" s="1023"/>
      <c r="M284" s="1024" t="s">
        <v>713</v>
      </c>
      <c r="N284" s="1025"/>
      <c r="O284" s="706" t="s">
        <v>714</v>
      </c>
      <c r="Q284" s="495" t="s">
        <v>721</v>
      </c>
    </row>
    <row r="285" spans="2:21" s="97" customFormat="1" ht="17.100000000000001" customHeight="1">
      <c r="B285" s="1093"/>
      <c r="C285" s="1094"/>
      <c r="D285" s="1045"/>
      <c r="E285" s="1103"/>
      <c r="F285" s="1103"/>
      <c r="G285" s="1103"/>
      <c r="H285" s="1103"/>
      <c r="I285" s="1103"/>
      <c r="J285" s="1103"/>
      <c r="K285" s="1103"/>
      <c r="L285" s="1103"/>
      <c r="M285" s="1103"/>
      <c r="N285" s="1103"/>
      <c r="O285" s="1104"/>
    </row>
    <row r="286" spans="2:21" ht="18" customHeight="1">
      <c r="B286" s="1093"/>
      <c r="C286" s="1094"/>
      <c r="D286" s="1105"/>
      <c r="E286" s="1106"/>
      <c r="F286" s="1106"/>
      <c r="G286" s="1106"/>
      <c r="H286" s="1106"/>
      <c r="I286" s="1106"/>
      <c r="J286" s="1106"/>
      <c r="K286" s="1106"/>
      <c r="L286" s="1106"/>
      <c r="M286" s="1106"/>
      <c r="N286" s="1106"/>
      <c r="O286" s="1107"/>
      <c r="R286" s="294"/>
      <c r="S286" s="294"/>
      <c r="T286" s="294"/>
      <c r="U286" s="294"/>
    </row>
    <row r="287" spans="2:21" ht="18" customHeight="1">
      <c r="B287" s="1093"/>
      <c r="C287" s="1094"/>
      <c r="D287" s="1147" t="s">
        <v>279</v>
      </c>
      <c r="E287" s="1133"/>
      <c r="F287" s="1133"/>
      <c r="G287" s="1133"/>
      <c r="H287" s="1133"/>
      <c r="I287" s="1133"/>
      <c r="J287" s="1133"/>
      <c r="K287" s="1133"/>
      <c r="L287" s="1133"/>
      <c r="M287" s="1133"/>
      <c r="N287" s="1133"/>
      <c r="O287" s="1134"/>
      <c r="R287" s="294"/>
      <c r="S287" s="294"/>
      <c r="T287" s="294"/>
      <c r="U287" s="294"/>
    </row>
    <row r="288" spans="2:21" ht="18" customHeight="1">
      <c r="B288" s="1093"/>
      <c r="C288" s="1094"/>
      <c r="D288" s="1127"/>
      <c r="E288" s="1128"/>
      <c r="F288" s="1128"/>
      <c r="G288" s="1128"/>
      <c r="H288" s="1128"/>
      <c r="I288" s="1128"/>
      <c r="J288" s="1128"/>
      <c r="K288" s="1128"/>
      <c r="L288" s="1128"/>
      <c r="M288" s="1128"/>
      <c r="N288" s="1128"/>
      <c r="O288" s="1129"/>
      <c r="R288" s="294"/>
      <c r="S288" s="294"/>
      <c r="T288" s="294"/>
      <c r="U288" s="294"/>
    </row>
    <row r="289" spans="1:17" s="308" customFormat="1" ht="18" customHeight="1">
      <c r="B289" s="1095"/>
      <c r="C289" s="1096"/>
      <c r="D289" s="1130"/>
      <c r="E289" s="1131"/>
      <c r="F289" s="1131"/>
      <c r="G289" s="1131"/>
      <c r="H289" s="1131"/>
      <c r="I289" s="1131"/>
      <c r="J289" s="1131"/>
      <c r="K289" s="1131"/>
      <c r="L289" s="1131"/>
      <c r="M289" s="1131"/>
      <c r="N289" s="1131"/>
      <c r="O289" s="1132"/>
    </row>
    <row r="290" spans="1:17" s="122" customFormat="1" ht="4.5" customHeight="1">
      <c r="B290" s="309"/>
      <c r="C290" s="309"/>
      <c r="D290" s="310"/>
      <c r="E290" s="310"/>
      <c r="F290" s="310"/>
      <c r="G290" s="310"/>
      <c r="H290" s="310"/>
      <c r="I290" s="310"/>
      <c r="J290" s="310"/>
      <c r="K290" s="310"/>
      <c r="L290" s="310"/>
      <c r="M290" s="310"/>
      <c r="N290" s="310"/>
      <c r="O290" s="310"/>
    </row>
    <row r="291" spans="1:17" s="122" customFormat="1" ht="18.75" customHeight="1">
      <c r="B291" s="463" t="s">
        <v>333</v>
      </c>
      <c r="C291" s="309"/>
      <c r="D291" s="310"/>
      <c r="E291" s="310"/>
      <c r="F291" s="310"/>
      <c r="G291" s="310"/>
      <c r="H291" s="310"/>
      <c r="I291" s="310"/>
      <c r="J291" s="310"/>
      <c r="K291" s="310"/>
      <c r="L291" s="310"/>
      <c r="M291" s="310"/>
      <c r="N291" s="310"/>
      <c r="O291" s="310"/>
    </row>
    <row r="292" spans="1:17" s="122" customFormat="1" ht="14.25" customHeight="1" thickBot="1">
      <c r="B292" s="463" t="s">
        <v>331</v>
      </c>
      <c r="C292" s="309"/>
      <c r="D292" s="310"/>
      <c r="E292" s="310"/>
      <c r="F292" s="310"/>
      <c r="G292" s="310"/>
      <c r="H292" s="310"/>
      <c r="I292" s="310"/>
      <c r="J292" s="310"/>
      <c r="K292" s="310"/>
      <c r="L292" s="310"/>
      <c r="M292" s="310"/>
      <c r="N292" s="310"/>
      <c r="O292" s="310"/>
    </row>
    <row r="293" spans="1:17" s="122" customFormat="1" ht="18" customHeight="1" thickBot="1">
      <c r="B293" s="1143" t="s">
        <v>36</v>
      </c>
      <c r="C293" s="1017"/>
      <c r="D293" s="1018"/>
      <c r="E293" s="311" t="s">
        <v>516</v>
      </c>
      <c r="F293" s="312"/>
      <c r="G293" s="312"/>
      <c r="H293" s="312"/>
      <c r="I293" s="312"/>
      <c r="J293" s="312"/>
      <c r="K293" s="312"/>
      <c r="L293" s="212"/>
      <c r="M293" s="212"/>
      <c r="N293" s="212"/>
      <c r="O293" s="212"/>
    </row>
    <row r="294" spans="1:17" s="122" customFormat="1" ht="12">
      <c r="A294" s="313"/>
      <c r="B294" s="314" t="s">
        <v>50</v>
      </c>
      <c r="C294" s="314"/>
      <c r="D294" s="315"/>
      <c r="E294" s="316"/>
      <c r="F294" s="316"/>
      <c r="G294" s="317" t="s">
        <v>51</v>
      </c>
      <c r="H294" s="315"/>
      <c r="I294" s="314" t="s">
        <v>52</v>
      </c>
      <c r="J294" s="314"/>
      <c r="K294" s="313"/>
      <c r="L294" s="318"/>
      <c r="M294" s="319"/>
      <c r="N294" s="313"/>
      <c r="O294" s="317" t="s">
        <v>51</v>
      </c>
    </row>
    <row r="295" spans="1:17" s="122" customFormat="1" ht="12">
      <c r="A295" s="320"/>
      <c r="B295" s="321" t="s">
        <v>53</v>
      </c>
      <c r="C295" s="322"/>
      <c r="D295" s="322"/>
      <c r="E295" s="323"/>
      <c r="F295" s="323" t="s">
        <v>54</v>
      </c>
      <c r="G295" s="324" t="s">
        <v>55</v>
      </c>
      <c r="H295" s="325"/>
      <c r="I295" s="321" t="s">
        <v>53</v>
      </c>
      <c r="J295" s="322"/>
      <c r="K295" s="322"/>
      <c r="L295" s="322"/>
      <c r="M295" s="323"/>
      <c r="N295" s="323" t="s">
        <v>54</v>
      </c>
      <c r="O295" s="324" t="s">
        <v>55</v>
      </c>
    </row>
    <row r="296" spans="1:17" s="122" customFormat="1" ht="18" customHeight="1">
      <c r="A296" s="313"/>
      <c r="B296" s="78" t="s">
        <v>395</v>
      </c>
      <c r="C296" s="79"/>
      <c r="D296" s="79"/>
      <c r="E296" s="80"/>
      <c r="F296" s="81"/>
      <c r="G296" s="82"/>
      <c r="H296" s="83"/>
      <c r="I296" s="78" t="s">
        <v>397</v>
      </c>
      <c r="J296" s="79"/>
      <c r="K296" s="79"/>
      <c r="L296" s="79"/>
      <c r="M296" s="80"/>
      <c r="N296" s="84"/>
      <c r="O296" s="85"/>
      <c r="Q296" s="561" t="s">
        <v>700</v>
      </c>
    </row>
    <row r="297" spans="1:17" s="122" customFormat="1" ht="14.25" customHeight="1">
      <c r="A297" s="313"/>
      <c r="B297" s="86"/>
      <c r="C297" s="87"/>
      <c r="D297" s="88"/>
      <c r="E297" s="89"/>
      <c r="F297" s="90"/>
      <c r="G297" s="91"/>
      <c r="H297" s="83"/>
      <c r="I297" s="92"/>
      <c r="J297" s="93"/>
      <c r="K297" s="88"/>
      <c r="L297" s="88"/>
      <c r="M297" s="89"/>
      <c r="N297" s="90"/>
      <c r="O297" s="94"/>
    </row>
    <row r="298" spans="1:17" s="122" customFormat="1" ht="14.25" customHeight="1">
      <c r="A298" s="313"/>
      <c r="B298" s="95"/>
      <c r="C298" s="96"/>
      <c r="D298" s="97"/>
      <c r="E298" s="98"/>
      <c r="F298" s="90"/>
      <c r="G298" s="99">
        <f>ROUNDDOWN(SUM(F297:F303)/1000,0)</f>
        <v>0</v>
      </c>
      <c r="H298" s="100"/>
      <c r="I298" s="92"/>
      <c r="J298" s="510"/>
      <c r="K298" s="510"/>
      <c r="L298" s="510"/>
      <c r="M298" s="98"/>
      <c r="N298" s="90"/>
      <c r="O298" s="101">
        <f>ROUNDDOWN(SUM(N297:N306)/1000,0)</f>
        <v>0</v>
      </c>
    </row>
    <row r="299" spans="1:17" s="122" customFormat="1" ht="14.1" customHeight="1">
      <c r="A299" s="313"/>
      <c r="B299" s="95"/>
      <c r="C299" s="96"/>
      <c r="D299" s="97"/>
      <c r="E299" s="98"/>
      <c r="F299" s="90"/>
      <c r="G299" s="99"/>
      <c r="H299" s="100"/>
      <c r="I299" s="92"/>
      <c r="J299" s="510"/>
      <c r="K299" s="510"/>
      <c r="L299" s="510"/>
      <c r="M299" s="98"/>
      <c r="N299" s="90"/>
      <c r="O299" s="94"/>
    </row>
    <row r="300" spans="1:17" s="122" customFormat="1" ht="14.25" customHeight="1">
      <c r="A300" s="313"/>
      <c r="B300" s="95"/>
      <c r="C300" s="96"/>
      <c r="D300" s="97"/>
      <c r="E300" s="98"/>
      <c r="F300" s="90"/>
      <c r="G300" s="99"/>
      <c r="H300" s="100"/>
      <c r="I300" s="92"/>
      <c r="J300" s="510"/>
      <c r="K300" s="510"/>
      <c r="L300" s="510"/>
      <c r="M300" s="98"/>
      <c r="N300" s="90"/>
      <c r="O300" s="94"/>
    </row>
    <row r="301" spans="1:17" s="122" customFormat="1" ht="14.25" customHeight="1">
      <c r="A301" s="313"/>
      <c r="B301" s="95"/>
      <c r="C301" s="96"/>
      <c r="D301" s="97"/>
      <c r="E301" s="98"/>
      <c r="F301" s="90"/>
      <c r="G301" s="102"/>
      <c r="H301" s="103"/>
      <c r="I301" s="92"/>
      <c r="J301" s="510"/>
      <c r="K301" s="510"/>
      <c r="L301" s="510"/>
      <c r="M301" s="98"/>
      <c r="N301" s="90"/>
      <c r="O301" s="94"/>
    </row>
    <row r="302" spans="1:17" s="122" customFormat="1" ht="14.25" customHeight="1">
      <c r="A302" s="313"/>
      <c r="B302" s="95"/>
      <c r="C302" s="96"/>
      <c r="D302" s="97"/>
      <c r="E302" s="98"/>
      <c r="F302" s="90"/>
      <c r="G302" s="102"/>
      <c r="H302" s="103"/>
      <c r="I302" s="92"/>
      <c r="J302" s="510"/>
      <c r="K302" s="510"/>
      <c r="L302" s="510"/>
      <c r="M302" s="98"/>
      <c r="N302" s="90"/>
      <c r="O302" s="94"/>
    </row>
    <row r="303" spans="1:17" s="122" customFormat="1" ht="14.25" customHeight="1">
      <c r="A303" s="313"/>
      <c r="B303" s="78" t="s">
        <v>607</v>
      </c>
      <c r="C303" s="79"/>
      <c r="D303" s="79"/>
      <c r="E303" s="80"/>
      <c r="F303" s="81"/>
      <c r="G303" s="82"/>
      <c r="H303" s="105"/>
      <c r="I303" s="92"/>
      <c r="J303" s="510"/>
      <c r="K303" s="510"/>
      <c r="L303" s="510"/>
      <c r="M303" s="98"/>
      <c r="N303" s="90"/>
      <c r="O303" s="94"/>
    </row>
    <row r="304" spans="1:17" s="122" customFormat="1" ht="14.25" customHeight="1">
      <c r="A304" s="313"/>
      <c r="B304" s="95"/>
      <c r="C304" s="96"/>
      <c r="D304" s="97"/>
      <c r="E304" s="98"/>
      <c r="F304" s="90"/>
      <c r="G304" s="91"/>
      <c r="H304" s="105"/>
      <c r="I304" s="92"/>
      <c r="J304" s="510"/>
      <c r="K304" s="510"/>
      <c r="L304" s="510"/>
      <c r="M304" s="98"/>
      <c r="N304" s="90"/>
      <c r="O304" s="94"/>
    </row>
    <row r="305" spans="1:15" s="122" customFormat="1" ht="14.25" customHeight="1">
      <c r="A305" s="313"/>
      <c r="B305" s="95"/>
      <c r="C305" s="96"/>
      <c r="D305" s="97"/>
      <c r="E305" s="98"/>
      <c r="F305" s="90"/>
      <c r="G305" s="99">
        <f>ROUNDDOWN(SUM(F304:F309)/1000,0)</f>
        <v>0</v>
      </c>
      <c r="H305" s="100"/>
      <c r="I305" s="107"/>
      <c r="J305" s="511"/>
      <c r="K305" s="511"/>
      <c r="L305" s="511"/>
      <c r="M305" s="98"/>
      <c r="N305" s="90"/>
      <c r="O305" s="106"/>
    </row>
    <row r="306" spans="1:15" s="122" customFormat="1" ht="14.25" customHeight="1">
      <c r="A306" s="313"/>
      <c r="B306" s="95"/>
      <c r="C306" s="96"/>
      <c r="D306" s="97"/>
      <c r="E306" s="98"/>
      <c r="F306" s="90"/>
      <c r="G306" s="99"/>
      <c r="H306" s="100"/>
      <c r="I306" s="78" t="s">
        <v>398</v>
      </c>
      <c r="J306" s="79"/>
      <c r="K306" s="79"/>
      <c r="L306" s="79"/>
      <c r="M306" s="80"/>
      <c r="N306" s="81"/>
      <c r="O306" s="111"/>
    </row>
    <row r="307" spans="1:15" s="122" customFormat="1" ht="14.25" customHeight="1">
      <c r="A307" s="313"/>
      <c r="B307" s="95"/>
      <c r="C307" s="96"/>
      <c r="D307" s="97"/>
      <c r="E307" s="98"/>
      <c r="F307" s="90"/>
      <c r="G307" s="99"/>
      <c r="H307" s="105"/>
      <c r="I307" s="92"/>
      <c r="J307" s="510"/>
      <c r="K307" s="510"/>
      <c r="L307" s="510"/>
      <c r="M307" s="98"/>
      <c r="N307" s="90"/>
      <c r="O307" s="94"/>
    </row>
    <row r="308" spans="1:15" s="122" customFormat="1" ht="14.25" customHeight="1">
      <c r="A308" s="313"/>
      <c r="B308" s="95"/>
      <c r="C308" s="96"/>
      <c r="D308" s="97"/>
      <c r="E308" s="98"/>
      <c r="F308" s="90"/>
      <c r="G308" s="99"/>
      <c r="H308" s="100"/>
      <c r="I308" s="92"/>
      <c r="J308" s="510"/>
      <c r="K308" s="510"/>
      <c r="L308" s="510"/>
      <c r="M308" s="98"/>
      <c r="N308" s="90"/>
      <c r="O308" s="101">
        <f>ROUNDDOWN(SUM(N307:N315)/1000,0)</f>
        <v>0</v>
      </c>
    </row>
    <row r="309" spans="1:15" s="122" customFormat="1" ht="14.25" customHeight="1">
      <c r="A309" s="313"/>
      <c r="B309" s="78" t="s">
        <v>614</v>
      </c>
      <c r="C309" s="79"/>
      <c r="D309" s="79"/>
      <c r="E309" s="80"/>
      <c r="F309" s="81"/>
      <c r="G309" s="82"/>
      <c r="H309" s="100"/>
      <c r="I309" s="92"/>
      <c r="J309" s="510"/>
      <c r="K309" s="510"/>
      <c r="L309" s="510"/>
      <c r="M309" s="98"/>
      <c r="N309" s="90"/>
      <c r="O309" s="94"/>
    </row>
    <row r="310" spans="1:15" s="122" customFormat="1" ht="14.25" customHeight="1">
      <c r="A310" s="313"/>
      <c r="B310" s="95"/>
      <c r="C310" s="96"/>
      <c r="D310" s="97"/>
      <c r="E310" s="98"/>
      <c r="F310" s="90"/>
      <c r="G310" s="91"/>
      <c r="H310" s="105"/>
      <c r="I310" s="92"/>
      <c r="J310" s="510"/>
      <c r="K310" s="510"/>
      <c r="L310" s="510"/>
      <c r="M310" s="98"/>
      <c r="N310" s="90"/>
      <c r="O310" s="94"/>
    </row>
    <row r="311" spans="1:15" s="122" customFormat="1" ht="14.25" customHeight="1">
      <c r="A311" s="313"/>
      <c r="B311" s="95"/>
      <c r="C311" s="96"/>
      <c r="D311" s="97"/>
      <c r="E311" s="98"/>
      <c r="F311" s="90"/>
      <c r="G311" s="99">
        <f>ROUNDDOWN(SUM(F310:F313)/1000,0)</f>
        <v>0</v>
      </c>
      <c r="H311" s="105"/>
      <c r="I311" s="92"/>
      <c r="J311" s="510"/>
      <c r="K311" s="510"/>
      <c r="L311" s="510"/>
      <c r="M311" s="98"/>
      <c r="N311" s="90"/>
      <c r="O311" s="94"/>
    </row>
    <row r="312" spans="1:15" s="122" customFormat="1" ht="14.25" customHeight="1">
      <c r="A312" s="313"/>
      <c r="B312" s="95"/>
      <c r="C312" s="96"/>
      <c r="D312" s="97"/>
      <c r="E312" s="98"/>
      <c r="F312" s="90"/>
      <c r="G312" s="99"/>
      <c r="H312" s="100"/>
      <c r="I312" s="92"/>
      <c r="J312" s="510"/>
      <c r="K312" s="510"/>
      <c r="L312" s="510"/>
      <c r="M312" s="98"/>
      <c r="N312" s="90"/>
      <c r="O312" s="94"/>
    </row>
    <row r="313" spans="1:15" s="122" customFormat="1" ht="14.25" customHeight="1">
      <c r="A313" s="313"/>
      <c r="B313" s="78" t="s">
        <v>615</v>
      </c>
      <c r="C313" s="79"/>
      <c r="D313" s="79"/>
      <c r="E313" s="80"/>
      <c r="F313" s="81"/>
      <c r="G313" s="82"/>
      <c r="H313" s="100"/>
      <c r="I313" s="92"/>
      <c r="J313" s="510"/>
      <c r="K313" s="510"/>
      <c r="L313" s="510"/>
      <c r="M313" s="98"/>
      <c r="N313" s="90"/>
      <c r="O313" s="94"/>
    </row>
    <row r="314" spans="1:15" s="122" customFormat="1" ht="14.25" customHeight="1">
      <c r="A314" s="313"/>
      <c r="B314" s="95"/>
      <c r="C314" s="96"/>
      <c r="D314" s="97"/>
      <c r="E314" s="98"/>
      <c r="F314" s="90"/>
      <c r="G314" s="91"/>
      <c r="H314" s="105"/>
      <c r="I314" s="92"/>
      <c r="J314" s="510"/>
      <c r="K314" s="510"/>
      <c r="L314" s="510"/>
      <c r="M314" s="98"/>
      <c r="N314" s="90"/>
      <c r="O314" s="106"/>
    </row>
    <row r="315" spans="1:15" s="122" customFormat="1" ht="14.25" customHeight="1">
      <c r="A315" s="313"/>
      <c r="B315" s="95"/>
      <c r="C315" s="96"/>
      <c r="D315" s="97"/>
      <c r="E315" s="98"/>
      <c r="F315" s="90"/>
      <c r="G315" s="99">
        <f>ROUNDDOWN(SUM(F314:F319)/1000,0)</f>
        <v>0</v>
      </c>
      <c r="H315" s="105"/>
      <c r="I315" s="185" t="s">
        <v>399</v>
      </c>
      <c r="J315" s="167"/>
      <c r="K315" s="109"/>
      <c r="L315" s="109"/>
      <c r="M315" s="110"/>
      <c r="N315" s="84"/>
      <c r="O315" s="111"/>
    </row>
    <row r="316" spans="1:15" s="122" customFormat="1" ht="14.25" customHeight="1">
      <c r="A316" s="313"/>
      <c r="B316" s="95"/>
      <c r="C316" s="96"/>
      <c r="D316" s="97"/>
      <c r="E316" s="98"/>
      <c r="F316" s="90"/>
      <c r="G316" s="99"/>
      <c r="H316" s="105"/>
      <c r="I316" s="92"/>
      <c r="J316" s="510"/>
      <c r="K316" s="510"/>
      <c r="L316" s="510"/>
      <c r="M316" s="98"/>
      <c r="N316" s="90"/>
      <c r="O316" s="94"/>
    </row>
    <row r="317" spans="1:15" s="122" customFormat="1" ht="14.25" customHeight="1">
      <c r="A317" s="313"/>
      <c r="B317" s="95"/>
      <c r="C317" s="96"/>
      <c r="D317" s="97"/>
      <c r="E317" s="98"/>
      <c r="F317" s="90"/>
      <c r="G317" s="99"/>
      <c r="H317" s="100"/>
      <c r="I317" s="92"/>
      <c r="J317" s="510"/>
      <c r="K317" s="510"/>
      <c r="L317" s="510"/>
      <c r="M317" s="98"/>
      <c r="N317" s="90"/>
      <c r="O317" s="101">
        <f>ROUNDDOWN(SUM(N316:N322)/1000,0)</f>
        <v>0</v>
      </c>
    </row>
    <row r="318" spans="1:15" s="122" customFormat="1" ht="14.25" customHeight="1">
      <c r="A318" s="313"/>
      <c r="B318" s="78" t="s">
        <v>396</v>
      </c>
      <c r="C318" s="79"/>
      <c r="D318" s="79"/>
      <c r="E318" s="80"/>
      <c r="F318" s="81"/>
      <c r="G318" s="82"/>
      <c r="H318" s="100"/>
      <c r="I318" s="92"/>
      <c r="J318" s="510"/>
      <c r="K318" s="510"/>
      <c r="L318" s="510"/>
      <c r="M318" s="98"/>
      <c r="N318" s="90"/>
      <c r="O318" s="94"/>
    </row>
    <row r="319" spans="1:15" s="122" customFormat="1" ht="14.25" customHeight="1">
      <c r="A319" s="313"/>
      <c r="B319" s="95"/>
      <c r="C319" s="96"/>
      <c r="D319" s="97"/>
      <c r="E319" s="98"/>
      <c r="F319" s="90"/>
      <c r="G319" s="91"/>
      <c r="H319" s="100"/>
      <c r="I319" s="92"/>
      <c r="J319" s="510"/>
      <c r="K319" s="510"/>
      <c r="L319" s="510"/>
      <c r="M319" s="98"/>
      <c r="N319" s="90"/>
      <c r="O319" s="94"/>
    </row>
    <row r="320" spans="1:15" s="122" customFormat="1" ht="14.25" customHeight="1">
      <c r="A320" s="313"/>
      <c r="B320" s="95"/>
      <c r="C320" s="96"/>
      <c r="D320" s="97"/>
      <c r="E320" s="98"/>
      <c r="F320" s="90"/>
      <c r="G320" s="91">
        <f>ROUNDDOWN(SUM(F319:F326)/1000,0)</f>
        <v>0</v>
      </c>
      <c r="H320" s="100"/>
      <c r="I320" s="92"/>
      <c r="J320" s="510"/>
      <c r="K320" s="510"/>
      <c r="L320" s="510"/>
      <c r="M320" s="98"/>
      <c r="N320" s="90"/>
      <c r="O320" s="94"/>
    </row>
    <row r="321" spans="1:17" s="122" customFormat="1" ht="14.25" customHeight="1">
      <c r="A321" s="313"/>
      <c r="B321" s="95"/>
      <c r="C321" s="96"/>
      <c r="D321" s="97"/>
      <c r="E321" s="98"/>
      <c r="F321" s="90"/>
      <c r="G321" s="91"/>
      <c r="H321" s="100"/>
      <c r="I321" s="92"/>
      <c r="J321" s="510"/>
      <c r="K321" s="510"/>
      <c r="L321" s="510"/>
      <c r="M321" s="98"/>
      <c r="N321" s="90"/>
      <c r="O321" s="94"/>
    </row>
    <row r="322" spans="1:17" s="122" customFormat="1" ht="14.25" customHeight="1">
      <c r="A322" s="313"/>
      <c r="B322" s="95"/>
      <c r="C322" s="96"/>
      <c r="D322" s="97"/>
      <c r="E322" s="98"/>
      <c r="F322" s="90"/>
      <c r="G322" s="91"/>
      <c r="H322" s="105"/>
      <c r="I322" s="185" t="s">
        <v>400</v>
      </c>
      <c r="J322" s="108"/>
      <c r="K322" s="109"/>
      <c r="L322" s="109"/>
      <c r="M322" s="110"/>
      <c r="N322" s="84"/>
      <c r="O322" s="168"/>
    </row>
    <row r="323" spans="1:17" s="122" customFormat="1" ht="14.25" customHeight="1">
      <c r="A323" s="313"/>
      <c r="B323" s="95"/>
      <c r="C323" s="96"/>
      <c r="D323" s="97"/>
      <c r="E323" s="98"/>
      <c r="F323" s="90"/>
      <c r="G323" s="91"/>
      <c r="H323" s="105"/>
      <c r="I323" s="92"/>
      <c r="J323" s="510"/>
      <c r="K323" s="510"/>
      <c r="L323" s="510"/>
      <c r="M323" s="98"/>
      <c r="N323" s="90"/>
      <c r="O323" s="169"/>
    </row>
    <row r="324" spans="1:17" s="122" customFormat="1" ht="14.25" customHeight="1">
      <c r="A324" s="313"/>
      <c r="B324" s="95"/>
      <c r="C324" s="96"/>
      <c r="D324" s="97"/>
      <c r="E324" s="98"/>
      <c r="F324" s="90"/>
      <c r="G324" s="91"/>
      <c r="H324" s="105"/>
      <c r="I324" s="92"/>
      <c r="J324" s="510"/>
      <c r="K324" s="510"/>
      <c r="L324" s="510"/>
      <c r="M324" s="98"/>
      <c r="N324" s="90"/>
      <c r="O324" s="101">
        <f>ROUNDDOWN(SUM(N323:N329)/1000,0)</f>
        <v>0</v>
      </c>
    </row>
    <row r="325" spans="1:17" s="122" customFormat="1" ht="14.25" customHeight="1">
      <c r="A325" s="313"/>
      <c r="B325" s="95"/>
      <c r="C325" s="96"/>
      <c r="D325" s="97"/>
      <c r="E325" s="98"/>
      <c r="F325" s="90"/>
      <c r="G325" s="91"/>
      <c r="H325" s="105"/>
      <c r="I325" s="92"/>
      <c r="J325" s="510"/>
      <c r="K325" s="510"/>
      <c r="L325" s="510"/>
      <c r="M325" s="98"/>
      <c r="N325" s="90"/>
      <c r="O325" s="94"/>
    </row>
    <row r="326" spans="1:17" s="122" customFormat="1" ht="14.25" customHeight="1">
      <c r="A326" s="313"/>
      <c r="B326" s="78" t="s">
        <v>56</v>
      </c>
      <c r="C326" s="79"/>
      <c r="D326" s="79"/>
      <c r="E326" s="80"/>
      <c r="F326" s="81"/>
      <c r="G326" s="82"/>
      <c r="H326" s="105"/>
      <c r="I326" s="92"/>
      <c r="J326" s="510"/>
      <c r="K326" s="510"/>
      <c r="L326" s="510"/>
      <c r="M326" s="98"/>
      <c r="N326" s="90"/>
      <c r="O326" s="94"/>
    </row>
    <row r="327" spans="1:17" s="122" customFormat="1" ht="14.25" customHeight="1">
      <c r="A327" s="313"/>
      <c r="B327" s="95"/>
      <c r="C327" s="96"/>
      <c r="D327" s="97"/>
      <c r="E327" s="98"/>
      <c r="F327" s="90"/>
      <c r="G327" s="91"/>
      <c r="H327" s="100"/>
      <c r="I327" s="92"/>
      <c r="J327" s="510"/>
      <c r="K327" s="510"/>
      <c r="L327" s="510"/>
      <c r="M327" s="98"/>
      <c r="N327" s="90"/>
      <c r="O327" s="94"/>
    </row>
    <row r="328" spans="1:17" s="122" customFormat="1" ht="14.25" customHeight="1">
      <c r="A328" s="313"/>
      <c r="B328" s="95"/>
      <c r="C328" s="96"/>
      <c r="D328" s="97"/>
      <c r="E328" s="98"/>
      <c r="F328" s="90"/>
      <c r="G328" s="99">
        <f>ROUNDDOWN(SUM(F327:F332)/1000,0)</f>
        <v>0</v>
      </c>
      <c r="H328" s="105"/>
      <c r="I328" s="92"/>
      <c r="J328" s="510"/>
      <c r="K328" s="510"/>
      <c r="L328" s="510"/>
      <c r="M328" s="98"/>
      <c r="N328" s="90"/>
      <c r="O328" s="106"/>
    </row>
    <row r="329" spans="1:17" s="122" customFormat="1" ht="14.25" customHeight="1">
      <c r="A329" s="313"/>
      <c r="B329" s="95"/>
      <c r="C329" s="96"/>
      <c r="D329" s="97"/>
      <c r="E329" s="98"/>
      <c r="F329" s="90"/>
      <c r="G329" s="91"/>
      <c r="H329" s="105"/>
      <c r="I329" s="185" t="s">
        <v>401</v>
      </c>
      <c r="J329" s="108"/>
      <c r="K329" s="109"/>
      <c r="L329" s="109"/>
      <c r="M329" s="110"/>
      <c r="N329" s="707"/>
      <c r="O329" s="112"/>
    </row>
    <row r="330" spans="1:17" s="122" customFormat="1" ht="14.25" customHeight="1">
      <c r="A330" s="313"/>
      <c r="B330" s="95"/>
      <c r="C330" s="96"/>
      <c r="D330" s="97"/>
      <c r="E330" s="98"/>
      <c r="F330" s="90"/>
      <c r="G330" s="99"/>
      <c r="H330" s="105"/>
      <c r="I330" s="92"/>
      <c r="J330" s="510"/>
      <c r="K330" s="510"/>
      <c r="L330" s="510"/>
      <c r="M330" s="98"/>
      <c r="N330" s="90"/>
      <c r="O330" s="94"/>
    </row>
    <row r="331" spans="1:17" s="122" customFormat="1" ht="14.25" customHeight="1">
      <c r="A331" s="313"/>
      <c r="B331" s="95"/>
      <c r="C331" s="96"/>
      <c r="D331" s="97"/>
      <c r="E331" s="98"/>
      <c r="F331" s="90"/>
      <c r="G331" s="99"/>
      <c r="H331" s="100"/>
      <c r="I331" s="92"/>
      <c r="J331" s="510"/>
      <c r="K331" s="510"/>
      <c r="L331" s="510"/>
      <c r="M331" s="98"/>
      <c r="N331" s="90"/>
      <c r="O331" s="101">
        <f>ROUNDDOWN(SUM(N330:N335)/1000,0)</f>
        <v>0</v>
      </c>
    </row>
    <row r="332" spans="1:17" s="122" customFormat="1" ht="14.1" customHeight="1" thickBot="1">
      <c r="A332" s="313"/>
      <c r="B332" s="113" t="s">
        <v>608</v>
      </c>
      <c r="C332" s="114"/>
      <c r="D332" s="114"/>
      <c r="E332" s="115"/>
      <c r="F332" s="116"/>
      <c r="G332" s="117">
        <f>G333-G298-G305-G311-G315-G320-G328</f>
        <v>0</v>
      </c>
      <c r="H332" s="105"/>
      <c r="I332" s="92"/>
      <c r="J332" s="510"/>
      <c r="K332" s="510"/>
      <c r="L332" s="510"/>
      <c r="M332" s="98"/>
      <c r="N332" s="90"/>
      <c r="O332" s="94"/>
    </row>
    <row r="333" spans="1:17" s="122" customFormat="1" ht="14.25" customHeight="1" thickTop="1">
      <c r="A333" s="313"/>
      <c r="B333" s="702" t="s">
        <v>57</v>
      </c>
      <c r="C333" s="703"/>
      <c r="D333" s="703"/>
      <c r="E333" s="703"/>
      <c r="F333" s="704"/>
      <c r="G333" s="118">
        <f>O342</f>
        <v>0</v>
      </c>
      <c r="H333" s="100"/>
      <c r="I333" s="92"/>
      <c r="J333" s="510"/>
      <c r="K333" s="510"/>
      <c r="L333" s="510"/>
      <c r="M333" s="98"/>
      <c r="N333" s="90"/>
      <c r="O333" s="94"/>
    </row>
    <row r="334" spans="1:17" s="122" customFormat="1" ht="20.100000000000001" customHeight="1">
      <c r="A334" s="313"/>
      <c r="B334" s="119" t="s">
        <v>58</v>
      </c>
      <c r="C334" s="120"/>
      <c r="D334" s="120"/>
      <c r="E334" s="120"/>
      <c r="F334" s="120"/>
      <c r="G334" s="121"/>
      <c r="H334" s="100"/>
      <c r="I334" s="107"/>
      <c r="J334" s="511"/>
      <c r="K334" s="511"/>
      <c r="L334" s="511"/>
      <c r="M334" s="104"/>
      <c r="N334" s="645"/>
      <c r="O334" s="106"/>
    </row>
    <row r="335" spans="1:17" s="122" customFormat="1" ht="14.25" customHeight="1">
      <c r="A335" s="313"/>
      <c r="B335" s="122" t="s">
        <v>59</v>
      </c>
      <c r="C335" s="120"/>
      <c r="D335" s="120"/>
      <c r="E335" s="120"/>
      <c r="F335" s="120"/>
      <c r="G335" s="123" t="s">
        <v>60</v>
      </c>
      <c r="H335" s="121"/>
      <c r="I335" s="185" t="s">
        <v>717</v>
      </c>
      <c r="J335" s="708"/>
      <c r="K335" s="510"/>
      <c r="L335" s="510"/>
      <c r="M335" s="110"/>
      <c r="N335" s="84"/>
      <c r="O335" s="111"/>
    </row>
    <row r="336" spans="1:17" s="122" customFormat="1" ht="14.25" customHeight="1">
      <c r="A336" s="313"/>
      <c r="B336" s="987" t="s">
        <v>61</v>
      </c>
      <c r="C336" s="1019"/>
      <c r="D336" s="1019"/>
      <c r="E336" s="1019"/>
      <c r="F336" s="1020"/>
      <c r="G336" s="125" t="s">
        <v>62</v>
      </c>
      <c r="H336" s="124"/>
      <c r="I336" s="92"/>
      <c r="J336" s="510"/>
      <c r="K336" s="709"/>
      <c r="L336" s="709"/>
      <c r="M336" s="98"/>
      <c r="N336" s="90"/>
      <c r="O336" s="94"/>
      <c r="Q336" s="648" t="s">
        <v>735</v>
      </c>
    </row>
    <row r="337" spans="1:21" s="122" customFormat="1" ht="14.25" customHeight="1">
      <c r="A337" s="313"/>
      <c r="B337" s="1144" t="s">
        <v>403</v>
      </c>
      <c r="C337" s="1019"/>
      <c r="D337" s="1019"/>
      <c r="E337" s="1019"/>
      <c r="F337" s="1020"/>
      <c r="G337" s="126"/>
      <c r="H337" s="124"/>
      <c r="I337" s="92"/>
      <c r="J337" s="510"/>
      <c r="K337" s="510"/>
      <c r="L337" s="510"/>
      <c r="M337" s="98"/>
      <c r="N337" s="90"/>
      <c r="O337" s="101">
        <f>ROUNDDOWN(SUM(N336:N340)/1000,0)</f>
        <v>0</v>
      </c>
    </row>
    <row r="338" spans="1:21" s="122" customFormat="1" ht="20.100000000000001" customHeight="1">
      <c r="A338" s="313"/>
      <c r="B338" s="1144" t="s">
        <v>404</v>
      </c>
      <c r="C338" s="1145"/>
      <c r="D338" s="1145"/>
      <c r="E338" s="1145"/>
      <c r="F338" s="1146"/>
      <c r="G338" s="126"/>
      <c r="H338" s="127"/>
      <c r="I338" s="92"/>
      <c r="J338" s="510"/>
      <c r="K338" s="510"/>
      <c r="L338" s="510"/>
      <c r="M338" s="98"/>
      <c r="N338" s="90"/>
      <c r="O338" s="94"/>
    </row>
    <row r="339" spans="1:21" s="122" customFormat="1" ht="21.95" customHeight="1" thickBot="1">
      <c r="A339" s="313"/>
      <c r="B339" s="1144" t="s">
        <v>104</v>
      </c>
      <c r="C339" s="1145"/>
      <c r="D339" s="1145"/>
      <c r="E339" s="1145"/>
      <c r="F339" s="1146"/>
      <c r="G339" s="126"/>
      <c r="H339" s="105"/>
      <c r="I339" s="92"/>
      <c r="J339" s="510"/>
      <c r="K339" s="510"/>
      <c r="L339" s="510"/>
      <c r="M339" s="98"/>
      <c r="N339" s="90"/>
      <c r="O339" s="128"/>
    </row>
    <row r="340" spans="1:21" s="122" customFormat="1" ht="35.450000000000003" customHeight="1" thickTop="1">
      <c r="A340" s="313"/>
      <c r="B340" s="1144" t="s">
        <v>108</v>
      </c>
      <c r="C340" s="1145"/>
      <c r="D340" s="1145"/>
      <c r="E340" s="1145"/>
      <c r="F340" s="1146"/>
      <c r="G340" s="126"/>
      <c r="H340" s="105"/>
      <c r="I340" s="1166" t="s">
        <v>402</v>
      </c>
      <c r="J340" s="1167"/>
      <c r="K340" s="1167"/>
      <c r="L340" s="1167"/>
      <c r="M340" s="1167"/>
      <c r="N340" s="1168"/>
      <c r="O340" s="129">
        <f>SUM(O298,O308,O317,O324,O331,O337)</f>
        <v>0</v>
      </c>
    </row>
    <row r="341" spans="1:21" s="122" customFormat="1" ht="35.450000000000003" customHeight="1">
      <c r="A341" s="313"/>
      <c r="B341" s="1144" t="s">
        <v>774</v>
      </c>
      <c r="C341" s="1145"/>
      <c r="D341" s="1145"/>
      <c r="E341" s="1145"/>
      <c r="F341" s="1146"/>
      <c r="G341" s="126"/>
      <c r="H341" s="121"/>
      <c r="I341" s="1169" t="s">
        <v>276</v>
      </c>
      <c r="J341" s="1170"/>
      <c r="K341" s="1170"/>
      <c r="L341" s="1170"/>
      <c r="M341" s="1170"/>
      <c r="N341" s="1171"/>
      <c r="O341" s="136">
        <f>IF(共通入力シート!$B$18="課税事業者",ROUNDDOWN((O340-G343)*10/110,0),0)</f>
        <v>0</v>
      </c>
    </row>
    <row r="342" spans="1:21" s="122" customFormat="1" ht="26.1" customHeight="1" thickBot="1">
      <c r="A342" s="313"/>
      <c r="B342" s="1153" t="s">
        <v>775</v>
      </c>
      <c r="C342" s="1154"/>
      <c r="D342" s="1154"/>
      <c r="E342" s="1154"/>
      <c r="F342" s="1155"/>
      <c r="G342" s="126"/>
      <c r="H342" s="121"/>
      <c r="I342" s="1159" t="s">
        <v>609</v>
      </c>
      <c r="J342" s="1160"/>
      <c r="K342" s="1160"/>
      <c r="L342" s="1160"/>
      <c r="M342" s="1160"/>
      <c r="N342" s="1161"/>
      <c r="O342" s="131">
        <f>O340-O341</f>
        <v>0</v>
      </c>
    </row>
    <row r="343" spans="1:21" s="122" customFormat="1" ht="25.35" customHeight="1" thickTop="1">
      <c r="A343" s="313"/>
      <c r="B343" s="1156" t="s">
        <v>63</v>
      </c>
      <c r="C343" s="1157"/>
      <c r="D343" s="1157"/>
      <c r="E343" s="1157"/>
      <c r="F343" s="1158"/>
      <c r="G343" s="130">
        <f>SUM(G337:G342)</f>
        <v>0</v>
      </c>
      <c r="H343" s="326"/>
      <c r="I343" s="1159" t="s">
        <v>610</v>
      </c>
      <c r="J343" s="1160"/>
      <c r="K343" s="1160"/>
      <c r="L343" s="1160"/>
      <c r="M343" s="1160"/>
      <c r="N343" s="1161"/>
      <c r="O343" s="134"/>
    </row>
    <row r="344" spans="1:21" s="122" customFormat="1" ht="26.25" customHeight="1">
      <c r="A344" s="313"/>
      <c r="B344" s="122" t="s">
        <v>64</v>
      </c>
      <c r="C344" s="327"/>
      <c r="D344" s="327"/>
      <c r="E344" s="327"/>
      <c r="F344" s="327"/>
      <c r="G344" s="133"/>
      <c r="H344" s="326"/>
      <c r="O344" s="135"/>
    </row>
    <row r="345" spans="1:21" s="122" customFormat="1" ht="10.5" customHeight="1" thickBot="1">
      <c r="A345" s="313"/>
      <c r="C345" s="327"/>
      <c r="D345" s="327"/>
      <c r="E345" s="327"/>
      <c r="F345" s="327"/>
      <c r="G345" s="133"/>
      <c r="H345" s="326"/>
      <c r="I345" s="328"/>
    </row>
    <row r="346" spans="1:21" s="122" customFormat="1" ht="25.35" customHeight="1" thickBot="1">
      <c r="A346" s="313"/>
      <c r="B346" s="1143" t="s">
        <v>65</v>
      </c>
      <c r="C346" s="1018"/>
      <c r="D346" s="1162" t="str">
        <f>IF(共通入力シート!$B$2="","",共通入力シート!$B$2)</f>
        <v/>
      </c>
      <c r="E346" s="1162"/>
      <c r="F346" s="1162"/>
      <c r="G346" s="1163"/>
      <c r="H346" s="1164" t="s">
        <v>778</v>
      </c>
      <c r="I346" s="1165"/>
      <c r="J346" s="1165"/>
      <c r="K346" s="1165"/>
      <c r="L346" s="1165"/>
      <c r="M346" s="1165"/>
      <c r="N346" s="1165"/>
      <c r="O346" s="1165"/>
    </row>
    <row r="347" spans="1:21" s="122" customFormat="1" ht="77.099999999999994" customHeight="1" thickBot="1">
      <c r="A347" s="313"/>
      <c r="B347" s="1148" t="s">
        <v>776</v>
      </c>
      <c r="C347" s="1149"/>
      <c r="D347" s="1150" t="str">
        <f>IF(O342=0,"",MAX(0,MIN(INT(O342/2),G332)))</f>
        <v/>
      </c>
      <c r="E347" s="1150"/>
      <c r="F347" s="1150"/>
      <c r="G347" s="329" t="s">
        <v>27</v>
      </c>
      <c r="H347" s="1151" t="s">
        <v>736</v>
      </c>
      <c r="I347" s="1152"/>
      <c r="J347" s="1152"/>
      <c r="K347" s="1152"/>
      <c r="L347" s="1152"/>
      <c r="M347" s="1152"/>
      <c r="N347" s="1152"/>
      <c r="O347" s="1152"/>
    </row>
    <row r="348" spans="1:21" ht="4.5" customHeight="1"/>
    <row r="349" spans="1:21" ht="15.6" customHeight="1">
      <c r="B349" s="122" t="s">
        <v>332</v>
      </c>
      <c r="C349" s="198"/>
      <c r="D349" s="198"/>
      <c r="E349" s="198"/>
      <c r="F349" s="198"/>
      <c r="G349" s="198"/>
      <c r="H349" s="198"/>
      <c r="I349" s="198"/>
      <c r="J349" s="198"/>
      <c r="K349" s="198"/>
      <c r="L349" s="198"/>
      <c r="M349" s="198"/>
      <c r="N349" s="198"/>
      <c r="O349" s="198"/>
      <c r="R349" s="294"/>
      <c r="S349" s="294"/>
      <c r="T349" s="294"/>
      <c r="U349" s="294"/>
    </row>
    <row r="350" spans="1:21" ht="15.6" customHeight="1">
      <c r="B350" s="198" t="s">
        <v>383</v>
      </c>
      <c r="C350" s="198"/>
      <c r="D350" s="198"/>
      <c r="E350" s="198"/>
      <c r="F350" s="198"/>
      <c r="G350" s="198"/>
      <c r="H350" s="198"/>
      <c r="I350" s="198"/>
      <c r="J350" s="198"/>
      <c r="K350" s="198"/>
      <c r="L350" s="198"/>
      <c r="M350" s="198"/>
      <c r="N350" s="198"/>
      <c r="O350" s="198"/>
      <c r="R350" s="294"/>
      <c r="S350" s="294"/>
      <c r="T350" s="294"/>
      <c r="U350" s="294"/>
    </row>
    <row r="351" spans="1:21" ht="15.6" customHeight="1" thickBot="1">
      <c r="B351" s="1044" t="s">
        <v>386</v>
      </c>
      <c r="C351" s="1044"/>
      <c r="D351" s="1044"/>
      <c r="E351" s="1044"/>
      <c r="F351" s="1044"/>
      <c r="G351" s="1044"/>
      <c r="H351" s="1044"/>
      <c r="I351" s="1044"/>
      <c r="J351" s="1044"/>
      <c r="K351" s="1044"/>
      <c r="L351" s="1044"/>
      <c r="M351" s="1044"/>
      <c r="N351" s="1044"/>
      <c r="O351" s="1044"/>
      <c r="R351" s="294"/>
      <c r="S351" s="294"/>
      <c r="T351" s="294"/>
      <c r="U351" s="294"/>
    </row>
    <row r="352" spans="1:21" ht="15.75" customHeight="1">
      <c r="B352" s="1036" t="s">
        <v>36</v>
      </c>
      <c r="C352" s="1063"/>
      <c r="D352" s="1051" t="s">
        <v>517</v>
      </c>
      <c r="E352" s="1052"/>
      <c r="F352" s="1036" t="s">
        <v>447</v>
      </c>
      <c r="G352" s="1037"/>
      <c r="H352" s="1038"/>
      <c r="I352" s="1038"/>
      <c r="J352" s="1038"/>
      <c r="K352" s="1038"/>
      <c r="L352" s="1038"/>
      <c r="M352" s="1038"/>
      <c r="N352" s="1038"/>
      <c r="O352" s="1039"/>
      <c r="Q352" s="520"/>
      <c r="R352" s="294"/>
      <c r="S352" s="294"/>
      <c r="T352" s="294"/>
      <c r="U352" s="294"/>
    </row>
    <row r="353" spans="2:21" ht="17.25" customHeight="1" thickBot="1">
      <c r="B353" s="1040"/>
      <c r="C353" s="1064"/>
      <c r="D353" s="1053"/>
      <c r="E353" s="1054"/>
      <c r="F353" s="1040"/>
      <c r="G353" s="1041"/>
      <c r="H353" s="1042"/>
      <c r="I353" s="1042"/>
      <c r="J353" s="1042"/>
      <c r="K353" s="1042"/>
      <c r="L353" s="1042"/>
      <c r="M353" s="1042"/>
      <c r="N353" s="1042"/>
      <c r="O353" s="1043"/>
      <c r="Q353" s="519"/>
      <c r="R353" s="294"/>
      <c r="S353" s="294"/>
      <c r="T353" s="294"/>
      <c r="U353" s="294"/>
    </row>
    <row r="354" spans="2:21" ht="16.5" customHeight="1">
      <c r="B354" s="295" t="s">
        <v>111</v>
      </c>
      <c r="C354" s="296"/>
      <c r="D354" s="296"/>
      <c r="E354" s="297"/>
      <c r="F354" s="296"/>
      <c r="G354" s="296"/>
      <c r="H354" s="298"/>
      <c r="I354" s="298"/>
      <c r="J354" s="298"/>
      <c r="K354" s="298"/>
      <c r="L354" s="298"/>
      <c r="M354" s="298"/>
      <c r="N354" s="298"/>
      <c r="O354" s="299"/>
      <c r="R354" s="294"/>
      <c r="S354" s="294"/>
      <c r="T354" s="294"/>
      <c r="U354" s="294"/>
    </row>
    <row r="355" spans="2:21" ht="18.75" customHeight="1">
      <c r="B355" s="1055"/>
      <c r="C355" s="1056"/>
      <c r="D355" s="1056"/>
      <c r="E355" s="1056"/>
      <c r="F355" s="1056"/>
      <c r="G355" s="1056"/>
      <c r="H355" s="1056"/>
      <c r="I355" s="1056"/>
      <c r="J355" s="1056"/>
      <c r="K355" s="1056"/>
      <c r="L355" s="1213" t="s">
        <v>39</v>
      </c>
      <c r="M355" s="1215"/>
      <c r="N355" s="1215"/>
      <c r="O355" s="1216"/>
      <c r="Q355" s="496" t="str">
        <f>IF(M355="", "←選択してください。", "")</f>
        <v>←選択してください。</v>
      </c>
      <c r="R355" s="294"/>
      <c r="S355" s="294"/>
      <c r="T355" s="294"/>
      <c r="U355" s="294"/>
    </row>
    <row r="356" spans="2:21" ht="17.25" customHeight="1">
      <c r="B356" s="1057"/>
      <c r="C356" s="1058"/>
      <c r="D356" s="1058"/>
      <c r="E356" s="1058"/>
      <c r="F356" s="1058"/>
      <c r="G356" s="1058"/>
      <c r="H356" s="1058"/>
      <c r="I356" s="1058"/>
      <c r="J356" s="1058"/>
      <c r="K356" s="1058"/>
      <c r="L356" s="1214"/>
      <c r="M356" s="1217"/>
      <c r="N356" s="1217"/>
      <c r="O356" s="1218"/>
      <c r="Q356" s="301"/>
      <c r="R356" s="294"/>
      <c r="S356" s="294"/>
      <c r="T356" s="294"/>
      <c r="U356" s="294"/>
    </row>
    <row r="357" spans="2:21" ht="4.5" customHeight="1">
      <c r="B357" s="303"/>
      <c r="C357" s="303"/>
      <c r="D357" s="303"/>
      <c r="E357" s="303"/>
      <c r="F357" s="303"/>
      <c r="G357" s="303"/>
      <c r="H357" s="303"/>
      <c r="I357" s="303"/>
      <c r="J357" s="303"/>
      <c r="K357" s="303"/>
      <c r="L357" s="303"/>
      <c r="M357" s="303"/>
      <c r="N357" s="303"/>
      <c r="O357" s="517"/>
      <c r="R357" s="294"/>
      <c r="S357" s="294"/>
      <c r="T357" s="294"/>
      <c r="U357" s="294"/>
    </row>
    <row r="358" spans="2:21" ht="24" customHeight="1">
      <c r="B358" s="987" t="s">
        <v>112</v>
      </c>
      <c r="C358" s="1097"/>
      <c r="D358" s="1098" t="s">
        <v>41</v>
      </c>
      <c r="E358" s="1099"/>
      <c r="F358" s="1100"/>
      <c r="G358" s="1100"/>
      <c r="H358" s="1101"/>
      <c r="I358" s="987"/>
      <c r="J358" s="988"/>
      <c r="K358" s="988"/>
      <c r="L358" s="1219"/>
      <c r="M358" s="1219"/>
      <c r="N358" s="1219"/>
      <c r="O358" s="1220"/>
      <c r="Q358" s="301" t="str">
        <f>IF(OR(F352="人材養成事業",F352= "普及啓発事業"), "←斜線部は記入する必要はありません。", "")</f>
        <v/>
      </c>
      <c r="R358" s="294"/>
      <c r="S358" s="294"/>
      <c r="T358" s="294"/>
      <c r="U358" s="294"/>
    </row>
    <row r="359" spans="2:21" ht="8.25" customHeight="1">
      <c r="B359" s="122"/>
      <c r="C359" s="122"/>
      <c r="D359" s="122"/>
      <c r="E359" s="122"/>
      <c r="F359" s="303"/>
      <c r="G359" s="303"/>
      <c r="H359" s="500"/>
      <c r="I359" s="303"/>
      <c r="J359" s="303"/>
      <c r="K359" s="303"/>
      <c r="L359" s="501"/>
      <c r="M359" s="303"/>
      <c r="N359" s="303"/>
      <c r="O359" s="502"/>
      <c r="Q359" s="301"/>
      <c r="R359" s="294"/>
      <c r="S359" s="294"/>
      <c r="T359" s="294"/>
      <c r="U359" s="294"/>
    </row>
    <row r="360" spans="2:21" ht="24" hidden="1" customHeight="1">
      <c r="B360" s="122"/>
      <c r="C360" s="122"/>
      <c r="D360" s="122"/>
      <c r="E360" s="122"/>
      <c r="F360" s="303"/>
      <c r="G360" s="303"/>
      <c r="H360" s="500"/>
      <c r="I360" s="303"/>
      <c r="J360" s="303"/>
      <c r="K360" s="303"/>
      <c r="L360" s="501"/>
      <c r="M360" s="303"/>
      <c r="N360" s="303"/>
      <c r="O360" s="502"/>
      <c r="Q360" s="301"/>
      <c r="R360" s="294"/>
      <c r="S360" s="294"/>
      <c r="T360" s="294"/>
      <c r="U360" s="294"/>
    </row>
    <row r="361" spans="2:21" ht="9.75" hidden="1" customHeight="1">
      <c r="B361" s="122"/>
      <c r="C361" s="122"/>
      <c r="D361" s="303"/>
      <c r="E361" s="303"/>
      <c r="F361" s="303"/>
      <c r="G361" s="303"/>
      <c r="H361" s="303"/>
      <c r="I361" s="303"/>
      <c r="J361" s="303"/>
      <c r="K361" s="303"/>
      <c r="L361" s="303"/>
      <c r="M361" s="303"/>
      <c r="N361" s="303"/>
      <c r="O361" s="303"/>
      <c r="Q361" s="301"/>
      <c r="R361" s="294"/>
      <c r="S361" s="294"/>
      <c r="T361" s="294"/>
      <c r="U361" s="294"/>
    </row>
    <row r="362" spans="2:21" s="97" customFormat="1" ht="18" customHeight="1">
      <c r="B362" s="1067" t="s">
        <v>277</v>
      </c>
      <c r="C362" s="1075"/>
      <c r="D362" s="1032" t="s">
        <v>738</v>
      </c>
      <c r="E362" s="975"/>
      <c r="F362" s="975"/>
      <c r="G362" s="975"/>
      <c r="H362" s="975"/>
      <c r="I362" s="975"/>
      <c r="J362" s="975"/>
      <c r="K362" s="975"/>
      <c r="L362" s="975"/>
      <c r="M362" s="975"/>
      <c r="N362" s="975"/>
      <c r="O362" s="976"/>
      <c r="Q362" s="495"/>
    </row>
    <row r="363" spans="2:21" s="97" customFormat="1" ht="19.350000000000001" customHeight="1">
      <c r="B363" s="1076"/>
      <c r="C363" s="1077"/>
      <c r="D363" s="1033"/>
      <c r="E363" s="1034"/>
      <c r="F363" s="1034"/>
      <c r="G363" s="1034"/>
      <c r="H363" s="1034"/>
      <c r="I363" s="1034"/>
      <c r="J363" s="1034"/>
      <c r="K363" s="1034"/>
      <c r="L363" s="1034"/>
      <c r="M363" s="1034"/>
      <c r="N363" s="1034"/>
      <c r="O363" s="1035"/>
    </row>
    <row r="364" spans="2:21" s="97" customFormat="1" ht="19.350000000000001" customHeight="1">
      <c r="B364" s="1076"/>
      <c r="C364" s="1077"/>
      <c r="D364" s="1026"/>
      <c r="E364" s="1027"/>
      <c r="F364" s="1027"/>
      <c r="G364" s="1027"/>
      <c r="H364" s="1027"/>
      <c r="I364" s="1027"/>
      <c r="J364" s="1027"/>
      <c r="K364" s="1027"/>
      <c r="L364" s="1027"/>
      <c r="M364" s="1027"/>
      <c r="N364" s="1027"/>
      <c r="O364" s="1028"/>
    </row>
    <row r="365" spans="2:21" s="97" customFormat="1" ht="19.350000000000001" customHeight="1">
      <c r="B365" s="1076"/>
      <c r="C365" s="1077"/>
      <c r="D365" s="1026"/>
      <c r="E365" s="1027"/>
      <c r="F365" s="1027"/>
      <c r="G365" s="1027"/>
      <c r="H365" s="1027"/>
      <c r="I365" s="1027"/>
      <c r="J365" s="1027"/>
      <c r="K365" s="1027"/>
      <c r="L365" s="1027"/>
      <c r="M365" s="1027"/>
      <c r="N365" s="1027"/>
      <c r="O365" s="1028"/>
    </row>
    <row r="366" spans="2:21" s="97" customFormat="1" ht="19.350000000000001" customHeight="1">
      <c r="B366" s="1076"/>
      <c r="C366" s="1077"/>
      <c r="D366" s="1026"/>
      <c r="E366" s="1027"/>
      <c r="F366" s="1027"/>
      <c r="G366" s="1027"/>
      <c r="H366" s="1027"/>
      <c r="I366" s="1027"/>
      <c r="J366" s="1027"/>
      <c r="K366" s="1027"/>
      <c r="L366" s="1027"/>
      <c r="M366" s="1027"/>
      <c r="N366" s="1027"/>
      <c r="O366" s="1028"/>
    </row>
    <row r="367" spans="2:21" s="97" customFormat="1" ht="19.350000000000001" customHeight="1">
      <c r="B367" s="1076"/>
      <c r="C367" s="1077"/>
      <c r="D367" s="1026"/>
      <c r="E367" s="1027"/>
      <c r="F367" s="1027"/>
      <c r="G367" s="1027"/>
      <c r="H367" s="1027"/>
      <c r="I367" s="1027"/>
      <c r="J367" s="1027"/>
      <c r="K367" s="1027"/>
      <c r="L367" s="1027"/>
      <c r="M367" s="1027"/>
      <c r="N367" s="1027"/>
      <c r="O367" s="1028"/>
    </row>
    <row r="368" spans="2:21" s="97" customFormat="1" ht="19.350000000000001" customHeight="1">
      <c r="B368" s="1076"/>
      <c r="C368" s="1077"/>
      <c r="D368" s="1026"/>
      <c r="E368" s="1027"/>
      <c r="F368" s="1027"/>
      <c r="G368" s="1027"/>
      <c r="H368" s="1027"/>
      <c r="I368" s="1027"/>
      <c r="J368" s="1027"/>
      <c r="K368" s="1027"/>
      <c r="L368" s="1027"/>
      <c r="M368" s="1027"/>
      <c r="N368" s="1027"/>
      <c r="O368" s="1028"/>
    </row>
    <row r="369" spans="2:15" s="97" customFormat="1" ht="19.350000000000001" customHeight="1">
      <c r="B369" s="1076"/>
      <c r="C369" s="1077"/>
      <c r="D369" s="1026"/>
      <c r="E369" s="1027"/>
      <c r="F369" s="1027"/>
      <c r="G369" s="1027"/>
      <c r="H369" s="1027"/>
      <c r="I369" s="1027"/>
      <c r="J369" s="1027"/>
      <c r="K369" s="1027"/>
      <c r="L369" s="1027"/>
      <c r="M369" s="1027"/>
      <c r="N369" s="1027"/>
      <c r="O369" s="1028"/>
    </row>
    <row r="370" spans="2:15" s="97" customFormat="1" ht="19.350000000000001" customHeight="1">
      <c r="B370" s="1076"/>
      <c r="C370" s="1077"/>
      <c r="D370" s="1026"/>
      <c r="E370" s="1027"/>
      <c r="F370" s="1027"/>
      <c r="G370" s="1027"/>
      <c r="H370" s="1027"/>
      <c r="I370" s="1027"/>
      <c r="J370" s="1027"/>
      <c r="K370" s="1027"/>
      <c r="L370" s="1027"/>
      <c r="M370" s="1027"/>
      <c r="N370" s="1027"/>
      <c r="O370" s="1028"/>
    </row>
    <row r="371" spans="2:15" s="97" customFormat="1" ht="19.350000000000001" customHeight="1">
      <c r="B371" s="1076"/>
      <c r="C371" s="1077"/>
      <c r="D371" s="1026"/>
      <c r="E371" s="1027"/>
      <c r="F371" s="1027"/>
      <c r="G371" s="1027"/>
      <c r="H371" s="1027"/>
      <c r="I371" s="1027"/>
      <c r="J371" s="1027"/>
      <c r="K371" s="1027"/>
      <c r="L371" s="1027"/>
      <c r="M371" s="1027"/>
      <c r="N371" s="1027"/>
      <c r="O371" s="1028"/>
    </row>
    <row r="372" spans="2:15" s="97" customFormat="1" ht="19.350000000000001" customHeight="1">
      <c r="B372" s="1078"/>
      <c r="C372" s="1079"/>
      <c r="D372" s="1029"/>
      <c r="E372" s="1030"/>
      <c r="F372" s="1030"/>
      <c r="G372" s="1030"/>
      <c r="H372" s="1030"/>
      <c r="I372" s="1030"/>
      <c r="J372" s="1030"/>
      <c r="K372" s="1030"/>
      <c r="L372" s="1030"/>
      <c r="M372" s="1030"/>
      <c r="N372" s="1030"/>
      <c r="O372" s="1031"/>
    </row>
    <row r="373" spans="2:15" s="97" customFormat="1" ht="18" customHeight="1">
      <c r="B373" s="1067" t="s">
        <v>114</v>
      </c>
      <c r="C373" s="1092"/>
      <c r="D373" s="1147" t="s">
        <v>523</v>
      </c>
      <c r="E373" s="1133"/>
      <c r="F373" s="1133"/>
      <c r="G373" s="1133"/>
      <c r="H373" s="1133"/>
      <c r="I373" s="1133"/>
      <c r="J373" s="1133"/>
      <c r="K373" s="1133"/>
      <c r="L373" s="1133"/>
      <c r="M373" s="1133"/>
      <c r="N373" s="1133"/>
      <c r="O373" s="1134"/>
    </row>
    <row r="374" spans="2:15" s="97" customFormat="1" ht="18" customHeight="1">
      <c r="B374" s="1093"/>
      <c r="C374" s="1094"/>
      <c r="D374" s="1045"/>
      <c r="E374" s="1046"/>
      <c r="F374" s="1046"/>
      <c r="G374" s="1046"/>
      <c r="H374" s="1046"/>
      <c r="I374" s="1046"/>
      <c r="J374" s="1046"/>
      <c r="K374" s="1046"/>
      <c r="L374" s="1046"/>
      <c r="M374" s="1046"/>
      <c r="N374" s="1046"/>
      <c r="O374" s="1047"/>
    </row>
    <row r="375" spans="2:15" s="97" customFormat="1" ht="18" customHeight="1">
      <c r="B375" s="1093"/>
      <c r="C375" s="1094"/>
      <c r="D375" s="1026"/>
      <c r="E375" s="1027"/>
      <c r="F375" s="1027"/>
      <c r="G375" s="1027"/>
      <c r="H375" s="1027"/>
      <c r="I375" s="1027"/>
      <c r="J375" s="1027"/>
      <c r="K375" s="1027"/>
      <c r="L375" s="1027"/>
      <c r="M375" s="1027"/>
      <c r="N375" s="1027"/>
      <c r="O375" s="1028"/>
    </row>
    <row r="376" spans="2:15" s="97" customFormat="1" ht="18" customHeight="1">
      <c r="B376" s="1093"/>
      <c r="C376" s="1094"/>
      <c r="D376" s="1026"/>
      <c r="E376" s="1027"/>
      <c r="F376" s="1027"/>
      <c r="G376" s="1027"/>
      <c r="H376" s="1027"/>
      <c r="I376" s="1027"/>
      <c r="J376" s="1027"/>
      <c r="K376" s="1027"/>
      <c r="L376" s="1027"/>
      <c r="M376" s="1027"/>
      <c r="N376" s="1027"/>
      <c r="O376" s="1028"/>
    </row>
    <row r="377" spans="2:15" s="97" customFormat="1" ht="18" customHeight="1">
      <c r="B377" s="1093"/>
      <c r="C377" s="1094"/>
      <c r="D377" s="1026"/>
      <c r="E377" s="1027"/>
      <c r="F377" s="1027"/>
      <c r="G377" s="1027"/>
      <c r="H377" s="1027"/>
      <c r="I377" s="1027"/>
      <c r="J377" s="1027"/>
      <c r="K377" s="1027"/>
      <c r="L377" s="1027"/>
      <c r="M377" s="1027"/>
      <c r="N377" s="1027"/>
      <c r="O377" s="1028"/>
    </row>
    <row r="378" spans="2:15" s="97" customFormat="1" ht="18" customHeight="1">
      <c r="B378" s="1093"/>
      <c r="C378" s="1094"/>
      <c r="D378" s="1026"/>
      <c r="E378" s="1027"/>
      <c r="F378" s="1027"/>
      <c r="G378" s="1027"/>
      <c r="H378" s="1027"/>
      <c r="I378" s="1027"/>
      <c r="J378" s="1027"/>
      <c r="K378" s="1027"/>
      <c r="L378" s="1027"/>
      <c r="M378" s="1027"/>
      <c r="N378" s="1027"/>
      <c r="O378" s="1028"/>
    </row>
    <row r="379" spans="2:15" s="97" customFormat="1" ht="18" customHeight="1">
      <c r="B379" s="1093"/>
      <c r="C379" s="1094"/>
      <c r="D379" s="1048"/>
      <c r="E379" s="1049"/>
      <c r="F379" s="1049"/>
      <c r="G379" s="1049"/>
      <c r="H379" s="1049"/>
      <c r="I379" s="1049"/>
      <c r="J379" s="1049"/>
      <c r="K379" s="1049"/>
      <c r="L379" s="1049"/>
      <c r="M379" s="1049"/>
      <c r="N379" s="1049"/>
      <c r="O379" s="1050"/>
    </row>
    <row r="380" spans="2:15" s="97" customFormat="1" ht="18" customHeight="1">
      <c r="B380" s="1093"/>
      <c r="C380" s="1094"/>
      <c r="D380" s="1116" t="s">
        <v>334</v>
      </c>
      <c r="E380" s="1117"/>
      <c r="F380" s="1117"/>
      <c r="G380" s="1117"/>
      <c r="H380" s="1117"/>
      <c r="I380" s="1117"/>
      <c r="J380" s="1117"/>
      <c r="K380" s="1117"/>
      <c r="L380" s="1117"/>
      <c r="M380" s="1117"/>
      <c r="N380" s="1117"/>
      <c r="O380" s="1118"/>
    </row>
    <row r="381" spans="2:15" s="97" customFormat="1" ht="18" customHeight="1">
      <c r="B381" s="1093"/>
      <c r="C381" s="1094"/>
      <c r="D381" s="1045"/>
      <c r="E381" s="1119"/>
      <c r="F381" s="1119"/>
      <c r="G381" s="1119"/>
      <c r="H381" s="1119"/>
      <c r="I381" s="1119"/>
      <c r="J381" s="1119"/>
      <c r="K381" s="1119"/>
      <c r="L381" s="1119"/>
      <c r="M381" s="1119"/>
      <c r="N381" s="1119"/>
      <c r="O381" s="1120"/>
    </row>
    <row r="382" spans="2:15" s="97" customFormat="1" ht="18" customHeight="1">
      <c r="B382" s="1093"/>
      <c r="C382" s="1094"/>
      <c r="D382" s="1121"/>
      <c r="E382" s="1122"/>
      <c r="F382" s="1122"/>
      <c r="G382" s="1122"/>
      <c r="H382" s="1122"/>
      <c r="I382" s="1122"/>
      <c r="J382" s="1122"/>
      <c r="K382" s="1122"/>
      <c r="L382" s="1122"/>
      <c r="M382" s="1122"/>
      <c r="N382" s="1122"/>
      <c r="O382" s="1123"/>
    </row>
    <row r="383" spans="2:15" s="97" customFormat="1" ht="18" customHeight="1">
      <c r="B383" s="1093"/>
      <c r="C383" s="1094"/>
      <c r="D383" s="1121"/>
      <c r="E383" s="1122"/>
      <c r="F383" s="1122"/>
      <c r="G383" s="1122"/>
      <c r="H383" s="1122"/>
      <c r="I383" s="1122"/>
      <c r="J383" s="1122"/>
      <c r="K383" s="1122"/>
      <c r="L383" s="1122"/>
      <c r="M383" s="1122"/>
      <c r="N383" s="1122"/>
      <c r="O383" s="1123"/>
    </row>
    <row r="384" spans="2:15" s="97" customFormat="1" ht="18" customHeight="1">
      <c r="B384" s="1093"/>
      <c r="C384" s="1094"/>
      <c r="D384" s="1121"/>
      <c r="E384" s="1122"/>
      <c r="F384" s="1122"/>
      <c r="G384" s="1122"/>
      <c r="H384" s="1122"/>
      <c r="I384" s="1122"/>
      <c r="J384" s="1122"/>
      <c r="K384" s="1122"/>
      <c r="L384" s="1122"/>
      <c r="M384" s="1122"/>
      <c r="N384" s="1122"/>
      <c r="O384" s="1123"/>
    </row>
    <row r="385" spans="2:17" s="97" customFormat="1" ht="18" customHeight="1">
      <c r="B385" s="1093"/>
      <c r="C385" s="1094"/>
      <c r="D385" s="1121"/>
      <c r="E385" s="1122"/>
      <c r="F385" s="1122"/>
      <c r="G385" s="1122"/>
      <c r="H385" s="1122"/>
      <c r="I385" s="1122"/>
      <c r="J385" s="1122"/>
      <c r="K385" s="1122"/>
      <c r="L385" s="1122"/>
      <c r="M385" s="1122"/>
      <c r="N385" s="1122"/>
      <c r="O385" s="1123"/>
    </row>
    <row r="386" spans="2:17" s="97" customFormat="1" ht="18" customHeight="1">
      <c r="B386" s="1093"/>
      <c r="C386" s="1094"/>
      <c r="D386" s="1121"/>
      <c r="E386" s="1122"/>
      <c r="F386" s="1122"/>
      <c r="G386" s="1122"/>
      <c r="H386" s="1122"/>
      <c r="I386" s="1122"/>
      <c r="J386" s="1122"/>
      <c r="K386" s="1122"/>
      <c r="L386" s="1122"/>
      <c r="M386" s="1122"/>
      <c r="N386" s="1122"/>
      <c r="O386" s="1123"/>
    </row>
    <row r="387" spans="2:17" s="97" customFormat="1" ht="18" customHeight="1">
      <c r="B387" s="1095"/>
      <c r="C387" s="1096"/>
      <c r="D387" s="1124"/>
      <c r="E387" s="1125"/>
      <c r="F387" s="1125"/>
      <c r="G387" s="1125"/>
      <c r="H387" s="1125"/>
      <c r="I387" s="1125"/>
      <c r="J387" s="1125"/>
      <c r="K387" s="1125"/>
      <c r="L387" s="1125"/>
      <c r="M387" s="1125"/>
      <c r="N387" s="1125"/>
      <c r="O387" s="1126"/>
    </row>
    <row r="388" spans="2:17" s="97" customFormat="1" ht="30.75" customHeight="1">
      <c r="B388" s="1067" t="s">
        <v>110</v>
      </c>
      <c r="C388" s="1092"/>
      <c r="D388" s="1102" t="s">
        <v>733</v>
      </c>
      <c r="E388" s="1090"/>
      <c r="F388" s="1090"/>
      <c r="G388" s="1090"/>
      <c r="H388" s="1090"/>
      <c r="I388" s="1090"/>
      <c r="J388" s="1090"/>
      <c r="K388" s="1090"/>
      <c r="L388" s="1090"/>
      <c r="M388" s="1090"/>
      <c r="N388" s="1090"/>
      <c r="O388" s="1091"/>
    </row>
    <row r="389" spans="2:17" s="97" customFormat="1" ht="18" customHeight="1">
      <c r="B389" s="1093"/>
      <c r="C389" s="1094"/>
      <c r="D389" s="1045"/>
      <c r="E389" s="1108"/>
      <c r="F389" s="1108"/>
      <c r="G389" s="1108"/>
      <c r="H389" s="1108"/>
      <c r="I389" s="1108"/>
      <c r="J389" s="1108"/>
      <c r="K389" s="1108"/>
      <c r="L389" s="1108"/>
      <c r="M389" s="1108"/>
      <c r="N389" s="1108"/>
      <c r="O389" s="1109"/>
    </row>
    <row r="390" spans="2:17" s="97" customFormat="1" ht="18" customHeight="1">
      <c r="B390" s="1093"/>
      <c r="C390" s="1094"/>
      <c r="D390" s="1110"/>
      <c r="E390" s="1111"/>
      <c r="F390" s="1111"/>
      <c r="G390" s="1111"/>
      <c r="H390" s="1111"/>
      <c r="I390" s="1111"/>
      <c r="J390" s="1111"/>
      <c r="K390" s="1111"/>
      <c r="L390" s="1111"/>
      <c r="M390" s="1111"/>
      <c r="N390" s="1111"/>
      <c r="O390" s="1112"/>
    </row>
    <row r="391" spans="2:17" s="97" customFormat="1" ht="18" customHeight="1">
      <c r="B391" s="1093"/>
      <c r="C391" s="1094"/>
      <c r="D391" s="1113"/>
      <c r="E391" s="1114"/>
      <c r="F391" s="1114"/>
      <c r="G391" s="1114"/>
      <c r="H391" s="1114"/>
      <c r="I391" s="1114"/>
      <c r="J391" s="1114"/>
      <c r="K391" s="1114"/>
      <c r="L391" s="1114"/>
      <c r="M391" s="1114"/>
      <c r="N391" s="1114"/>
      <c r="O391" s="1115"/>
    </row>
    <row r="392" spans="2:17" s="97" customFormat="1" ht="17.100000000000001" customHeight="1">
      <c r="B392" s="1093"/>
      <c r="C392" s="1094"/>
      <c r="D392" s="1133" t="s">
        <v>278</v>
      </c>
      <c r="E392" s="1133"/>
      <c r="F392" s="1133"/>
      <c r="G392" s="1133"/>
      <c r="H392" s="1133"/>
      <c r="I392" s="1133"/>
      <c r="J392" s="1133"/>
      <c r="K392" s="1133"/>
      <c r="L392" s="1133"/>
      <c r="M392" s="1133"/>
      <c r="N392" s="1133"/>
      <c r="O392" s="1134"/>
    </row>
    <row r="393" spans="2:17" s="97" customFormat="1" ht="17.100000000000001" customHeight="1">
      <c r="B393" s="1093"/>
      <c r="C393" s="1094"/>
      <c r="D393" s="1135"/>
      <c r="E393" s="1108"/>
      <c r="F393" s="1108"/>
      <c r="G393" s="1108"/>
      <c r="H393" s="1108"/>
      <c r="I393" s="1108"/>
      <c r="J393" s="1108"/>
      <c r="K393" s="1108"/>
      <c r="L393" s="1108"/>
      <c r="M393" s="1108"/>
      <c r="N393" s="1108"/>
      <c r="O393" s="1109"/>
    </row>
    <row r="394" spans="2:17" s="97" customFormat="1" ht="17.100000000000001" customHeight="1">
      <c r="B394" s="1093"/>
      <c r="C394" s="1094"/>
      <c r="D394" s="1110"/>
      <c r="E394" s="1111"/>
      <c r="F394" s="1111"/>
      <c r="G394" s="1111"/>
      <c r="H394" s="1111"/>
      <c r="I394" s="1111"/>
      <c r="J394" s="1111"/>
      <c r="K394" s="1111"/>
      <c r="L394" s="1111"/>
      <c r="M394" s="1111"/>
      <c r="N394" s="1111"/>
      <c r="O394" s="1112"/>
    </row>
    <row r="395" spans="2:17" s="97" customFormat="1" ht="17.100000000000001" customHeight="1">
      <c r="B395" s="1093"/>
      <c r="C395" s="1094"/>
      <c r="D395" s="1113"/>
      <c r="E395" s="1114"/>
      <c r="F395" s="1114"/>
      <c r="G395" s="1114"/>
      <c r="H395" s="1114"/>
      <c r="I395" s="1114"/>
      <c r="J395" s="1114"/>
      <c r="K395" s="1114"/>
      <c r="L395" s="1114"/>
      <c r="M395" s="1114"/>
      <c r="N395" s="1114"/>
      <c r="O395" s="1115"/>
    </row>
    <row r="396" spans="2:17" s="97" customFormat="1" ht="17.100000000000001" customHeight="1">
      <c r="B396" s="1093"/>
      <c r="C396" s="1094"/>
      <c r="D396" s="1133" t="s">
        <v>371</v>
      </c>
      <c r="E396" s="1133"/>
      <c r="F396" s="1133"/>
      <c r="G396" s="1133"/>
      <c r="H396" s="1133"/>
      <c r="I396" s="1133"/>
      <c r="J396" s="1133"/>
      <c r="K396" s="1133"/>
      <c r="L396" s="1133"/>
      <c r="M396" s="1133"/>
      <c r="N396" s="1133"/>
      <c r="O396" s="1134"/>
    </row>
    <row r="397" spans="2:17" s="97" customFormat="1" ht="17.100000000000001" customHeight="1">
      <c r="B397" s="1093"/>
      <c r="C397" s="1094"/>
      <c r="D397" s="1135"/>
      <c r="E397" s="1136"/>
      <c r="F397" s="1136"/>
      <c r="G397" s="1136"/>
      <c r="H397" s="1136"/>
      <c r="I397" s="1136"/>
      <c r="J397" s="1136"/>
      <c r="K397" s="1136"/>
      <c r="L397" s="1136"/>
      <c r="M397" s="1136"/>
      <c r="N397" s="1136"/>
      <c r="O397" s="1137"/>
    </row>
    <row r="398" spans="2:17" s="97" customFormat="1" ht="17.100000000000001" customHeight="1">
      <c r="B398" s="1093"/>
      <c r="C398" s="1094"/>
      <c r="D398" s="1138"/>
      <c r="E398" s="827"/>
      <c r="F398" s="827"/>
      <c r="G398" s="827"/>
      <c r="H398" s="827"/>
      <c r="I398" s="827"/>
      <c r="J398" s="827"/>
      <c r="K398" s="827"/>
      <c r="L398" s="827"/>
      <c r="M398" s="827"/>
      <c r="N398" s="827"/>
      <c r="O398" s="1139"/>
    </row>
    <row r="399" spans="2:17" s="97" customFormat="1" ht="17.100000000000001" customHeight="1">
      <c r="B399" s="1093"/>
      <c r="C399" s="1094"/>
      <c r="D399" s="1140"/>
      <c r="E399" s="1141"/>
      <c r="F399" s="1141"/>
      <c r="G399" s="1141"/>
      <c r="H399" s="1141"/>
      <c r="I399" s="1141"/>
      <c r="J399" s="1141"/>
      <c r="K399" s="1141"/>
      <c r="L399" s="1141"/>
      <c r="M399" s="1141"/>
      <c r="N399" s="1141"/>
      <c r="O399" s="1142"/>
    </row>
    <row r="400" spans="2:17" s="97" customFormat="1" ht="45" customHeight="1">
      <c r="B400" s="1093"/>
      <c r="C400" s="1094"/>
      <c r="D400" s="1021" t="s">
        <v>780</v>
      </c>
      <c r="E400" s="1022"/>
      <c r="F400" s="1022"/>
      <c r="G400" s="1022"/>
      <c r="H400" s="1022"/>
      <c r="I400" s="1022"/>
      <c r="J400" s="1022"/>
      <c r="K400" s="1022"/>
      <c r="L400" s="1023"/>
      <c r="M400" s="1024" t="s">
        <v>713</v>
      </c>
      <c r="N400" s="1025"/>
      <c r="O400" s="706" t="s">
        <v>714</v>
      </c>
      <c r="Q400" s="495" t="s">
        <v>721</v>
      </c>
    </row>
    <row r="401" spans="1:21" s="97" customFormat="1" ht="17.100000000000001" customHeight="1">
      <c r="B401" s="1093"/>
      <c r="C401" s="1094"/>
      <c r="D401" s="1045"/>
      <c r="E401" s="1103"/>
      <c r="F401" s="1103"/>
      <c r="G401" s="1103"/>
      <c r="H401" s="1103"/>
      <c r="I401" s="1103"/>
      <c r="J401" s="1103"/>
      <c r="K401" s="1103"/>
      <c r="L401" s="1103"/>
      <c r="M401" s="1103"/>
      <c r="N401" s="1103"/>
      <c r="O401" s="1104"/>
    </row>
    <row r="402" spans="1:21" ht="18" customHeight="1">
      <c r="B402" s="1093"/>
      <c r="C402" s="1094"/>
      <c r="D402" s="1105"/>
      <c r="E402" s="1106"/>
      <c r="F402" s="1106"/>
      <c r="G402" s="1106"/>
      <c r="H402" s="1106"/>
      <c r="I402" s="1106"/>
      <c r="J402" s="1106"/>
      <c r="K402" s="1106"/>
      <c r="L402" s="1106"/>
      <c r="M402" s="1106"/>
      <c r="N402" s="1106"/>
      <c r="O402" s="1107"/>
      <c r="R402" s="294"/>
      <c r="S402" s="294"/>
      <c r="T402" s="294"/>
      <c r="U402" s="294"/>
    </row>
    <row r="403" spans="1:21" ht="18" customHeight="1">
      <c r="B403" s="1093"/>
      <c r="C403" s="1094"/>
      <c r="D403" s="1147" t="s">
        <v>279</v>
      </c>
      <c r="E403" s="1133"/>
      <c r="F403" s="1133"/>
      <c r="G403" s="1133"/>
      <c r="H403" s="1133"/>
      <c r="I403" s="1133"/>
      <c r="J403" s="1133"/>
      <c r="K403" s="1133"/>
      <c r="L403" s="1133"/>
      <c r="M403" s="1133"/>
      <c r="N403" s="1133"/>
      <c r="O403" s="1134"/>
      <c r="R403" s="294"/>
      <c r="S403" s="294"/>
      <c r="T403" s="294"/>
      <c r="U403" s="294"/>
    </row>
    <row r="404" spans="1:21" ht="18" customHeight="1">
      <c r="B404" s="1093"/>
      <c r="C404" s="1094"/>
      <c r="D404" s="1127"/>
      <c r="E404" s="1128"/>
      <c r="F404" s="1128"/>
      <c r="G404" s="1128"/>
      <c r="H404" s="1128"/>
      <c r="I404" s="1128"/>
      <c r="J404" s="1128"/>
      <c r="K404" s="1128"/>
      <c r="L404" s="1128"/>
      <c r="M404" s="1128"/>
      <c r="N404" s="1128"/>
      <c r="O404" s="1129"/>
      <c r="R404" s="294"/>
      <c r="S404" s="294"/>
      <c r="T404" s="294"/>
      <c r="U404" s="294"/>
    </row>
    <row r="405" spans="1:21" s="308" customFormat="1" ht="18" customHeight="1">
      <c r="B405" s="1095"/>
      <c r="C405" s="1096"/>
      <c r="D405" s="1130"/>
      <c r="E405" s="1131"/>
      <c r="F405" s="1131"/>
      <c r="G405" s="1131"/>
      <c r="H405" s="1131"/>
      <c r="I405" s="1131"/>
      <c r="J405" s="1131"/>
      <c r="K405" s="1131"/>
      <c r="L405" s="1131"/>
      <c r="M405" s="1131"/>
      <c r="N405" s="1131"/>
      <c r="O405" s="1132"/>
    </row>
    <row r="406" spans="1:21" s="122" customFormat="1" ht="4.5" customHeight="1">
      <c r="B406" s="309"/>
      <c r="C406" s="309"/>
      <c r="D406" s="310"/>
      <c r="E406" s="310"/>
      <c r="F406" s="310"/>
      <c r="G406" s="310"/>
      <c r="H406" s="310"/>
      <c r="I406" s="310"/>
      <c r="J406" s="310"/>
      <c r="K406" s="310"/>
      <c r="L406" s="310"/>
      <c r="M406" s="310"/>
      <c r="N406" s="310"/>
      <c r="O406" s="310"/>
    </row>
    <row r="407" spans="1:21" s="122" customFormat="1" ht="18.75" customHeight="1">
      <c r="B407" s="463" t="s">
        <v>333</v>
      </c>
      <c r="C407" s="309"/>
      <c r="D407" s="310"/>
      <c r="E407" s="310"/>
      <c r="F407" s="310"/>
      <c r="G407" s="310"/>
      <c r="H407" s="310"/>
      <c r="I407" s="310"/>
      <c r="J407" s="310"/>
      <c r="K407" s="310"/>
      <c r="L407" s="310"/>
      <c r="M407" s="310"/>
      <c r="N407" s="310"/>
      <c r="O407" s="310"/>
    </row>
    <row r="408" spans="1:21" s="122" customFormat="1" ht="14.25" customHeight="1" thickBot="1">
      <c r="B408" s="463" t="s">
        <v>331</v>
      </c>
      <c r="C408" s="309"/>
      <c r="D408" s="310"/>
      <c r="E408" s="310"/>
      <c r="F408" s="310"/>
      <c r="G408" s="310"/>
      <c r="H408" s="310"/>
      <c r="I408" s="310"/>
      <c r="J408" s="310"/>
      <c r="K408" s="310"/>
      <c r="L408" s="310"/>
      <c r="M408" s="310"/>
      <c r="N408" s="310"/>
      <c r="O408" s="310"/>
    </row>
    <row r="409" spans="1:21" s="122" customFormat="1" ht="18" customHeight="1" thickBot="1">
      <c r="B409" s="1143" t="s">
        <v>36</v>
      </c>
      <c r="C409" s="1017"/>
      <c r="D409" s="1018"/>
      <c r="E409" s="311" t="s">
        <v>517</v>
      </c>
      <c r="F409" s="312"/>
      <c r="G409" s="312"/>
      <c r="H409" s="312"/>
      <c r="I409" s="312"/>
      <c r="J409" s="312"/>
      <c r="K409" s="312"/>
      <c r="L409" s="212"/>
      <c r="M409" s="212"/>
      <c r="N409" s="212"/>
      <c r="O409" s="212"/>
    </row>
    <row r="410" spans="1:21" s="122" customFormat="1" ht="12">
      <c r="A410" s="313"/>
      <c r="B410" s="314" t="s">
        <v>50</v>
      </c>
      <c r="C410" s="314"/>
      <c r="D410" s="315"/>
      <c r="E410" s="316"/>
      <c r="F410" s="316"/>
      <c r="G410" s="317" t="s">
        <v>51</v>
      </c>
      <c r="H410" s="315"/>
      <c r="I410" s="314" t="s">
        <v>52</v>
      </c>
      <c r="J410" s="314"/>
      <c r="K410" s="313"/>
      <c r="L410" s="318"/>
      <c r="M410" s="319"/>
      <c r="N410" s="313"/>
      <c r="O410" s="317" t="s">
        <v>51</v>
      </c>
    </row>
    <row r="411" spans="1:21" s="122" customFormat="1" ht="12">
      <c r="A411" s="320"/>
      <c r="B411" s="321" t="s">
        <v>53</v>
      </c>
      <c r="C411" s="322"/>
      <c r="D411" s="322"/>
      <c r="E411" s="323"/>
      <c r="F411" s="323" t="s">
        <v>54</v>
      </c>
      <c r="G411" s="324" t="s">
        <v>55</v>
      </c>
      <c r="H411" s="325"/>
      <c r="I411" s="321" t="s">
        <v>53</v>
      </c>
      <c r="J411" s="322"/>
      <c r="K411" s="322"/>
      <c r="L411" s="322"/>
      <c r="M411" s="323"/>
      <c r="N411" s="323" t="s">
        <v>54</v>
      </c>
      <c r="O411" s="324" t="s">
        <v>55</v>
      </c>
    </row>
    <row r="412" spans="1:21" s="122" customFormat="1" ht="18" customHeight="1">
      <c r="A412" s="313"/>
      <c r="B412" s="78" t="s">
        <v>395</v>
      </c>
      <c r="C412" s="79"/>
      <c r="D412" s="79"/>
      <c r="E412" s="80"/>
      <c r="F412" s="81"/>
      <c r="G412" s="82"/>
      <c r="H412" s="83"/>
      <c r="I412" s="78" t="s">
        <v>397</v>
      </c>
      <c r="J412" s="79"/>
      <c r="K412" s="79"/>
      <c r="L412" s="79"/>
      <c r="M412" s="80"/>
      <c r="N412" s="84"/>
      <c r="O412" s="85"/>
      <c r="Q412" s="561" t="s">
        <v>700</v>
      </c>
    </row>
    <row r="413" spans="1:21" s="122" customFormat="1" ht="14.25" customHeight="1">
      <c r="A413" s="313"/>
      <c r="B413" s="86"/>
      <c r="C413" s="87"/>
      <c r="D413" s="88"/>
      <c r="E413" s="89"/>
      <c r="F413" s="90"/>
      <c r="G413" s="91"/>
      <c r="H413" s="83"/>
      <c r="I413" s="92"/>
      <c r="J413" s="93"/>
      <c r="K413" s="88"/>
      <c r="L413" s="88"/>
      <c r="M413" s="89"/>
      <c r="N413" s="90"/>
      <c r="O413" s="94"/>
    </row>
    <row r="414" spans="1:21" s="122" customFormat="1" ht="14.25" customHeight="1">
      <c r="A414" s="313"/>
      <c r="B414" s="95"/>
      <c r="C414" s="96"/>
      <c r="D414" s="97"/>
      <c r="E414" s="98"/>
      <c r="F414" s="90"/>
      <c r="G414" s="99">
        <f>ROUNDDOWN(SUM(F413:F419)/1000,0)</f>
        <v>0</v>
      </c>
      <c r="H414" s="100"/>
      <c r="I414" s="92"/>
      <c r="J414" s="510"/>
      <c r="K414" s="510"/>
      <c r="L414" s="510"/>
      <c r="M414" s="98"/>
      <c r="N414" s="90"/>
      <c r="O414" s="101">
        <f>ROUNDDOWN(SUM(N413:N422)/1000,0)</f>
        <v>0</v>
      </c>
    </row>
    <row r="415" spans="1:21" s="122" customFormat="1" ht="14.1" customHeight="1">
      <c r="A415" s="313"/>
      <c r="B415" s="95"/>
      <c r="C415" s="96"/>
      <c r="D415" s="97"/>
      <c r="E415" s="98"/>
      <c r="F415" s="90"/>
      <c r="G415" s="99"/>
      <c r="H415" s="100"/>
      <c r="I415" s="92"/>
      <c r="J415" s="510"/>
      <c r="K415" s="510"/>
      <c r="L415" s="510"/>
      <c r="M415" s="98"/>
      <c r="N415" s="90"/>
      <c r="O415" s="94"/>
    </row>
    <row r="416" spans="1:21" s="122" customFormat="1" ht="14.25" customHeight="1">
      <c r="A416" s="313"/>
      <c r="B416" s="95"/>
      <c r="C416" s="96"/>
      <c r="D416" s="97"/>
      <c r="E416" s="98"/>
      <c r="F416" s="90"/>
      <c r="G416" s="99"/>
      <c r="H416" s="100"/>
      <c r="I416" s="92"/>
      <c r="J416" s="510"/>
      <c r="K416" s="510"/>
      <c r="L416" s="510"/>
      <c r="M416" s="98"/>
      <c r="N416" s="90"/>
      <c r="O416" s="94"/>
    </row>
    <row r="417" spans="1:15" s="122" customFormat="1" ht="14.25" customHeight="1">
      <c r="A417" s="313"/>
      <c r="B417" s="95"/>
      <c r="C417" s="96"/>
      <c r="D417" s="97"/>
      <c r="E417" s="98"/>
      <c r="F417" s="90"/>
      <c r="G417" s="102"/>
      <c r="H417" s="103"/>
      <c r="I417" s="92"/>
      <c r="J417" s="510"/>
      <c r="K417" s="510"/>
      <c r="L417" s="510"/>
      <c r="M417" s="98"/>
      <c r="N417" s="90"/>
      <c r="O417" s="94"/>
    </row>
    <row r="418" spans="1:15" s="122" customFormat="1" ht="14.25" customHeight="1">
      <c r="A418" s="313"/>
      <c r="B418" s="95"/>
      <c r="C418" s="96"/>
      <c r="D418" s="97"/>
      <c r="E418" s="98"/>
      <c r="F418" s="90"/>
      <c r="G418" s="102"/>
      <c r="H418" s="103"/>
      <c r="I418" s="92"/>
      <c r="J418" s="510"/>
      <c r="K418" s="510"/>
      <c r="L418" s="510"/>
      <c r="M418" s="98"/>
      <c r="N418" s="90"/>
      <c r="O418" s="94"/>
    </row>
    <row r="419" spans="1:15" s="122" customFormat="1" ht="14.25" customHeight="1">
      <c r="A419" s="313"/>
      <c r="B419" s="78" t="s">
        <v>607</v>
      </c>
      <c r="C419" s="79"/>
      <c r="D419" s="79"/>
      <c r="E419" s="80"/>
      <c r="F419" s="81"/>
      <c r="G419" s="82"/>
      <c r="H419" s="105"/>
      <c r="I419" s="92"/>
      <c r="J419" s="510"/>
      <c r="K419" s="510"/>
      <c r="L419" s="510"/>
      <c r="M419" s="98"/>
      <c r="N419" s="90"/>
      <c r="O419" s="94"/>
    </row>
    <row r="420" spans="1:15" s="122" customFormat="1" ht="14.25" customHeight="1">
      <c r="A420" s="313"/>
      <c r="B420" s="95"/>
      <c r="C420" s="96"/>
      <c r="D420" s="97"/>
      <c r="E420" s="98"/>
      <c r="F420" s="90"/>
      <c r="G420" s="91"/>
      <c r="H420" s="105"/>
      <c r="I420" s="92"/>
      <c r="J420" s="510"/>
      <c r="K420" s="510"/>
      <c r="L420" s="510"/>
      <c r="M420" s="98"/>
      <c r="N420" s="90"/>
      <c r="O420" s="94"/>
    </row>
    <row r="421" spans="1:15" s="122" customFormat="1" ht="14.25" customHeight="1">
      <c r="A421" s="313"/>
      <c r="B421" s="95"/>
      <c r="C421" s="96"/>
      <c r="D421" s="97"/>
      <c r="E421" s="98"/>
      <c r="F421" s="90"/>
      <c r="G421" s="99">
        <f>ROUNDDOWN(SUM(F420:F425)/1000,0)</f>
        <v>0</v>
      </c>
      <c r="H421" s="100"/>
      <c r="I421" s="107"/>
      <c r="J421" s="511"/>
      <c r="K421" s="511"/>
      <c r="L421" s="511"/>
      <c r="M421" s="98"/>
      <c r="N421" s="90"/>
      <c r="O421" s="106"/>
    </row>
    <row r="422" spans="1:15" s="122" customFormat="1" ht="14.25" customHeight="1">
      <c r="A422" s="313"/>
      <c r="B422" s="95"/>
      <c r="C422" s="96"/>
      <c r="D422" s="97"/>
      <c r="E422" s="98"/>
      <c r="F422" s="90"/>
      <c r="G422" s="99"/>
      <c r="H422" s="100"/>
      <c r="I422" s="78" t="s">
        <v>398</v>
      </c>
      <c r="J422" s="79"/>
      <c r="K422" s="79"/>
      <c r="L422" s="79"/>
      <c r="M422" s="80"/>
      <c r="N422" s="81"/>
      <c r="O422" s="111"/>
    </row>
    <row r="423" spans="1:15" s="122" customFormat="1" ht="14.25" customHeight="1">
      <c r="A423" s="313"/>
      <c r="B423" s="95"/>
      <c r="C423" s="96"/>
      <c r="D423" s="97"/>
      <c r="E423" s="98"/>
      <c r="F423" s="90"/>
      <c r="G423" s="99"/>
      <c r="H423" s="105"/>
      <c r="I423" s="92"/>
      <c r="J423" s="510"/>
      <c r="K423" s="510"/>
      <c r="L423" s="510"/>
      <c r="M423" s="98"/>
      <c r="N423" s="90"/>
      <c r="O423" s="94"/>
    </row>
    <row r="424" spans="1:15" s="122" customFormat="1" ht="14.25" customHeight="1">
      <c r="A424" s="313"/>
      <c r="B424" s="95"/>
      <c r="C424" s="96"/>
      <c r="D424" s="97"/>
      <c r="E424" s="98"/>
      <c r="F424" s="90"/>
      <c r="G424" s="99"/>
      <c r="H424" s="100"/>
      <c r="I424" s="92"/>
      <c r="J424" s="510"/>
      <c r="K424" s="510"/>
      <c r="L424" s="510"/>
      <c r="M424" s="98"/>
      <c r="N424" s="90"/>
      <c r="O424" s="101">
        <f>ROUNDDOWN(SUM(N423:N431)/1000,0)</f>
        <v>0</v>
      </c>
    </row>
    <row r="425" spans="1:15" s="122" customFormat="1" ht="14.25" customHeight="1">
      <c r="A425" s="313"/>
      <c r="B425" s="78" t="s">
        <v>614</v>
      </c>
      <c r="C425" s="79"/>
      <c r="D425" s="79"/>
      <c r="E425" s="80"/>
      <c r="F425" s="81"/>
      <c r="G425" s="82"/>
      <c r="H425" s="100"/>
      <c r="I425" s="92"/>
      <c r="J425" s="510"/>
      <c r="K425" s="510"/>
      <c r="L425" s="510"/>
      <c r="M425" s="98"/>
      <c r="N425" s="90"/>
      <c r="O425" s="94"/>
    </row>
    <row r="426" spans="1:15" s="122" customFormat="1" ht="14.25" customHeight="1">
      <c r="A426" s="313"/>
      <c r="B426" s="95"/>
      <c r="C426" s="96"/>
      <c r="D426" s="97"/>
      <c r="E426" s="98"/>
      <c r="F426" s="90"/>
      <c r="G426" s="91"/>
      <c r="H426" s="105"/>
      <c r="I426" s="92"/>
      <c r="J426" s="510"/>
      <c r="K426" s="510"/>
      <c r="L426" s="510"/>
      <c r="M426" s="98"/>
      <c r="N426" s="90"/>
      <c r="O426" s="94"/>
    </row>
    <row r="427" spans="1:15" s="122" customFormat="1" ht="14.25" customHeight="1">
      <c r="A427" s="313"/>
      <c r="B427" s="95"/>
      <c r="C427" s="96"/>
      <c r="D427" s="97"/>
      <c r="E427" s="98"/>
      <c r="F427" s="90"/>
      <c r="G427" s="99">
        <f>ROUNDDOWN(SUM(F426:F429)/1000,0)</f>
        <v>0</v>
      </c>
      <c r="H427" s="105"/>
      <c r="I427" s="92"/>
      <c r="J427" s="510"/>
      <c r="K427" s="510"/>
      <c r="L427" s="510"/>
      <c r="M427" s="98"/>
      <c r="N427" s="90"/>
      <c r="O427" s="94"/>
    </row>
    <row r="428" spans="1:15" s="122" customFormat="1" ht="14.25" customHeight="1">
      <c r="A428" s="313"/>
      <c r="B428" s="95"/>
      <c r="C428" s="96"/>
      <c r="D428" s="97"/>
      <c r="E428" s="98"/>
      <c r="F428" s="90"/>
      <c r="G428" s="99"/>
      <c r="H428" s="100"/>
      <c r="I428" s="92"/>
      <c r="J428" s="510"/>
      <c r="K428" s="510"/>
      <c r="L428" s="510"/>
      <c r="M428" s="98"/>
      <c r="N428" s="90"/>
      <c r="O428" s="94"/>
    </row>
    <row r="429" spans="1:15" s="122" customFormat="1" ht="14.25" customHeight="1">
      <c r="A429" s="313"/>
      <c r="B429" s="78" t="s">
        <v>615</v>
      </c>
      <c r="C429" s="79"/>
      <c r="D429" s="79"/>
      <c r="E429" s="80"/>
      <c r="F429" s="81"/>
      <c r="G429" s="82"/>
      <c r="H429" s="100"/>
      <c r="I429" s="92"/>
      <c r="J429" s="510"/>
      <c r="K429" s="510"/>
      <c r="L429" s="510"/>
      <c r="M429" s="98"/>
      <c r="N429" s="90"/>
      <c r="O429" s="94"/>
    </row>
    <row r="430" spans="1:15" s="122" customFormat="1" ht="14.25" customHeight="1">
      <c r="A430" s="313"/>
      <c r="B430" s="95"/>
      <c r="C430" s="96"/>
      <c r="D430" s="97"/>
      <c r="E430" s="98"/>
      <c r="F430" s="90"/>
      <c r="G430" s="91"/>
      <c r="H430" s="105"/>
      <c r="I430" s="92"/>
      <c r="J430" s="510"/>
      <c r="K430" s="510"/>
      <c r="L430" s="510"/>
      <c r="M430" s="98"/>
      <c r="N430" s="90"/>
      <c r="O430" s="106"/>
    </row>
    <row r="431" spans="1:15" s="122" customFormat="1" ht="14.25" customHeight="1">
      <c r="A431" s="313"/>
      <c r="B431" s="95"/>
      <c r="C431" s="96"/>
      <c r="D431" s="97"/>
      <c r="E431" s="98"/>
      <c r="F431" s="90"/>
      <c r="G431" s="99">
        <f>ROUNDDOWN(SUM(F430:F435)/1000,0)</f>
        <v>0</v>
      </c>
      <c r="H431" s="105"/>
      <c r="I431" s="185" t="s">
        <v>399</v>
      </c>
      <c r="J431" s="167"/>
      <c r="K431" s="109"/>
      <c r="L431" s="109"/>
      <c r="M431" s="110"/>
      <c r="N431" s="84"/>
      <c r="O431" s="111"/>
    </row>
    <row r="432" spans="1:15" s="122" customFormat="1" ht="14.25" customHeight="1">
      <c r="A432" s="313"/>
      <c r="B432" s="95"/>
      <c r="C432" s="96"/>
      <c r="D432" s="97"/>
      <c r="E432" s="98"/>
      <c r="F432" s="90"/>
      <c r="G432" s="99"/>
      <c r="H432" s="105"/>
      <c r="I432" s="92"/>
      <c r="J432" s="510"/>
      <c r="K432" s="510"/>
      <c r="L432" s="510"/>
      <c r="M432" s="98"/>
      <c r="N432" s="90"/>
      <c r="O432" s="94"/>
    </row>
    <row r="433" spans="1:15" s="122" customFormat="1" ht="14.25" customHeight="1">
      <c r="A433" s="313"/>
      <c r="B433" s="95"/>
      <c r="C433" s="96"/>
      <c r="D433" s="97"/>
      <c r="E433" s="98"/>
      <c r="F433" s="90"/>
      <c r="G433" s="99"/>
      <c r="H433" s="100"/>
      <c r="I433" s="92"/>
      <c r="J433" s="510"/>
      <c r="K433" s="510"/>
      <c r="L433" s="510"/>
      <c r="M433" s="98"/>
      <c r="N433" s="90"/>
      <c r="O433" s="101">
        <f>ROUNDDOWN(SUM(N432:N438)/1000,0)</f>
        <v>0</v>
      </c>
    </row>
    <row r="434" spans="1:15" s="122" customFormat="1" ht="14.25" customHeight="1">
      <c r="A434" s="313"/>
      <c r="B434" s="78" t="s">
        <v>396</v>
      </c>
      <c r="C434" s="79"/>
      <c r="D434" s="79"/>
      <c r="E434" s="80"/>
      <c r="F434" s="81"/>
      <c r="G434" s="82"/>
      <c r="H434" s="100"/>
      <c r="I434" s="92"/>
      <c r="J434" s="510"/>
      <c r="K434" s="510"/>
      <c r="L434" s="510"/>
      <c r="M434" s="98"/>
      <c r="N434" s="90"/>
      <c r="O434" s="94"/>
    </row>
    <row r="435" spans="1:15" s="122" customFormat="1" ht="14.25" customHeight="1">
      <c r="A435" s="313"/>
      <c r="B435" s="95"/>
      <c r="C435" s="96"/>
      <c r="D435" s="97"/>
      <c r="E435" s="98"/>
      <c r="F435" s="90"/>
      <c r="G435" s="91"/>
      <c r="H435" s="100"/>
      <c r="I435" s="92"/>
      <c r="J435" s="510"/>
      <c r="K435" s="510"/>
      <c r="L435" s="510"/>
      <c r="M435" s="98"/>
      <c r="N435" s="90"/>
      <c r="O435" s="94"/>
    </row>
    <row r="436" spans="1:15" s="122" customFormat="1" ht="14.25" customHeight="1">
      <c r="A436" s="313"/>
      <c r="B436" s="95"/>
      <c r="C436" s="96"/>
      <c r="D436" s="97"/>
      <c r="E436" s="98"/>
      <c r="F436" s="90"/>
      <c r="G436" s="91">
        <f>ROUNDDOWN(SUM(F435:F442)/1000,0)</f>
        <v>0</v>
      </c>
      <c r="H436" s="100"/>
      <c r="I436" s="92"/>
      <c r="J436" s="510"/>
      <c r="K436" s="510"/>
      <c r="L436" s="510"/>
      <c r="M436" s="98"/>
      <c r="N436" s="90"/>
      <c r="O436" s="94"/>
    </row>
    <row r="437" spans="1:15" s="122" customFormat="1" ht="14.25" customHeight="1">
      <c r="A437" s="313"/>
      <c r="B437" s="95"/>
      <c r="C437" s="96"/>
      <c r="D437" s="97"/>
      <c r="E437" s="98"/>
      <c r="F437" s="90"/>
      <c r="G437" s="91"/>
      <c r="H437" s="100"/>
      <c r="I437" s="92"/>
      <c r="J437" s="510"/>
      <c r="K437" s="510"/>
      <c r="L437" s="510"/>
      <c r="M437" s="98"/>
      <c r="N437" s="90"/>
      <c r="O437" s="94"/>
    </row>
    <row r="438" spans="1:15" s="122" customFormat="1" ht="14.25" customHeight="1">
      <c r="A438" s="313"/>
      <c r="B438" s="95"/>
      <c r="C438" s="96"/>
      <c r="D438" s="97"/>
      <c r="E438" s="98"/>
      <c r="F438" s="90"/>
      <c r="G438" s="91"/>
      <c r="H438" s="105"/>
      <c r="I438" s="185" t="s">
        <v>400</v>
      </c>
      <c r="J438" s="108"/>
      <c r="K438" s="109"/>
      <c r="L438" s="109"/>
      <c r="M438" s="110"/>
      <c r="N438" s="84"/>
      <c r="O438" s="168"/>
    </row>
    <row r="439" spans="1:15" s="122" customFormat="1" ht="14.25" customHeight="1">
      <c r="A439" s="313"/>
      <c r="B439" s="95"/>
      <c r="C439" s="96"/>
      <c r="D439" s="97"/>
      <c r="E439" s="98"/>
      <c r="F439" s="90"/>
      <c r="G439" s="91"/>
      <c r="H439" s="105"/>
      <c r="I439" s="92"/>
      <c r="J439" s="510"/>
      <c r="K439" s="510"/>
      <c r="L439" s="510"/>
      <c r="M439" s="98"/>
      <c r="N439" s="90"/>
      <c r="O439" s="169"/>
    </row>
    <row r="440" spans="1:15" s="122" customFormat="1" ht="14.25" customHeight="1">
      <c r="A440" s="313"/>
      <c r="B440" s="95"/>
      <c r="C440" s="96"/>
      <c r="D440" s="97"/>
      <c r="E440" s="98"/>
      <c r="F440" s="90"/>
      <c r="G440" s="91"/>
      <c r="H440" s="105"/>
      <c r="I440" s="92"/>
      <c r="J440" s="510"/>
      <c r="K440" s="510"/>
      <c r="L440" s="510"/>
      <c r="M440" s="98"/>
      <c r="N440" s="90"/>
      <c r="O440" s="101">
        <f>ROUNDDOWN(SUM(N439:N445)/1000,0)</f>
        <v>0</v>
      </c>
    </row>
    <row r="441" spans="1:15" s="122" customFormat="1" ht="14.25" customHeight="1">
      <c r="A441" s="313"/>
      <c r="B441" s="95"/>
      <c r="C441" s="96"/>
      <c r="D441" s="97"/>
      <c r="E441" s="98"/>
      <c r="F441" s="90"/>
      <c r="G441" s="91"/>
      <c r="H441" s="105"/>
      <c r="I441" s="92"/>
      <c r="J441" s="510"/>
      <c r="K441" s="510"/>
      <c r="L441" s="510"/>
      <c r="M441" s="98"/>
      <c r="N441" s="90"/>
      <c r="O441" s="94"/>
    </row>
    <row r="442" spans="1:15" s="122" customFormat="1" ht="14.25" customHeight="1">
      <c r="A442" s="313"/>
      <c r="B442" s="78" t="s">
        <v>56</v>
      </c>
      <c r="C442" s="79"/>
      <c r="D442" s="79"/>
      <c r="E442" s="80"/>
      <c r="F442" s="81"/>
      <c r="G442" s="82"/>
      <c r="H442" s="105"/>
      <c r="I442" s="92"/>
      <c r="J442" s="510"/>
      <c r="K442" s="510"/>
      <c r="L442" s="510"/>
      <c r="M442" s="98"/>
      <c r="N442" s="90"/>
      <c r="O442" s="94"/>
    </row>
    <row r="443" spans="1:15" s="122" customFormat="1" ht="14.25" customHeight="1">
      <c r="A443" s="313"/>
      <c r="B443" s="95"/>
      <c r="C443" s="96"/>
      <c r="D443" s="97"/>
      <c r="E443" s="98"/>
      <c r="F443" s="90"/>
      <c r="G443" s="91"/>
      <c r="H443" s="100"/>
      <c r="I443" s="92"/>
      <c r="J443" s="510"/>
      <c r="K443" s="510"/>
      <c r="L443" s="510"/>
      <c r="M443" s="98"/>
      <c r="N443" s="90"/>
      <c r="O443" s="94"/>
    </row>
    <row r="444" spans="1:15" s="122" customFormat="1" ht="14.25" customHeight="1">
      <c r="A444" s="313"/>
      <c r="B444" s="95"/>
      <c r="C444" s="96"/>
      <c r="D444" s="97"/>
      <c r="E444" s="98"/>
      <c r="F444" s="90"/>
      <c r="G444" s="99">
        <f>ROUNDDOWN(SUM(F443:F448)/1000,0)</f>
        <v>0</v>
      </c>
      <c r="H444" s="105"/>
      <c r="I444" s="92"/>
      <c r="J444" s="510"/>
      <c r="K444" s="510"/>
      <c r="L444" s="510"/>
      <c r="M444" s="98"/>
      <c r="N444" s="90"/>
      <c r="O444" s="106"/>
    </row>
    <row r="445" spans="1:15" s="122" customFormat="1" ht="14.25" customHeight="1">
      <c r="A445" s="313"/>
      <c r="B445" s="95"/>
      <c r="C445" s="96"/>
      <c r="D445" s="97"/>
      <c r="E445" s="98"/>
      <c r="F445" s="90"/>
      <c r="G445" s="91"/>
      <c r="H445" s="105"/>
      <c r="I445" s="185" t="s">
        <v>401</v>
      </c>
      <c r="J445" s="108"/>
      <c r="K445" s="109"/>
      <c r="L445" s="109"/>
      <c r="M445" s="110"/>
      <c r="N445" s="707"/>
      <c r="O445" s="112"/>
    </row>
    <row r="446" spans="1:15" s="122" customFormat="1" ht="14.25" customHeight="1">
      <c r="A446" s="313"/>
      <c r="B446" s="95"/>
      <c r="C446" s="96"/>
      <c r="D446" s="97"/>
      <c r="E446" s="98"/>
      <c r="F446" s="90"/>
      <c r="G446" s="99"/>
      <c r="H446" s="105"/>
      <c r="I446" s="92"/>
      <c r="J446" s="510"/>
      <c r="K446" s="510"/>
      <c r="L446" s="510"/>
      <c r="M446" s="98"/>
      <c r="N446" s="90"/>
      <c r="O446" s="94"/>
    </row>
    <row r="447" spans="1:15" s="122" customFormat="1" ht="14.25" customHeight="1">
      <c r="A447" s="313"/>
      <c r="B447" s="95"/>
      <c r="C447" s="96"/>
      <c r="D447" s="97"/>
      <c r="E447" s="98"/>
      <c r="F447" s="90"/>
      <c r="G447" s="99"/>
      <c r="H447" s="100"/>
      <c r="I447" s="92"/>
      <c r="J447" s="510"/>
      <c r="K447" s="510"/>
      <c r="L447" s="510"/>
      <c r="M447" s="98"/>
      <c r="N447" s="90"/>
      <c r="O447" s="101">
        <f>ROUNDDOWN(SUM(N446:N451)/1000,0)</f>
        <v>0</v>
      </c>
    </row>
    <row r="448" spans="1:15" s="122" customFormat="1" ht="14.1" customHeight="1" thickBot="1">
      <c r="A448" s="313"/>
      <c r="B448" s="113" t="s">
        <v>608</v>
      </c>
      <c r="C448" s="114"/>
      <c r="D448" s="114"/>
      <c r="E448" s="115"/>
      <c r="F448" s="116"/>
      <c r="G448" s="117">
        <f>G449-G414-G421-G427-G431-G436-G444</f>
        <v>0</v>
      </c>
      <c r="H448" s="105"/>
      <c r="I448" s="92"/>
      <c r="J448" s="510"/>
      <c r="K448" s="510"/>
      <c r="L448" s="510"/>
      <c r="M448" s="98"/>
      <c r="N448" s="90"/>
      <c r="O448" s="94"/>
    </row>
    <row r="449" spans="1:17" s="122" customFormat="1" ht="14.25" customHeight="1" thickTop="1">
      <c r="A449" s="313"/>
      <c r="B449" s="702" t="s">
        <v>57</v>
      </c>
      <c r="C449" s="703"/>
      <c r="D449" s="703"/>
      <c r="E449" s="703"/>
      <c r="F449" s="704"/>
      <c r="G449" s="118">
        <f>O458</f>
        <v>0</v>
      </c>
      <c r="H449" s="100"/>
      <c r="I449" s="92"/>
      <c r="J449" s="510"/>
      <c r="K449" s="510"/>
      <c r="L449" s="510"/>
      <c r="M449" s="98"/>
      <c r="N449" s="90"/>
      <c r="O449" s="94"/>
    </row>
    <row r="450" spans="1:17" s="122" customFormat="1" ht="20.100000000000001" customHeight="1">
      <c r="A450" s="313"/>
      <c r="B450" s="119" t="s">
        <v>58</v>
      </c>
      <c r="C450" s="120"/>
      <c r="D450" s="120"/>
      <c r="E450" s="120"/>
      <c r="F450" s="120"/>
      <c r="G450" s="121"/>
      <c r="H450" s="100"/>
      <c r="I450" s="107"/>
      <c r="J450" s="511"/>
      <c r="K450" s="511"/>
      <c r="L450" s="511"/>
      <c r="M450" s="104"/>
      <c r="N450" s="645"/>
      <c r="O450" s="106"/>
    </row>
    <row r="451" spans="1:17" s="122" customFormat="1" ht="14.25" customHeight="1">
      <c r="A451" s="313"/>
      <c r="B451" s="122" t="s">
        <v>59</v>
      </c>
      <c r="C451" s="120"/>
      <c r="D451" s="120"/>
      <c r="E451" s="120"/>
      <c r="F451" s="120"/>
      <c r="G451" s="123" t="s">
        <v>60</v>
      </c>
      <c r="H451" s="121"/>
      <c r="I451" s="185" t="s">
        <v>717</v>
      </c>
      <c r="J451" s="708"/>
      <c r="K451" s="510"/>
      <c r="L451" s="510"/>
      <c r="M451" s="110"/>
      <c r="N451" s="84"/>
      <c r="O451" s="111"/>
    </row>
    <row r="452" spans="1:17" s="122" customFormat="1" ht="14.25" customHeight="1">
      <c r="A452" s="313"/>
      <c r="B452" s="987" t="s">
        <v>61</v>
      </c>
      <c r="C452" s="1019"/>
      <c r="D452" s="1019"/>
      <c r="E452" s="1019"/>
      <c r="F452" s="1020"/>
      <c r="G452" s="125" t="s">
        <v>62</v>
      </c>
      <c r="H452" s="124"/>
      <c r="I452" s="92"/>
      <c r="J452" s="510"/>
      <c r="K452" s="709"/>
      <c r="L452" s="709"/>
      <c r="M452" s="98"/>
      <c r="N452" s="90"/>
      <c r="O452" s="94"/>
      <c r="Q452" s="648" t="s">
        <v>735</v>
      </c>
    </row>
    <row r="453" spans="1:17" s="122" customFormat="1" ht="14.25" customHeight="1">
      <c r="A453" s="313"/>
      <c r="B453" s="1144" t="s">
        <v>403</v>
      </c>
      <c r="C453" s="1019"/>
      <c r="D453" s="1019"/>
      <c r="E453" s="1019"/>
      <c r="F453" s="1020"/>
      <c r="G453" s="126"/>
      <c r="H453" s="124"/>
      <c r="I453" s="92"/>
      <c r="J453" s="510"/>
      <c r="K453" s="510"/>
      <c r="L453" s="510"/>
      <c r="M453" s="98"/>
      <c r="N453" s="90"/>
      <c r="O453" s="101">
        <f>ROUNDDOWN(SUM(N452:N456)/1000,0)</f>
        <v>0</v>
      </c>
    </row>
    <row r="454" spans="1:17" s="122" customFormat="1" ht="20.100000000000001" customHeight="1">
      <c r="A454" s="313"/>
      <c r="B454" s="1144" t="s">
        <v>404</v>
      </c>
      <c r="C454" s="1145"/>
      <c r="D454" s="1145"/>
      <c r="E454" s="1145"/>
      <c r="F454" s="1146"/>
      <c r="G454" s="126"/>
      <c r="H454" s="127"/>
      <c r="I454" s="92"/>
      <c r="J454" s="510"/>
      <c r="K454" s="510"/>
      <c r="L454" s="510"/>
      <c r="M454" s="98"/>
      <c r="N454" s="90"/>
      <c r="O454" s="94"/>
    </row>
    <row r="455" spans="1:17" s="122" customFormat="1" ht="21.95" customHeight="1" thickBot="1">
      <c r="A455" s="313"/>
      <c r="B455" s="1144" t="s">
        <v>104</v>
      </c>
      <c r="C455" s="1145"/>
      <c r="D455" s="1145"/>
      <c r="E455" s="1145"/>
      <c r="F455" s="1146"/>
      <c r="G455" s="126"/>
      <c r="H455" s="105"/>
      <c r="I455" s="92"/>
      <c r="J455" s="510"/>
      <c r="K455" s="510"/>
      <c r="L455" s="510"/>
      <c r="M455" s="98"/>
      <c r="N455" s="90"/>
      <c r="O455" s="128"/>
    </row>
    <row r="456" spans="1:17" s="122" customFormat="1" ht="35.450000000000003" customHeight="1" thickTop="1">
      <c r="A456" s="313"/>
      <c r="B456" s="1144" t="s">
        <v>108</v>
      </c>
      <c r="C456" s="1145"/>
      <c r="D456" s="1145"/>
      <c r="E456" s="1145"/>
      <c r="F456" s="1146"/>
      <c r="G456" s="126"/>
      <c r="H456" s="105"/>
      <c r="I456" s="1166" t="s">
        <v>402</v>
      </c>
      <c r="J456" s="1167"/>
      <c r="K456" s="1167"/>
      <c r="L456" s="1167"/>
      <c r="M456" s="1167"/>
      <c r="N456" s="1168"/>
      <c r="O456" s="129">
        <f>SUM(O414,O424,O433,O440,O447,O453)</f>
        <v>0</v>
      </c>
    </row>
    <row r="457" spans="1:17" s="122" customFormat="1" ht="35.450000000000003" customHeight="1">
      <c r="A457" s="313"/>
      <c r="B457" s="1144" t="s">
        <v>774</v>
      </c>
      <c r="C457" s="1145"/>
      <c r="D457" s="1145"/>
      <c r="E457" s="1145"/>
      <c r="F457" s="1146"/>
      <c r="G457" s="126"/>
      <c r="H457" s="121"/>
      <c r="I457" s="1169" t="s">
        <v>276</v>
      </c>
      <c r="J457" s="1170"/>
      <c r="K457" s="1170"/>
      <c r="L457" s="1170"/>
      <c r="M457" s="1170"/>
      <c r="N457" s="1171"/>
      <c r="O457" s="136">
        <f>IF(共通入力シート!$B$18="課税事業者",ROUNDDOWN((O456-G459)*10/110,0),0)</f>
        <v>0</v>
      </c>
    </row>
    <row r="458" spans="1:17" s="122" customFormat="1" ht="26.1" customHeight="1" thickBot="1">
      <c r="A458" s="313"/>
      <c r="B458" s="1153" t="s">
        <v>775</v>
      </c>
      <c r="C458" s="1154"/>
      <c r="D458" s="1154"/>
      <c r="E458" s="1154"/>
      <c r="F458" s="1155"/>
      <c r="G458" s="126"/>
      <c r="H458" s="121"/>
      <c r="I458" s="1159" t="s">
        <v>609</v>
      </c>
      <c r="J458" s="1160"/>
      <c r="K458" s="1160"/>
      <c r="L458" s="1160"/>
      <c r="M458" s="1160"/>
      <c r="N458" s="1161"/>
      <c r="O458" s="131">
        <f>O456-O457</f>
        <v>0</v>
      </c>
    </row>
    <row r="459" spans="1:17" s="122" customFormat="1" ht="25.35" customHeight="1" thickTop="1">
      <c r="A459" s="313"/>
      <c r="B459" s="1156" t="s">
        <v>63</v>
      </c>
      <c r="C459" s="1157"/>
      <c r="D459" s="1157"/>
      <c r="E459" s="1157"/>
      <c r="F459" s="1158"/>
      <c r="G459" s="130">
        <f>SUM(G453:G458)</f>
        <v>0</v>
      </c>
      <c r="H459" s="326"/>
      <c r="I459" s="1159" t="s">
        <v>610</v>
      </c>
      <c r="J459" s="1160"/>
      <c r="K459" s="1160"/>
      <c r="L459" s="1160"/>
      <c r="M459" s="1160"/>
      <c r="N459" s="1161"/>
      <c r="O459" s="134"/>
    </row>
    <row r="460" spans="1:17" s="122" customFormat="1" ht="26.25" customHeight="1">
      <c r="A460" s="313"/>
      <c r="B460" s="122" t="s">
        <v>64</v>
      </c>
      <c r="C460" s="327"/>
      <c r="D460" s="327"/>
      <c r="E460" s="327"/>
      <c r="F460" s="327"/>
      <c r="G460" s="133"/>
      <c r="H460" s="326"/>
      <c r="O460" s="135"/>
    </row>
    <row r="461" spans="1:17" s="122" customFormat="1" ht="10.5" customHeight="1" thickBot="1">
      <c r="A461" s="313"/>
      <c r="C461" s="327"/>
      <c r="D461" s="327"/>
      <c r="E461" s="327"/>
      <c r="F461" s="327"/>
      <c r="G461" s="133"/>
      <c r="H461" s="326"/>
      <c r="I461" s="328"/>
    </row>
    <row r="462" spans="1:17" s="122" customFormat="1" ht="25.35" customHeight="1" thickBot="1">
      <c r="A462" s="313"/>
      <c r="B462" s="1143" t="s">
        <v>65</v>
      </c>
      <c r="C462" s="1018"/>
      <c r="D462" s="1162" t="str">
        <f>IF(共通入力シート!$B$2="","",共通入力シート!$B$2)</f>
        <v/>
      </c>
      <c r="E462" s="1162"/>
      <c r="F462" s="1162"/>
      <c r="G462" s="1163"/>
      <c r="H462" s="1164" t="s">
        <v>778</v>
      </c>
      <c r="I462" s="1165"/>
      <c r="J462" s="1165"/>
      <c r="K462" s="1165"/>
      <c r="L462" s="1165"/>
      <c r="M462" s="1165"/>
      <c r="N462" s="1165"/>
      <c r="O462" s="1165"/>
    </row>
    <row r="463" spans="1:17" s="122" customFormat="1" ht="77.099999999999994" customHeight="1" thickBot="1">
      <c r="A463" s="313"/>
      <c r="B463" s="1148" t="s">
        <v>776</v>
      </c>
      <c r="C463" s="1149"/>
      <c r="D463" s="1150" t="str">
        <f>IF(O458=0,"",MAX(0,MIN(INT(O458/2),G448)))</f>
        <v/>
      </c>
      <c r="E463" s="1150"/>
      <c r="F463" s="1150"/>
      <c r="G463" s="329" t="s">
        <v>27</v>
      </c>
      <c r="H463" s="1151" t="s">
        <v>736</v>
      </c>
      <c r="I463" s="1152"/>
      <c r="J463" s="1152"/>
      <c r="K463" s="1152"/>
      <c r="L463" s="1152"/>
      <c r="M463" s="1152"/>
      <c r="N463" s="1152"/>
      <c r="O463" s="1152"/>
    </row>
    <row r="464" spans="1:17" ht="4.5" customHeight="1"/>
    <row r="465" spans="2:21" ht="15.6" customHeight="1">
      <c r="B465" s="122" t="s">
        <v>332</v>
      </c>
      <c r="C465" s="198"/>
      <c r="D465" s="198"/>
      <c r="E465" s="198"/>
      <c r="F465" s="198"/>
      <c r="G465" s="198"/>
      <c r="H465" s="198"/>
      <c r="I465" s="198"/>
      <c r="J465" s="198"/>
      <c r="K465" s="198"/>
      <c r="L465" s="198"/>
      <c r="M465" s="198"/>
      <c r="N465" s="198"/>
      <c r="O465" s="198"/>
      <c r="R465" s="294"/>
      <c r="S465" s="294"/>
      <c r="T465" s="294"/>
      <c r="U465" s="294"/>
    </row>
    <row r="466" spans="2:21" ht="15.6" customHeight="1">
      <c r="B466" s="198" t="s">
        <v>383</v>
      </c>
      <c r="C466" s="198"/>
      <c r="D466" s="198"/>
      <c r="E466" s="198"/>
      <c r="F466" s="198"/>
      <c r="G466" s="198"/>
      <c r="H466" s="198"/>
      <c r="I466" s="198"/>
      <c r="J466" s="198"/>
      <c r="K466" s="198"/>
      <c r="L466" s="198"/>
      <c r="M466" s="198"/>
      <c r="N466" s="198"/>
      <c r="O466" s="198"/>
      <c r="R466" s="294"/>
      <c r="S466" s="294"/>
      <c r="T466" s="294"/>
      <c r="U466" s="294"/>
    </row>
    <row r="467" spans="2:21" ht="15.6" customHeight="1" thickBot="1">
      <c r="B467" s="1044" t="s">
        <v>386</v>
      </c>
      <c r="C467" s="1044"/>
      <c r="D467" s="1044"/>
      <c r="E467" s="1044"/>
      <c r="F467" s="1044"/>
      <c r="G467" s="1044"/>
      <c r="H467" s="1044"/>
      <c r="I467" s="1044"/>
      <c r="J467" s="1044"/>
      <c r="K467" s="1044"/>
      <c r="L467" s="1044"/>
      <c r="M467" s="1044"/>
      <c r="N467" s="1044"/>
      <c r="O467" s="1044"/>
      <c r="R467" s="294"/>
      <c r="S467" s="294"/>
      <c r="T467" s="294"/>
      <c r="U467" s="294"/>
    </row>
    <row r="468" spans="2:21" ht="15.75" customHeight="1">
      <c r="B468" s="1036" t="s">
        <v>36</v>
      </c>
      <c r="C468" s="1063"/>
      <c r="D468" s="1051" t="s">
        <v>518</v>
      </c>
      <c r="E468" s="1052"/>
      <c r="F468" s="1036" t="s">
        <v>447</v>
      </c>
      <c r="G468" s="1037"/>
      <c r="H468" s="1038"/>
      <c r="I468" s="1038"/>
      <c r="J468" s="1038"/>
      <c r="K468" s="1038"/>
      <c r="L468" s="1038"/>
      <c r="M468" s="1038"/>
      <c r="N468" s="1038"/>
      <c r="O468" s="1039"/>
      <c r="Q468" s="520"/>
      <c r="R468" s="294"/>
      <c r="S468" s="294"/>
      <c r="T468" s="294"/>
      <c r="U468" s="294"/>
    </row>
    <row r="469" spans="2:21" ht="17.25" customHeight="1" thickBot="1">
      <c r="B469" s="1040"/>
      <c r="C469" s="1064"/>
      <c r="D469" s="1053"/>
      <c r="E469" s="1054"/>
      <c r="F469" s="1040"/>
      <c r="G469" s="1041"/>
      <c r="H469" s="1042"/>
      <c r="I469" s="1042"/>
      <c r="J469" s="1042"/>
      <c r="K469" s="1042"/>
      <c r="L469" s="1042"/>
      <c r="M469" s="1042"/>
      <c r="N469" s="1042"/>
      <c r="O469" s="1043"/>
      <c r="Q469" s="519"/>
      <c r="R469" s="294"/>
      <c r="S469" s="294"/>
      <c r="T469" s="294"/>
      <c r="U469" s="294"/>
    </row>
    <row r="470" spans="2:21" ht="16.5" customHeight="1">
      <c r="B470" s="295" t="s">
        <v>111</v>
      </c>
      <c r="C470" s="296"/>
      <c r="D470" s="296"/>
      <c r="E470" s="297"/>
      <c r="F470" s="296"/>
      <c r="G470" s="296"/>
      <c r="H470" s="298"/>
      <c r="I470" s="298"/>
      <c r="J470" s="298"/>
      <c r="K470" s="298"/>
      <c r="L470" s="298"/>
      <c r="M470" s="298"/>
      <c r="N470" s="298"/>
      <c r="O470" s="299"/>
      <c r="R470" s="294"/>
      <c r="S470" s="294"/>
      <c r="T470" s="294"/>
      <c r="U470" s="294"/>
    </row>
    <row r="471" spans="2:21" ht="18.75" customHeight="1">
      <c r="B471" s="1055"/>
      <c r="C471" s="1056"/>
      <c r="D471" s="1056"/>
      <c r="E471" s="1056"/>
      <c r="F471" s="1056"/>
      <c r="G471" s="1056"/>
      <c r="H471" s="1056"/>
      <c r="I471" s="1056"/>
      <c r="J471" s="1056"/>
      <c r="K471" s="1056"/>
      <c r="L471" s="1213" t="s">
        <v>39</v>
      </c>
      <c r="M471" s="1215"/>
      <c r="N471" s="1215"/>
      <c r="O471" s="1216"/>
      <c r="Q471" s="496" t="str">
        <f>IF(M471="", "←選択してください。", "")</f>
        <v>←選択してください。</v>
      </c>
      <c r="R471" s="294"/>
      <c r="S471" s="294"/>
      <c r="T471" s="294"/>
      <c r="U471" s="294"/>
    </row>
    <row r="472" spans="2:21" ht="17.25" customHeight="1">
      <c r="B472" s="1057"/>
      <c r="C472" s="1058"/>
      <c r="D472" s="1058"/>
      <c r="E472" s="1058"/>
      <c r="F472" s="1058"/>
      <c r="G472" s="1058"/>
      <c r="H472" s="1058"/>
      <c r="I472" s="1058"/>
      <c r="J472" s="1058"/>
      <c r="K472" s="1058"/>
      <c r="L472" s="1214"/>
      <c r="M472" s="1217"/>
      <c r="N472" s="1217"/>
      <c r="O472" s="1218"/>
      <c r="Q472" s="301"/>
      <c r="R472" s="294"/>
      <c r="S472" s="294"/>
      <c r="T472" s="294"/>
      <c r="U472" s="294"/>
    </row>
    <row r="473" spans="2:21" ht="4.5" customHeight="1">
      <c r="B473" s="303"/>
      <c r="C473" s="303"/>
      <c r="D473" s="303"/>
      <c r="E473" s="303"/>
      <c r="F473" s="303"/>
      <c r="G473" s="303"/>
      <c r="H473" s="303"/>
      <c r="I473" s="303"/>
      <c r="J473" s="303"/>
      <c r="K473" s="303"/>
      <c r="L473" s="303"/>
      <c r="M473" s="303"/>
      <c r="N473" s="303"/>
      <c r="O473" s="517"/>
      <c r="R473" s="294"/>
      <c r="S473" s="294"/>
      <c r="T473" s="294"/>
      <c r="U473" s="294"/>
    </row>
    <row r="474" spans="2:21" ht="24" customHeight="1">
      <c r="B474" s="987" t="s">
        <v>112</v>
      </c>
      <c r="C474" s="1097"/>
      <c r="D474" s="1098" t="s">
        <v>41</v>
      </c>
      <c r="E474" s="1099"/>
      <c r="F474" s="1100"/>
      <c r="G474" s="1100"/>
      <c r="H474" s="1101"/>
      <c r="I474" s="987"/>
      <c r="J474" s="988"/>
      <c r="K474" s="988"/>
      <c r="L474" s="1219"/>
      <c r="M474" s="1219"/>
      <c r="N474" s="1219"/>
      <c r="O474" s="1220"/>
      <c r="Q474" s="301" t="str">
        <f>IF(OR(F468="人材養成事業",F468= "普及啓発事業"), "←斜線部は記入する必要はありません。", "")</f>
        <v/>
      </c>
      <c r="R474" s="294"/>
      <c r="S474" s="294"/>
      <c r="T474" s="294"/>
      <c r="U474" s="294"/>
    </row>
    <row r="475" spans="2:21" ht="8.25" customHeight="1">
      <c r="B475" s="122"/>
      <c r="C475" s="122"/>
      <c r="D475" s="122"/>
      <c r="E475" s="122"/>
      <c r="F475" s="303"/>
      <c r="G475" s="303"/>
      <c r="H475" s="500"/>
      <c r="I475" s="303"/>
      <c r="J475" s="303"/>
      <c r="K475" s="303"/>
      <c r="L475" s="501"/>
      <c r="M475" s="303"/>
      <c r="N475" s="303"/>
      <c r="O475" s="502"/>
      <c r="Q475" s="301"/>
      <c r="R475" s="294"/>
      <c r="S475" s="294"/>
      <c r="T475" s="294"/>
      <c r="U475" s="294"/>
    </row>
    <row r="476" spans="2:21" ht="24" hidden="1" customHeight="1">
      <c r="B476" s="122"/>
      <c r="C476" s="122"/>
      <c r="D476" s="122"/>
      <c r="E476" s="122"/>
      <c r="F476" s="303"/>
      <c r="G476" s="303"/>
      <c r="H476" s="500"/>
      <c r="I476" s="303"/>
      <c r="J476" s="303"/>
      <c r="K476" s="303"/>
      <c r="L476" s="501"/>
      <c r="M476" s="303"/>
      <c r="N476" s="303"/>
      <c r="O476" s="502"/>
      <c r="Q476" s="301"/>
      <c r="R476" s="294"/>
      <c r="S476" s="294"/>
      <c r="T476" s="294"/>
      <c r="U476" s="294"/>
    </row>
    <row r="477" spans="2:21" ht="9.75" hidden="1" customHeight="1">
      <c r="B477" s="122"/>
      <c r="C477" s="122"/>
      <c r="D477" s="303"/>
      <c r="E477" s="303"/>
      <c r="F477" s="303"/>
      <c r="G477" s="303"/>
      <c r="H477" s="303"/>
      <c r="I477" s="303"/>
      <c r="J477" s="303"/>
      <c r="K477" s="303"/>
      <c r="L477" s="303"/>
      <c r="M477" s="303"/>
      <c r="N477" s="303"/>
      <c r="O477" s="303"/>
      <c r="Q477" s="301"/>
      <c r="R477" s="294"/>
      <c r="S477" s="294"/>
      <c r="T477" s="294"/>
      <c r="U477" s="294"/>
    </row>
    <row r="478" spans="2:21" s="97" customFormat="1" ht="18" customHeight="1">
      <c r="B478" s="1067" t="s">
        <v>277</v>
      </c>
      <c r="C478" s="1075"/>
      <c r="D478" s="1032" t="s">
        <v>738</v>
      </c>
      <c r="E478" s="975"/>
      <c r="F478" s="975"/>
      <c r="G478" s="975"/>
      <c r="H478" s="975"/>
      <c r="I478" s="975"/>
      <c r="J478" s="975"/>
      <c r="K478" s="975"/>
      <c r="L478" s="975"/>
      <c r="M478" s="975"/>
      <c r="N478" s="975"/>
      <c r="O478" s="976"/>
      <c r="Q478" s="495"/>
    </row>
    <row r="479" spans="2:21" s="97" customFormat="1" ht="19.350000000000001" customHeight="1">
      <c r="B479" s="1076"/>
      <c r="C479" s="1077"/>
      <c r="D479" s="1033"/>
      <c r="E479" s="1034"/>
      <c r="F479" s="1034"/>
      <c r="G479" s="1034"/>
      <c r="H479" s="1034"/>
      <c r="I479" s="1034"/>
      <c r="J479" s="1034"/>
      <c r="K479" s="1034"/>
      <c r="L479" s="1034"/>
      <c r="M479" s="1034"/>
      <c r="N479" s="1034"/>
      <c r="O479" s="1035"/>
    </row>
    <row r="480" spans="2:21" s="97" customFormat="1" ht="19.350000000000001" customHeight="1">
      <c r="B480" s="1076"/>
      <c r="C480" s="1077"/>
      <c r="D480" s="1026"/>
      <c r="E480" s="1027"/>
      <c r="F480" s="1027"/>
      <c r="G480" s="1027"/>
      <c r="H480" s="1027"/>
      <c r="I480" s="1027"/>
      <c r="J480" s="1027"/>
      <c r="K480" s="1027"/>
      <c r="L480" s="1027"/>
      <c r="M480" s="1027"/>
      <c r="N480" s="1027"/>
      <c r="O480" s="1028"/>
    </row>
    <row r="481" spans="2:15" s="97" customFormat="1" ht="19.350000000000001" customHeight="1">
      <c r="B481" s="1076"/>
      <c r="C481" s="1077"/>
      <c r="D481" s="1026"/>
      <c r="E481" s="1027"/>
      <c r="F481" s="1027"/>
      <c r="G481" s="1027"/>
      <c r="H481" s="1027"/>
      <c r="I481" s="1027"/>
      <c r="J481" s="1027"/>
      <c r="K481" s="1027"/>
      <c r="L481" s="1027"/>
      <c r="M481" s="1027"/>
      <c r="N481" s="1027"/>
      <c r="O481" s="1028"/>
    </row>
    <row r="482" spans="2:15" s="97" customFormat="1" ht="19.350000000000001" customHeight="1">
      <c r="B482" s="1076"/>
      <c r="C482" s="1077"/>
      <c r="D482" s="1026"/>
      <c r="E482" s="1027"/>
      <c r="F482" s="1027"/>
      <c r="G482" s="1027"/>
      <c r="H482" s="1027"/>
      <c r="I482" s="1027"/>
      <c r="J482" s="1027"/>
      <c r="K482" s="1027"/>
      <c r="L482" s="1027"/>
      <c r="M482" s="1027"/>
      <c r="N482" s="1027"/>
      <c r="O482" s="1028"/>
    </row>
    <row r="483" spans="2:15" s="97" customFormat="1" ht="19.350000000000001" customHeight="1">
      <c r="B483" s="1076"/>
      <c r="C483" s="1077"/>
      <c r="D483" s="1026"/>
      <c r="E483" s="1027"/>
      <c r="F483" s="1027"/>
      <c r="G483" s="1027"/>
      <c r="H483" s="1027"/>
      <c r="I483" s="1027"/>
      <c r="J483" s="1027"/>
      <c r="K483" s="1027"/>
      <c r="L483" s="1027"/>
      <c r="M483" s="1027"/>
      <c r="N483" s="1027"/>
      <c r="O483" s="1028"/>
    </row>
    <row r="484" spans="2:15" s="97" customFormat="1" ht="19.350000000000001" customHeight="1">
      <c r="B484" s="1076"/>
      <c r="C484" s="1077"/>
      <c r="D484" s="1026"/>
      <c r="E484" s="1027"/>
      <c r="F484" s="1027"/>
      <c r="G484" s="1027"/>
      <c r="H484" s="1027"/>
      <c r="I484" s="1027"/>
      <c r="J484" s="1027"/>
      <c r="K484" s="1027"/>
      <c r="L484" s="1027"/>
      <c r="M484" s="1027"/>
      <c r="N484" s="1027"/>
      <c r="O484" s="1028"/>
    </row>
    <row r="485" spans="2:15" s="97" customFormat="1" ht="19.350000000000001" customHeight="1">
      <c r="B485" s="1076"/>
      <c r="C485" s="1077"/>
      <c r="D485" s="1026"/>
      <c r="E485" s="1027"/>
      <c r="F485" s="1027"/>
      <c r="G485" s="1027"/>
      <c r="H485" s="1027"/>
      <c r="I485" s="1027"/>
      <c r="J485" s="1027"/>
      <c r="K485" s="1027"/>
      <c r="L485" s="1027"/>
      <c r="M485" s="1027"/>
      <c r="N485" s="1027"/>
      <c r="O485" s="1028"/>
    </row>
    <row r="486" spans="2:15" s="97" customFormat="1" ht="19.350000000000001" customHeight="1">
      <c r="B486" s="1076"/>
      <c r="C486" s="1077"/>
      <c r="D486" s="1026"/>
      <c r="E486" s="1027"/>
      <c r="F486" s="1027"/>
      <c r="G486" s="1027"/>
      <c r="H486" s="1027"/>
      <c r="I486" s="1027"/>
      <c r="J486" s="1027"/>
      <c r="K486" s="1027"/>
      <c r="L486" s="1027"/>
      <c r="M486" s="1027"/>
      <c r="N486" s="1027"/>
      <c r="O486" s="1028"/>
    </row>
    <row r="487" spans="2:15" s="97" customFormat="1" ht="19.350000000000001" customHeight="1">
      <c r="B487" s="1076"/>
      <c r="C487" s="1077"/>
      <c r="D487" s="1026"/>
      <c r="E487" s="1027"/>
      <c r="F487" s="1027"/>
      <c r="G487" s="1027"/>
      <c r="H487" s="1027"/>
      <c r="I487" s="1027"/>
      <c r="J487" s="1027"/>
      <c r="K487" s="1027"/>
      <c r="L487" s="1027"/>
      <c r="M487" s="1027"/>
      <c r="N487" s="1027"/>
      <c r="O487" s="1028"/>
    </row>
    <row r="488" spans="2:15" s="97" customFormat="1" ht="19.350000000000001" customHeight="1">
      <c r="B488" s="1078"/>
      <c r="C488" s="1079"/>
      <c r="D488" s="1029"/>
      <c r="E488" s="1030"/>
      <c r="F488" s="1030"/>
      <c r="G488" s="1030"/>
      <c r="H488" s="1030"/>
      <c r="I488" s="1030"/>
      <c r="J488" s="1030"/>
      <c r="K488" s="1030"/>
      <c r="L488" s="1030"/>
      <c r="M488" s="1030"/>
      <c r="N488" s="1030"/>
      <c r="O488" s="1031"/>
    </row>
    <row r="489" spans="2:15" s="97" customFormat="1" ht="18" customHeight="1">
      <c r="B489" s="1067" t="s">
        <v>114</v>
      </c>
      <c r="C489" s="1092"/>
      <c r="D489" s="1147" t="s">
        <v>523</v>
      </c>
      <c r="E489" s="1133"/>
      <c r="F489" s="1133"/>
      <c r="G489" s="1133"/>
      <c r="H489" s="1133"/>
      <c r="I489" s="1133"/>
      <c r="J489" s="1133"/>
      <c r="K489" s="1133"/>
      <c r="L489" s="1133"/>
      <c r="M489" s="1133"/>
      <c r="N489" s="1133"/>
      <c r="O489" s="1134"/>
    </row>
    <row r="490" spans="2:15" s="97" customFormat="1" ht="18" customHeight="1">
      <c r="B490" s="1093"/>
      <c r="C490" s="1094"/>
      <c r="D490" s="1045"/>
      <c r="E490" s="1046"/>
      <c r="F490" s="1046"/>
      <c r="G490" s="1046"/>
      <c r="H490" s="1046"/>
      <c r="I490" s="1046"/>
      <c r="J490" s="1046"/>
      <c r="K490" s="1046"/>
      <c r="L490" s="1046"/>
      <c r="M490" s="1046"/>
      <c r="N490" s="1046"/>
      <c r="O490" s="1047"/>
    </row>
    <row r="491" spans="2:15" s="97" customFormat="1" ht="18" customHeight="1">
      <c r="B491" s="1093"/>
      <c r="C491" s="1094"/>
      <c r="D491" s="1026"/>
      <c r="E491" s="1027"/>
      <c r="F491" s="1027"/>
      <c r="G491" s="1027"/>
      <c r="H491" s="1027"/>
      <c r="I491" s="1027"/>
      <c r="J491" s="1027"/>
      <c r="K491" s="1027"/>
      <c r="L491" s="1027"/>
      <c r="M491" s="1027"/>
      <c r="N491" s="1027"/>
      <c r="O491" s="1028"/>
    </row>
    <row r="492" spans="2:15" s="97" customFormat="1" ht="18" customHeight="1">
      <c r="B492" s="1093"/>
      <c r="C492" s="1094"/>
      <c r="D492" s="1026"/>
      <c r="E492" s="1027"/>
      <c r="F492" s="1027"/>
      <c r="G492" s="1027"/>
      <c r="H492" s="1027"/>
      <c r="I492" s="1027"/>
      <c r="J492" s="1027"/>
      <c r="K492" s="1027"/>
      <c r="L492" s="1027"/>
      <c r="M492" s="1027"/>
      <c r="N492" s="1027"/>
      <c r="O492" s="1028"/>
    </row>
    <row r="493" spans="2:15" s="97" customFormat="1" ht="18" customHeight="1">
      <c r="B493" s="1093"/>
      <c r="C493" s="1094"/>
      <c r="D493" s="1026"/>
      <c r="E493" s="1027"/>
      <c r="F493" s="1027"/>
      <c r="G493" s="1027"/>
      <c r="H493" s="1027"/>
      <c r="I493" s="1027"/>
      <c r="J493" s="1027"/>
      <c r="K493" s="1027"/>
      <c r="L493" s="1027"/>
      <c r="M493" s="1027"/>
      <c r="N493" s="1027"/>
      <c r="O493" s="1028"/>
    </row>
    <row r="494" spans="2:15" s="97" customFormat="1" ht="18" customHeight="1">
      <c r="B494" s="1093"/>
      <c r="C494" s="1094"/>
      <c r="D494" s="1026"/>
      <c r="E494" s="1027"/>
      <c r="F494" s="1027"/>
      <c r="G494" s="1027"/>
      <c r="H494" s="1027"/>
      <c r="I494" s="1027"/>
      <c r="J494" s="1027"/>
      <c r="K494" s="1027"/>
      <c r="L494" s="1027"/>
      <c r="M494" s="1027"/>
      <c r="N494" s="1027"/>
      <c r="O494" s="1028"/>
    </row>
    <row r="495" spans="2:15" s="97" customFormat="1" ht="18" customHeight="1">
      <c r="B495" s="1093"/>
      <c r="C495" s="1094"/>
      <c r="D495" s="1048"/>
      <c r="E495" s="1049"/>
      <c r="F495" s="1049"/>
      <c r="G495" s="1049"/>
      <c r="H495" s="1049"/>
      <c r="I495" s="1049"/>
      <c r="J495" s="1049"/>
      <c r="K495" s="1049"/>
      <c r="L495" s="1049"/>
      <c r="M495" s="1049"/>
      <c r="N495" s="1049"/>
      <c r="O495" s="1050"/>
    </row>
    <row r="496" spans="2:15" s="97" customFormat="1" ht="18" customHeight="1">
      <c r="B496" s="1093"/>
      <c r="C496" s="1094"/>
      <c r="D496" s="1116" t="s">
        <v>334</v>
      </c>
      <c r="E496" s="1117"/>
      <c r="F496" s="1117"/>
      <c r="G496" s="1117"/>
      <c r="H496" s="1117"/>
      <c r="I496" s="1117"/>
      <c r="J496" s="1117"/>
      <c r="K496" s="1117"/>
      <c r="L496" s="1117"/>
      <c r="M496" s="1117"/>
      <c r="N496" s="1117"/>
      <c r="O496" s="1118"/>
    </row>
    <row r="497" spans="2:15" s="97" customFormat="1" ht="18" customHeight="1">
      <c r="B497" s="1093"/>
      <c r="C497" s="1094"/>
      <c r="D497" s="1045"/>
      <c r="E497" s="1119"/>
      <c r="F497" s="1119"/>
      <c r="G497" s="1119"/>
      <c r="H497" s="1119"/>
      <c r="I497" s="1119"/>
      <c r="J497" s="1119"/>
      <c r="K497" s="1119"/>
      <c r="L497" s="1119"/>
      <c r="M497" s="1119"/>
      <c r="N497" s="1119"/>
      <c r="O497" s="1120"/>
    </row>
    <row r="498" spans="2:15" s="97" customFormat="1" ht="18" customHeight="1">
      <c r="B498" s="1093"/>
      <c r="C498" s="1094"/>
      <c r="D498" s="1121"/>
      <c r="E498" s="1122"/>
      <c r="F498" s="1122"/>
      <c r="G498" s="1122"/>
      <c r="H498" s="1122"/>
      <c r="I498" s="1122"/>
      <c r="J498" s="1122"/>
      <c r="K498" s="1122"/>
      <c r="L498" s="1122"/>
      <c r="M498" s="1122"/>
      <c r="N498" s="1122"/>
      <c r="O498" s="1123"/>
    </row>
    <row r="499" spans="2:15" s="97" customFormat="1" ht="18" customHeight="1">
      <c r="B499" s="1093"/>
      <c r="C499" s="1094"/>
      <c r="D499" s="1121"/>
      <c r="E499" s="1122"/>
      <c r="F499" s="1122"/>
      <c r="G499" s="1122"/>
      <c r="H499" s="1122"/>
      <c r="I499" s="1122"/>
      <c r="J499" s="1122"/>
      <c r="K499" s="1122"/>
      <c r="L499" s="1122"/>
      <c r="M499" s="1122"/>
      <c r="N499" s="1122"/>
      <c r="O499" s="1123"/>
    </row>
    <row r="500" spans="2:15" s="97" customFormat="1" ht="18" customHeight="1">
      <c r="B500" s="1093"/>
      <c r="C500" s="1094"/>
      <c r="D500" s="1121"/>
      <c r="E500" s="1122"/>
      <c r="F500" s="1122"/>
      <c r="G500" s="1122"/>
      <c r="H500" s="1122"/>
      <c r="I500" s="1122"/>
      <c r="J500" s="1122"/>
      <c r="K500" s="1122"/>
      <c r="L500" s="1122"/>
      <c r="M500" s="1122"/>
      <c r="N500" s="1122"/>
      <c r="O500" s="1123"/>
    </row>
    <row r="501" spans="2:15" s="97" customFormat="1" ht="18" customHeight="1">
      <c r="B501" s="1093"/>
      <c r="C501" s="1094"/>
      <c r="D501" s="1121"/>
      <c r="E501" s="1122"/>
      <c r="F501" s="1122"/>
      <c r="G501" s="1122"/>
      <c r="H501" s="1122"/>
      <c r="I501" s="1122"/>
      <c r="J501" s="1122"/>
      <c r="K501" s="1122"/>
      <c r="L501" s="1122"/>
      <c r="M501" s="1122"/>
      <c r="N501" s="1122"/>
      <c r="O501" s="1123"/>
    </row>
    <row r="502" spans="2:15" s="97" customFormat="1" ht="18" customHeight="1">
      <c r="B502" s="1093"/>
      <c r="C502" s="1094"/>
      <c r="D502" s="1121"/>
      <c r="E502" s="1122"/>
      <c r="F502" s="1122"/>
      <c r="G502" s="1122"/>
      <c r="H502" s="1122"/>
      <c r="I502" s="1122"/>
      <c r="J502" s="1122"/>
      <c r="K502" s="1122"/>
      <c r="L502" s="1122"/>
      <c r="M502" s="1122"/>
      <c r="N502" s="1122"/>
      <c r="O502" s="1123"/>
    </row>
    <row r="503" spans="2:15" s="97" customFormat="1" ht="18" customHeight="1">
      <c r="B503" s="1095"/>
      <c r="C503" s="1096"/>
      <c r="D503" s="1124"/>
      <c r="E503" s="1125"/>
      <c r="F503" s="1125"/>
      <c r="G503" s="1125"/>
      <c r="H503" s="1125"/>
      <c r="I503" s="1125"/>
      <c r="J503" s="1125"/>
      <c r="K503" s="1125"/>
      <c r="L503" s="1125"/>
      <c r="M503" s="1125"/>
      <c r="N503" s="1125"/>
      <c r="O503" s="1126"/>
    </row>
    <row r="504" spans="2:15" s="97" customFormat="1" ht="33" customHeight="1">
      <c r="B504" s="1067" t="s">
        <v>110</v>
      </c>
      <c r="C504" s="1092"/>
      <c r="D504" s="1102" t="s">
        <v>733</v>
      </c>
      <c r="E504" s="1090"/>
      <c r="F504" s="1090"/>
      <c r="G504" s="1090"/>
      <c r="H504" s="1090"/>
      <c r="I504" s="1090"/>
      <c r="J504" s="1090"/>
      <c r="K504" s="1090"/>
      <c r="L504" s="1090"/>
      <c r="M504" s="1090"/>
      <c r="N504" s="1090"/>
      <c r="O504" s="1091"/>
    </row>
    <row r="505" spans="2:15" s="97" customFormat="1" ht="18" customHeight="1">
      <c r="B505" s="1093"/>
      <c r="C505" s="1094"/>
      <c r="D505" s="1045"/>
      <c r="E505" s="1108"/>
      <c r="F505" s="1108"/>
      <c r="G505" s="1108"/>
      <c r="H505" s="1108"/>
      <c r="I505" s="1108"/>
      <c r="J505" s="1108"/>
      <c r="K505" s="1108"/>
      <c r="L505" s="1108"/>
      <c r="M505" s="1108"/>
      <c r="N505" s="1108"/>
      <c r="O505" s="1109"/>
    </row>
    <row r="506" spans="2:15" s="97" customFormat="1" ht="18" customHeight="1">
      <c r="B506" s="1093"/>
      <c r="C506" s="1094"/>
      <c r="D506" s="1110"/>
      <c r="E506" s="1111"/>
      <c r="F506" s="1111"/>
      <c r="G506" s="1111"/>
      <c r="H506" s="1111"/>
      <c r="I506" s="1111"/>
      <c r="J506" s="1111"/>
      <c r="K506" s="1111"/>
      <c r="L506" s="1111"/>
      <c r="M506" s="1111"/>
      <c r="N506" s="1111"/>
      <c r="O506" s="1112"/>
    </row>
    <row r="507" spans="2:15" s="97" customFormat="1" ht="18" customHeight="1">
      <c r="B507" s="1093"/>
      <c r="C507" s="1094"/>
      <c r="D507" s="1113"/>
      <c r="E507" s="1114"/>
      <c r="F507" s="1114"/>
      <c r="G507" s="1114"/>
      <c r="H507" s="1114"/>
      <c r="I507" s="1114"/>
      <c r="J507" s="1114"/>
      <c r="K507" s="1114"/>
      <c r="L507" s="1114"/>
      <c r="M507" s="1114"/>
      <c r="N507" s="1114"/>
      <c r="O507" s="1115"/>
    </row>
    <row r="508" spans="2:15" s="97" customFormat="1" ht="17.100000000000001" customHeight="1">
      <c r="B508" s="1093"/>
      <c r="C508" s="1094"/>
      <c r="D508" s="1133" t="s">
        <v>278</v>
      </c>
      <c r="E508" s="1133"/>
      <c r="F508" s="1133"/>
      <c r="G508" s="1133"/>
      <c r="H508" s="1133"/>
      <c r="I508" s="1133"/>
      <c r="J508" s="1133"/>
      <c r="K508" s="1133"/>
      <c r="L508" s="1133"/>
      <c r="M508" s="1133"/>
      <c r="N508" s="1133"/>
      <c r="O508" s="1134"/>
    </row>
    <row r="509" spans="2:15" s="97" customFormat="1" ht="17.100000000000001" customHeight="1">
      <c r="B509" s="1093"/>
      <c r="C509" s="1094"/>
      <c r="D509" s="1135"/>
      <c r="E509" s="1108"/>
      <c r="F509" s="1108"/>
      <c r="G509" s="1108"/>
      <c r="H509" s="1108"/>
      <c r="I509" s="1108"/>
      <c r="J509" s="1108"/>
      <c r="K509" s="1108"/>
      <c r="L509" s="1108"/>
      <c r="M509" s="1108"/>
      <c r="N509" s="1108"/>
      <c r="O509" s="1109"/>
    </row>
    <row r="510" spans="2:15" s="97" customFormat="1" ht="17.100000000000001" customHeight="1">
      <c r="B510" s="1093"/>
      <c r="C510" s="1094"/>
      <c r="D510" s="1110"/>
      <c r="E510" s="1111"/>
      <c r="F510" s="1111"/>
      <c r="G510" s="1111"/>
      <c r="H510" s="1111"/>
      <c r="I510" s="1111"/>
      <c r="J510" s="1111"/>
      <c r="K510" s="1111"/>
      <c r="L510" s="1111"/>
      <c r="M510" s="1111"/>
      <c r="N510" s="1111"/>
      <c r="O510" s="1112"/>
    </row>
    <row r="511" spans="2:15" s="97" customFormat="1" ht="17.100000000000001" customHeight="1">
      <c r="B511" s="1093"/>
      <c r="C511" s="1094"/>
      <c r="D511" s="1113"/>
      <c r="E511" s="1114"/>
      <c r="F511" s="1114"/>
      <c r="G511" s="1114"/>
      <c r="H511" s="1114"/>
      <c r="I511" s="1114"/>
      <c r="J511" s="1114"/>
      <c r="K511" s="1114"/>
      <c r="L511" s="1114"/>
      <c r="M511" s="1114"/>
      <c r="N511" s="1114"/>
      <c r="O511" s="1115"/>
    </row>
    <row r="512" spans="2:15" s="97" customFormat="1" ht="17.100000000000001" customHeight="1">
      <c r="B512" s="1093"/>
      <c r="C512" s="1094"/>
      <c r="D512" s="1133" t="s">
        <v>371</v>
      </c>
      <c r="E512" s="1133"/>
      <c r="F512" s="1133"/>
      <c r="G512" s="1133"/>
      <c r="H512" s="1133"/>
      <c r="I512" s="1133"/>
      <c r="J512" s="1133"/>
      <c r="K512" s="1133"/>
      <c r="L512" s="1133"/>
      <c r="M512" s="1133"/>
      <c r="N512" s="1133"/>
      <c r="O512" s="1134"/>
    </row>
    <row r="513" spans="1:21" s="97" customFormat="1" ht="17.100000000000001" customHeight="1">
      <c r="B513" s="1093"/>
      <c r="C513" s="1094"/>
      <c r="D513" s="1135"/>
      <c r="E513" s="1136"/>
      <c r="F513" s="1136"/>
      <c r="G513" s="1136"/>
      <c r="H513" s="1136"/>
      <c r="I513" s="1136"/>
      <c r="J513" s="1136"/>
      <c r="K513" s="1136"/>
      <c r="L513" s="1136"/>
      <c r="M513" s="1136"/>
      <c r="N513" s="1136"/>
      <c r="O513" s="1137"/>
    </row>
    <row r="514" spans="1:21" s="97" customFormat="1" ht="17.100000000000001" customHeight="1">
      <c r="B514" s="1093"/>
      <c r="C514" s="1094"/>
      <c r="D514" s="1138"/>
      <c r="E514" s="827"/>
      <c r="F514" s="827"/>
      <c r="G514" s="827"/>
      <c r="H514" s="827"/>
      <c r="I514" s="827"/>
      <c r="J514" s="827"/>
      <c r="K514" s="827"/>
      <c r="L514" s="827"/>
      <c r="M514" s="827"/>
      <c r="N514" s="827"/>
      <c r="O514" s="1139"/>
    </row>
    <row r="515" spans="1:21" s="97" customFormat="1" ht="17.100000000000001" customHeight="1">
      <c r="B515" s="1093"/>
      <c r="C515" s="1094"/>
      <c r="D515" s="1140"/>
      <c r="E515" s="1141"/>
      <c r="F515" s="1141"/>
      <c r="G515" s="1141"/>
      <c r="H515" s="1141"/>
      <c r="I515" s="1141"/>
      <c r="J515" s="1141"/>
      <c r="K515" s="1141"/>
      <c r="L515" s="1141"/>
      <c r="M515" s="1141"/>
      <c r="N515" s="1141"/>
      <c r="O515" s="1142"/>
    </row>
    <row r="516" spans="1:21" s="97" customFormat="1" ht="45" customHeight="1">
      <c r="B516" s="1093"/>
      <c r="C516" s="1094"/>
      <c r="D516" s="1021" t="s">
        <v>780</v>
      </c>
      <c r="E516" s="1022"/>
      <c r="F516" s="1022"/>
      <c r="G516" s="1022"/>
      <c r="H516" s="1022"/>
      <c r="I516" s="1022"/>
      <c r="J516" s="1022"/>
      <c r="K516" s="1022"/>
      <c r="L516" s="1023"/>
      <c r="M516" s="1024" t="s">
        <v>713</v>
      </c>
      <c r="N516" s="1025"/>
      <c r="O516" s="706" t="s">
        <v>714</v>
      </c>
      <c r="Q516" s="495" t="s">
        <v>721</v>
      </c>
    </row>
    <row r="517" spans="1:21" s="97" customFormat="1" ht="17.100000000000001" customHeight="1">
      <c r="B517" s="1093"/>
      <c r="C517" s="1094"/>
      <c r="D517" s="1045"/>
      <c r="E517" s="1103"/>
      <c r="F517" s="1103"/>
      <c r="G517" s="1103"/>
      <c r="H517" s="1103"/>
      <c r="I517" s="1103"/>
      <c r="J517" s="1103"/>
      <c r="K517" s="1103"/>
      <c r="L517" s="1103"/>
      <c r="M517" s="1103"/>
      <c r="N517" s="1103"/>
      <c r="O517" s="1104"/>
    </row>
    <row r="518" spans="1:21" ht="18" customHeight="1">
      <c r="B518" s="1093"/>
      <c r="C518" s="1094"/>
      <c r="D518" s="1105"/>
      <c r="E518" s="1106"/>
      <c r="F518" s="1106"/>
      <c r="G518" s="1106"/>
      <c r="H518" s="1106"/>
      <c r="I518" s="1106"/>
      <c r="J518" s="1106"/>
      <c r="K518" s="1106"/>
      <c r="L518" s="1106"/>
      <c r="M518" s="1106"/>
      <c r="N518" s="1106"/>
      <c r="O518" s="1107"/>
      <c r="R518" s="294"/>
      <c r="S518" s="294"/>
      <c r="T518" s="294"/>
      <c r="U518" s="294"/>
    </row>
    <row r="519" spans="1:21" ht="18" customHeight="1">
      <c r="B519" s="1093"/>
      <c r="C519" s="1094"/>
      <c r="D519" s="1147" t="s">
        <v>279</v>
      </c>
      <c r="E519" s="1133"/>
      <c r="F519" s="1133"/>
      <c r="G519" s="1133"/>
      <c r="H519" s="1133"/>
      <c r="I519" s="1133"/>
      <c r="J519" s="1133"/>
      <c r="K519" s="1133"/>
      <c r="L519" s="1133"/>
      <c r="M519" s="1133"/>
      <c r="N519" s="1133"/>
      <c r="O519" s="1134"/>
      <c r="R519" s="294"/>
      <c r="S519" s="294"/>
      <c r="T519" s="294"/>
      <c r="U519" s="294"/>
    </row>
    <row r="520" spans="1:21" ht="18" customHeight="1">
      <c r="B520" s="1093"/>
      <c r="C520" s="1094"/>
      <c r="D520" s="1127"/>
      <c r="E520" s="1128"/>
      <c r="F520" s="1128"/>
      <c r="G520" s="1128"/>
      <c r="H520" s="1128"/>
      <c r="I520" s="1128"/>
      <c r="J520" s="1128"/>
      <c r="K520" s="1128"/>
      <c r="L520" s="1128"/>
      <c r="M520" s="1128"/>
      <c r="N520" s="1128"/>
      <c r="O520" s="1129"/>
      <c r="R520" s="294"/>
      <c r="S520" s="294"/>
      <c r="T520" s="294"/>
      <c r="U520" s="294"/>
    </row>
    <row r="521" spans="1:21" s="308" customFormat="1" ht="18" customHeight="1">
      <c r="B521" s="1095"/>
      <c r="C521" s="1096"/>
      <c r="D521" s="1130"/>
      <c r="E521" s="1131"/>
      <c r="F521" s="1131"/>
      <c r="G521" s="1131"/>
      <c r="H521" s="1131"/>
      <c r="I521" s="1131"/>
      <c r="J521" s="1131"/>
      <c r="K521" s="1131"/>
      <c r="L521" s="1131"/>
      <c r="M521" s="1131"/>
      <c r="N521" s="1131"/>
      <c r="O521" s="1132"/>
    </row>
    <row r="522" spans="1:21" s="122" customFormat="1" ht="4.5" customHeight="1">
      <c r="B522" s="309"/>
      <c r="C522" s="309"/>
      <c r="D522" s="310"/>
      <c r="E522" s="310"/>
      <c r="F522" s="310"/>
      <c r="G522" s="310"/>
      <c r="H522" s="310"/>
      <c r="I522" s="310"/>
      <c r="J522" s="310"/>
      <c r="K522" s="310"/>
      <c r="L522" s="310"/>
      <c r="M522" s="310"/>
      <c r="N522" s="310"/>
      <c r="O522" s="310"/>
    </row>
    <row r="523" spans="1:21" s="122" customFormat="1" ht="18.75" customHeight="1">
      <c r="B523" s="463" t="s">
        <v>333</v>
      </c>
      <c r="C523" s="309"/>
      <c r="D523" s="310"/>
      <c r="E523" s="310"/>
      <c r="F523" s="310"/>
      <c r="G523" s="310"/>
      <c r="H523" s="310"/>
      <c r="I523" s="310"/>
      <c r="J523" s="310"/>
      <c r="K523" s="310"/>
      <c r="L523" s="310"/>
      <c r="M523" s="310"/>
      <c r="N523" s="310"/>
      <c r="O523" s="310"/>
    </row>
    <row r="524" spans="1:21" s="122" customFormat="1" ht="14.25" customHeight="1" thickBot="1">
      <c r="B524" s="463" t="s">
        <v>331</v>
      </c>
      <c r="C524" s="309"/>
      <c r="D524" s="310"/>
      <c r="E524" s="310"/>
      <c r="F524" s="310"/>
      <c r="G524" s="310"/>
      <c r="H524" s="310"/>
      <c r="I524" s="310"/>
      <c r="J524" s="310"/>
      <c r="K524" s="310"/>
      <c r="L524" s="310"/>
      <c r="M524" s="310"/>
      <c r="N524" s="310"/>
      <c r="O524" s="310"/>
    </row>
    <row r="525" spans="1:21" s="122" customFormat="1" ht="18" customHeight="1" thickBot="1">
      <c r="B525" s="1143" t="s">
        <v>36</v>
      </c>
      <c r="C525" s="1017"/>
      <c r="D525" s="1018"/>
      <c r="E525" s="311" t="s">
        <v>518</v>
      </c>
      <c r="F525" s="312"/>
      <c r="G525" s="312"/>
      <c r="H525" s="312"/>
      <c r="I525" s="312"/>
      <c r="J525" s="312"/>
      <c r="K525" s="312"/>
      <c r="L525" s="212"/>
      <c r="M525" s="212"/>
      <c r="N525" s="212"/>
      <c r="O525" s="212"/>
    </row>
    <row r="526" spans="1:21" s="122" customFormat="1" ht="12">
      <c r="A526" s="313"/>
      <c r="B526" s="314" t="s">
        <v>50</v>
      </c>
      <c r="C526" s="314"/>
      <c r="D526" s="315"/>
      <c r="E526" s="316"/>
      <c r="F526" s="316"/>
      <c r="G526" s="317" t="s">
        <v>51</v>
      </c>
      <c r="H526" s="315"/>
      <c r="I526" s="314" t="s">
        <v>52</v>
      </c>
      <c r="J526" s="314"/>
      <c r="K526" s="313"/>
      <c r="L526" s="318"/>
      <c r="M526" s="319"/>
      <c r="N526" s="313"/>
      <c r="O526" s="317" t="s">
        <v>51</v>
      </c>
    </row>
    <row r="527" spans="1:21" s="122" customFormat="1" ht="12">
      <c r="A527" s="320"/>
      <c r="B527" s="321" t="s">
        <v>53</v>
      </c>
      <c r="C527" s="322"/>
      <c r="D527" s="322"/>
      <c r="E527" s="323"/>
      <c r="F527" s="323" t="s">
        <v>54</v>
      </c>
      <c r="G527" s="324" t="s">
        <v>55</v>
      </c>
      <c r="H527" s="325"/>
      <c r="I527" s="321" t="s">
        <v>53</v>
      </c>
      <c r="J527" s="322"/>
      <c r="K527" s="322"/>
      <c r="L527" s="322"/>
      <c r="M527" s="323"/>
      <c r="N527" s="323" t="s">
        <v>54</v>
      </c>
      <c r="O527" s="324" t="s">
        <v>55</v>
      </c>
    </row>
    <row r="528" spans="1:21" s="122" customFormat="1" ht="18" customHeight="1">
      <c r="A528" s="313"/>
      <c r="B528" s="78" t="s">
        <v>395</v>
      </c>
      <c r="C528" s="79"/>
      <c r="D528" s="79"/>
      <c r="E528" s="80"/>
      <c r="F528" s="81"/>
      <c r="G528" s="82"/>
      <c r="H528" s="83"/>
      <c r="I528" s="78" t="s">
        <v>397</v>
      </c>
      <c r="J528" s="79"/>
      <c r="K528" s="79"/>
      <c r="L528" s="79"/>
      <c r="M528" s="80"/>
      <c r="N528" s="84"/>
      <c r="O528" s="85"/>
      <c r="Q528" s="561" t="s">
        <v>700</v>
      </c>
    </row>
    <row r="529" spans="1:15" s="122" customFormat="1" ht="14.25" customHeight="1">
      <c r="A529" s="313"/>
      <c r="B529" s="86"/>
      <c r="C529" s="87"/>
      <c r="D529" s="88"/>
      <c r="E529" s="89"/>
      <c r="F529" s="90"/>
      <c r="G529" s="91"/>
      <c r="H529" s="83"/>
      <c r="I529" s="92"/>
      <c r="J529" s="93"/>
      <c r="K529" s="88"/>
      <c r="L529" s="88"/>
      <c r="M529" s="89"/>
      <c r="N529" s="90"/>
      <c r="O529" s="94"/>
    </row>
    <row r="530" spans="1:15" s="122" customFormat="1" ht="14.25" customHeight="1">
      <c r="A530" s="313"/>
      <c r="B530" s="95"/>
      <c r="C530" s="96"/>
      <c r="D530" s="97"/>
      <c r="E530" s="98"/>
      <c r="F530" s="90"/>
      <c r="G530" s="99">
        <f>ROUNDDOWN(SUM(F529:F535)/1000,0)</f>
        <v>0</v>
      </c>
      <c r="H530" s="100"/>
      <c r="I530" s="92"/>
      <c r="J530" s="510"/>
      <c r="K530" s="510"/>
      <c r="L530" s="510"/>
      <c r="M530" s="98"/>
      <c r="N530" s="90"/>
      <c r="O530" s="101">
        <f>ROUNDDOWN(SUM(N529:N538)/1000,0)</f>
        <v>0</v>
      </c>
    </row>
    <row r="531" spans="1:15" s="122" customFormat="1" ht="14.1" customHeight="1">
      <c r="A531" s="313"/>
      <c r="B531" s="95"/>
      <c r="C531" s="96"/>
      <c r="D531" s="97"/>
      <c r="E531" s="98"/>
      <c r="F531" s="90"/>
      <c r="G531" s="99"/>
      <c r="H531" s="100"/>
      <c r="I531" s="92"/>
      <c r="J531" s="510"/>
      <c r="K531" s="510"/>
      <c r="L531" s="510"/>
      <c r="M531" s="98"/>
      <c r="N531" s="90"/>
      <c r="O531" s="94"/>
    </row>
    <row r="532" spans="1:15" s="122" customFormat="1" ht="14.25" customHeight="1">
      <c r="A532" s="313"/>
      <c r="B532" s="95"/>
      <c r="C532" s="96"/>
      <c r="D532" s="97"/>
      <c r="E532" s="98"/>
      <c r="F532" s="90"/>
      <c r="G532" s="99"/>
      <c r="H532" s="100"/>
      <c r="I532" s="92"/>
      <c r="J532" s="510"/>
      <c r="K532" s="510"/>
      <c r="L532" s="510"/>
      <c r="M532" s="98"/>
      <c r="N532" s="90"/>
      <c r="O532" s="94"/>
    </row>
    <row r="533" spans="1:15" s="122" customFormat="1" ht="14.25" customHeight="1">
      <c r="A533" s="313"/>
      <c r="B533" s="95"/>
      <c r="C533" s="96"/>
      <c r="D533" s="97"/>
      <c r="E533" s="98"/>
      <c r="F533" s="90"/>
      <c r="G533" s="102"/>
      <c r="H533" s="103"/>
      <c r="I533" s="92"/>
      <c r="J533" s="510"/>
      <c r="K533" s="510"/>
      <c r="L533" s="510"/>
      <c r="M533" s="98"/>
      <c r="N533" s="90"/>
      <c r="O533" s="94"/>
    </row>
    <row r="534" spans="1:15" s="122" customFormat="1" ht="14.25" customHeight="1">
      <c r="A534" s="313"/>
      <c r="B534" s="95"/>
      <c r="C534" s="96"/>
      <c r="D534" s="97"/>
      <c r="E534" s="98"/>
      <c r="F534" s="90"/>
      <c r="G534" s="102"/>
      <c r="H534" s="103"/>
      <c r="I534" s="92"/>
      <c r="J534" s="510"/>
      <c r="K534" s="510"/>
      <c r="L534" s="510"/>
      <c r="M534" s="98"/>
      <c r="N534" s="90"/>
      <c r="O534" s="94"/>
    </row>
    <row r="535" spans="1:15" s="122" customFormat="1" ht="14.25" customHeight="1">
      <c r="A535" s="313"/>
      <c r="B535" s="78" t="s">
        <v>607</v>
      </c>
      <c r="C535" s="79"/>
      <c r="D535" s="79"/>
      <c r="E535" s="80"/>
      <c r="F535" s="81"/>
      <c r="G535" s="82"/>
      <c r="H535" s="105"/>
      <c r="I535" s="92"/>
      <c r="J535" s="510"/>
      <c r="K535" s="510"/>
      <c r="L535" s="510"/>
      <c r="M535" s="98"/>
      <c r="N535" s="90"/>
      <c r="O535" s="94"/>
    </row>
    <row r="536" spans="1:15" s="122" customFormat="1" ht="14.25" customHeight="1">
      <c r="A536" s="313"/>
      <c r="B536" s="95"/>
      <c r="C536" s="96"/>
      <c r="D536" s="97"/>
      <c r="E536" s="98"/>
      <c r="F536" s="90"/>
      <c r="G536" s="91"/>
      <c r="H536" s="105"/>
      <c r="I536" s="92"/>
      <c r="J536" s="510"/>
      <c r="K536" s="510"/>
      <c r="L536" s="510"/>
      <c r="M536" s="98"/>
      <c r="N536" s="90"/>
      <c r="O536" s="94"/>
    </row>
    <row r="537" spans="1:15" s="122" customFormat="1" ht="14.25" customHeight="1">
      <c r="A537" s="313"/>
      <c r="B537" s="95"/>
      <c r="C537" s="96"/>
      <c r="D537" s="97"/>
      <c r="E537" s="98"/>
      <c r="F537" s="90"/>
      <c r="G537" s="99">
        <f>ROUNDDOWN(SUM(F536:F541)/1000,0)</f>
        <v>0</v>
      </c>
      <c r="H537" s="100"/>
      <c r="I537" s="107"/>
      <c r="J537" s="511"/>
      <c r="K537" s="511"/>
      <c r="L537" s="511"/>
      <c r="M537" s="98"/>
      <c r="N537" s="90"/>
      <c r="O537" s="106"/>
    </row>
    <row r="538" spans="1:15" s="122" customFormat="1" ht="14.25" customHeight="1">
      <c r="A538" s="313"/>
      <c r="B538" s="95"/>
      <c r="C538" s="96"/>
      <c r="D538" s="97"/>
      <c r="E538" s="98"/>
      <c r="F538" s="90"/>
      <c r="G538" s="99"/>
      <c r="H538" s="100"/>
      <c r="I538" s="78" t="s">
        <v>398</v>
      </c>
      <c r="J538" s="79"/>
      <c r="K538" s="79"/>
      <c r="L538" s="79"/>
      <c r="M538" s="80"/>
      <c r="N538" s="81"/>
      <c r="O538" s="111"/>
    </row>
    <row r="539" spans="1:15" s="122" customFormat="1" ht="14.25" customHeight="1">
      <c r="A539" s="313"/>
      <c r="B539" s="95"/>
      <c r="C539" s="96"/>
      <c r="D539" s="97"/>
      <c r="E539" s="98"/>
      <c r="F539" s="90"/>
      <c r="G539" s="99"/>
      <c r="H539" s="105"/>
      <c r="I539" s="92"/>
      <c r="J539" s="510"/>
      <c r="K539" s="510"/>
      <c r="L539" s="510"/>
      <c r="M539" s="98"/>
      <c r="N539" s="90"/>
      <c r="O539" s="94"/>
    </row>
    <row r="540" spans="1:15" s="122" customFormat="1" ht="14.25" customHeight="1">
      <c r="A540" s="313"/>
      <c r="B540" s="95"/>
      <c r="C540" s="96"/>
      <c r="D540" s="97"/>
      <c r="E540" s="98"/>
      <c r="F540" s="90"/>
      <c r="G540" s="99"/>
      <c r="H540" s="100"/>
      <c r="I540" s="92"/>
      <c r="J540" s="510"/>
      <c r="K540" s="510"/>
      <c r="L540" s="510"/>
      <c r="M540" s="98"/>
      <c r="N540" s="90"/>
      <c r="O540" s="101">
        <f>ROUNDDOWN(SUM(N539:N547)/1000,0)</f>
        <v>0</v>
      </c>
    </row>
    <row r="541" spans="1:15" s="122" customFormat="1" ht="14.25" customHeight="1">
      <c r="A541" s="313"/>
      <c r="B541" s="78" t="s">
        <v>614</v>
      </c>
      <c r="C541" s="79"/>
      <c r="D541" s="79"/>
      <c r="E541" s="80"/>
      <c r="F541" s="81"/>
      <c r="G541" s="82"/>
      <c r="H541" s="100"/>
      <c r="I541" s="92"/>
      <c r="J541" s="510"/>
      <c r="K541" s="510"/>
      <c r="L541" s="510"/>
      <c r="M541" s="98"/>
      <c r="N541" s="90"/>
      <c r="O541" s="94"/>
    </row>
    <row r="542" spans="1:15" s="122" customFormat="1" ht="14.25" customHeight="1">
      <c r="A542" s="313"/>
      <c r="B542" s="95"/>
      <c r="C542" s="96"/>
      <c r="D542" s="97"/>
      <c r="E542" s="98"/>
      <c r="F542" s="90"/>
      <c r="G542" s="91"/>
      <c r="H542" s="105"/>
      <c r="I542" s="92"/>
      <c r="J542" s="510"/>
      <c r="K542" s="510"/>
      <c r="L542" s="510"/>
      <c r="M542" s="98"/>
      <c r="N542" s="90"/>
      <c r="O542" s="94"/>
    </row>
    <row r="543" spans="1:15" s="122" customFormat="1" ht="14.25" customHeight="1">
      <c r="A543" s="313"/>
      <c r="B543" s="95"/>
      <c r="C543" s="96"/>
      <c r="D543" s="97"/>
      <c r="E543" s="98"/>
      <c r="F543" s="90"/>
      <c r="G543" s="99">
        <f>ROUNDDOWN(SUM(F542:F545)/1000,0)</f>
        <v>0</v>
      </c>
      <c r="H543" s="105"/>
      <c r="I543" s="92"/>
      <c r="J543" s="510"/>
      <c r="K543" s="510"/>
      <c r="L543" s="510"/>
      <c r="M543" s="98"/>
      <c r="N543" s="90"/>
      <c r="O543" s="94"/>
    </row>
    <row r="544" spans="1:15" s="122" customFormat="1" ht="14.25" customHeight="1">
      <c r="A544" s="313"/>
      <c r="B544" s="95"/>
      <c r="C544" s="96"/>
      <c r="D544" s="97"/>
      <c r="E544" s="98"/>
      <c r="F544" s="90"/>
      <c r="G544" s="99"/>
      <c r="H544" s="100"/>
      <c r="I544" s="92"/>
      <c r="J544" s="510"/>
      <c r="K544" s="510"/>
      <c r="L544" s="510"/>
      <c r="M544" s="98"/>
      <c r="N544" s="90"/>
      <c r="O544" s="94"/>
    </row>
    <row r="545" spans="1:15" s="122" customFormat="1" ht="14.25" customHeight="1">
      <c r="A545" s="313"/>
      <c r="B545" s="78" t="s">
        <v>615</v>
      </c>
      <c r="C545" s="79"/>
      <c r="D545" s="79"/>
      <c r="E545" s="80"/>
      <c r="F545" s="81"/>
      <c r="G545" s="82"/>
      <c r="H545" s="100"/>
      <c r="I545" s="92"/>
      <c r="J545" s="510"/>
      <c r="K545" s="510"/>
      <c r="L545" s="510"/>
      <c r="M545" s="98"/>
      <c r="N545" s="90"/>
      <c r="O545" s="94"/>
    </row>
    <row r="546" spans="1:15" s="122" customFormat="1" ht="14.25" customHeight="1">
      <c r="A546" s="313"/>
      <c r="B546" s="95"/>
      <c r="C546" s="96"/>
      <c r="D546" s="97"/>
      <c r="E546" s="98"/>
      <c r="F546" s="90"/>
      <c r="G546" s="91"/>
      <c r="H546" s="105"/>
      <c r="I546" s="92"/>
      <c r="J546" s="510"/>
      <c r="K546" s="510"/>
      <c r="L546" s="510"/>
      <c r="M546" s="98"/>
      <c r="N546" s="90"/>
      <c r="O546" s="106"/>
    </row>
    <row r="547" spans="1:15" s="122" customFormat="1" ht="14.25" customHeight="1">
      <c r="A547" s="313"/>
      <c r="B547" s="95"/>
      <c r="C547" s="96"/>
      <c r="D547" s="97"/>
      <c r="E547" s="98"/>
      <c r="F547" s="90"/>
      <c r="G547" s="99">
        <f>ROUNDDOWN(SUM(F546:F551)/1000,0)</f>
        <v>0</v>
      </c>
      <c r="H547" s="105"/>
      <c r="I547" s="185" t="s">
        <v>399</v>
      </c>
      <c r="J547" s="167"/>
      <c r="K547" s="109"/>
      <c r="L547" s="109"/>
      <c r="M547" s="110"/>
      <c r="N547" s="84"/>
      <c r="O547" s="111"/>
    </row>
    <row r="548" spans="1:15" s="122" customFormat="1" ht="14.25" customHeight="1">
      <c r="A548" s="313"/>
      <c r="B548" s="95"/>
      <c r="C548" s="96"/>
      <c r="D548" s="97"/>
      <c r="E548" s="98"/>
      <c r="F548" s="90"/>
      <c r="G548" s="99"/>
      <c r="H548" s="105"/>
      <c r="I548" s="92"/>
      <c r="J548" s="510"/>
      <c r="K548" s="510"/>
      <c r="L548" s="510"/>
      <c r="M548" s="98"/>
      <c r="N548" s="90"/>
      <c r="O548" s="94"/>
    </row>
    <row r="549" spans="1:15" s="122" customFormat="1" ht="14.25" customHeight="1">
      <c r="A549" s="313"/>
      <c r="B549" s="95"/>
      <c r="C549" s="96"/>
      <c r="D549" s="97"/>
      <c r="E549" s="98"/>
      <c r="F549" s="90"/>
      <c r="G549" s="99"/>
      <c r="H549" s="100"/>
      <c r="I549" s="92"/>
      <c r="J549" s="510"/>
      <c r="K549" s="510"/>
      <c r="L549" s="510"/>
      <c r="M549" s="98"/>
      <c r="N549" s="90"/>
      <c r="O549" s="101">
        <f>ROUNDDOWN(SUM(N548:N554)/1000,0)</f>
        <v>0</v>
      </c>
    </row>
    <row r="550" spans="1:15" s="122" customFormat="1" ht="14.25" customHeight="1">
      <c r="A550" s="313"/>
      <c r="B550" s="78" t="s">
        <v>396</v>
      </c>
      <c r="C550" s="79"/>
      <c r="D550" s="79"/>
      <c r="E550" s="80"/>
      <c r="F550" s="81"/>
      <c r="G550" s="82"/>
      <c r="H550" s="100"/>
      <c r="I550" s="92"/>
      <c r="J550" s="510"/>
      <c r="K550" s="510"/>
      <c r="L550" s="510"/>
      <c r="M550" s="98"/>
      <c r="N550" s="90"/>
      <c r="O550" s="94"/>
    </row>
    <row r="551" spans="1:15" s="122" customFormat="1" ht="14.25" customHeight="1">
      <c r="A551" s="313"/>
      <c r="B551" s="95"/>
      <c r="C551" s="96"/>
      <c r="D551" s="97"/>
      <c r="E551" s="98"/>
      <c r="F551" s="90"/>
      <c r="G551" s="91"/>
      <c r="H551" s="100"/>
      <c r="I551" s="92"/>
      <c r="J551" s="510"/>
      <c r="K551" s="510"/>
      <c r="L551" s="510"/>
      <c r="M551" s="98"/>
      <c r="N551" s="90"/>
      <c r="O551" s="94"/>
    </row>
    <row r="552" spans="1:15" s="122" customFormat="1" ht="14.25" customHeight="1">
      <c r="A552" s="313"/>
      <c r="B552" s="95"/>
      <c r="C552" s="96"/>
      <c r="D552" s="97"/>
      <c r="E552" s="98"/>
      <c r="F552" s="90"/>
      <c r="G552" s="91">
        <f>ROUNDDOWN(SUM(F551:F558)/1000,0)</f>
        <v>0</v>
      </c>
      <c r="H552" s="100"/>
      <c r="I552" s="92"/>
      <c r="J552" s="510"/>
      <c r="K552" s="510"/>
      <c r="L552" s="510"/>
      <c r="M552" s="98"/>
      <c r="N552" s="90"/>
      <c r="O552" s="94"/>
    </row>
    <row r="553" spans="1:15" s="122" customFormat="1" ht="14.25" customHeight="1">
      <c r="A553" s="313"/>
      <c r="B553" s="95"/>
      <c r="C553" s="96"/>
      <c r="D553" s="97"/>
      <c r="E553" s="98"/>
      <c r="F553" s="90"/>
      <c r="G553" s="91"/>
      <c r="H553" s="100"/>
      <c r="I553" s="92"/>
      <c r="J553" s="510"/>
      <c r="K553" s="510"/>
      <c r="L553" s="510"/>
      <c r="M553" s="98"/>
      <c r="N553" s="90"/>
      <c r="O553" s="94"/>
    </row>
    <row r="554" spans="1:15" s="122" customFormat="1" ht="14.25" customHeight="1">
      <c r="A554" s="313"/>
      <c r="B554" s="95"/>
      <c r="C554" s="96"/>
      <c r="D554" s="97"/>
      <c r="E554" s="98"/>
      <c r="F554" s="90"/>
      <c r="G554" s="91"/>
      <c r="H554" s="105"/>
      <c r="I554" s="185" t="s">
        <v>400</v>
      </c>
      <c r="J554" s="108"/>
      <c r="K554" s="109"/>
      <c r="L554" s="109"/>
      <c r="M554" s="110"/>
      <c r="N554" s="84"/>
      <c r="O554" s="168"/>
    </row>
    <row r="555" spans="1:15" s="122" customFormat="1" ht="14.25" customHeight="1">
      <c r="A555" s="313"/>
      <c r="B555" s="95"/>
      <c r="C555" s="96"/>
      <c r="D555" s="97"/>
      <c r="E555" s="98"/>
      <c r="F555" s="90"/>
      <c r="G555" s="91"/>
      <c r="H555" s="105"/>
      <c r="I555" s="92"/>
      <c r="J555" s="510"/>
      <c r="K555" s="510"/>
      <c r="L555" s="510"/>
      <c r="M555" s="98"/>
      <c r="N555" s="90"/>
      <c r="O555" s="169"/>
    </row>
    <row r="556" spans="1:15" s="122" customFormat="1" ht="14.25" customHeight="1">
      <c r="A556" s="313"/>
      <c r="B556" s="95"/>
      <c r="C556" s="96"/>
      <c r="D556" s="97"/>
      <c r="E556" s="98"/>
      <c r="F556" s="90"/>
      <c r="G556" s="91"/>
      <c r="H556" s="105"/>
      <c r="I556" s="92"/>
      <c r="J556" s="510"/>
      <c r="K556" s="510"/>
      <c r="L556" s="510"/>
      <c r="M556" s="98"/>
      <c r="N556" s="90"/>
      <c r="O556" s="101">
        <f>ROUNDDOWN(SUM(N555:N561)/1000,0)</f>
        <v>0</v>
      </c>
    </row>
    <row r="557" spans="1:15" s="122" customFormat="1" ht="14.25" customHeight="1">
      <c r="A557" s="313"/>
      <c r="B557" s="95"/>
      <c r="C557" s="96"/>
      <c r="D557" s="97"/>
      <c r="E557" s="98"/>
      <c r="F557" s="90"/>
      <c r="G557" s="91"/>
      <c r="H557" s="105"/>
      <c r="I557" s="92"/>
      <c r="J557" s="510"/>
      <c r="K557" s="510"/>
      <c r="L557" s="510"/>
      <c r="M557" s="98"/>
      <c r="N557" s="90"/>
      <c r="O557" s="94"/>
    </row>
    <row r="558" spans="1:15" s="122" customFormat="1" ht="14.25" customHeight="1">
      <c r="A558" s="313"/>
      <c r="B558" s="78" t="s">
        <v>56</v>
      </c>
      <c r="C558" s="79"/>
      <c r="D558" s="79"/>
      <c r="E558" s="80"/>
      <c r="F558" s="81"/>
      <c r="G558" s="82"/>
      <c r="H558" s="105"/>
      <c r="I558" s="92"/>
      <c r="J558" s="510"/>
      <c r="K558" s="510"/>
      <c r="L558" s="510"/>
      <c r="M558" s="98"/>
      <c r="N558" s="90"/>
      <c r="O558" s="94"/>
    </row>
    <row r="559" spans="1:15" s="122" customFormat="1" ht="14.25" customHeight="1">
      <c r="A559" s="313"/>
      <c r="B559" s="95"/>
      <c r="C559" s="96"/>
      <c r="D559" s="97"/>
      <c r="E559" s="98"/>
      <c r="F559" s="90"/>
      <c r="G559" s="91"/>
      <c r="H559" s="100"/>
      <c r="I559" s="92"/>
      <c r="J559" s="510"/>
      <c r="K559" s="510"/>
      <c r="L559" s="510"/>
      <c r="M559" s="98"/>
      <c r="N559" s="90"/>
      <c r="O559" s="94"/>
    </row>
    <row r="560" spans="1:15" s="122" customFormat="1" ht="14.25" customHeight="1">
      <c r="A560" s="313"/>
      <c r="B560" s="95"/>
      <c r="C560" s="96"/>
      <c r="D560" s="97"/>
      <c r="E560" s="98"/>
      <c r="F560" s="90"/>
      <c r="G560" s="99">
        <f>ROUNDDOWN(SUM(F559:F564)/1000,0)</f>
        <v>0</v>
      </c>
      <c r="H560" s="105"/>
      <c r="I560" s="92"/>
      <c r="J560" s="510"/>
      <c r="K560" s="510"/>
      <c r="L560" s="510"/>
      <c r="M560" s="98"/>
      <c r="N560" s="90"/>
      <c r="O560" s="106"/>
    </row>
    <row r="561" spans="1:17" s="122" customFormat="1" ht="14.25" customHeight="1">
      <c r="A561" s="313"/>
      <c r="B561" s="95"/>
      <c r="C561" s="96"/>
      <c r="D561" s="97"/>
      <c r="E561" s="98"/>
      <c r="F561" s="90"/>
      <c r="G561" s="91"/>
      <c r="H561" s="105"/>
      <c r="I561" s="185" t="s">
        <v>401</v>
      </c>
      <c r="J561" s="108"/>
      <c r="K561" s="109"/>
      <c r="L561" s="109"/>
      <c r="M561" s="110"/>
      <c r="N561" s="707"/>
      <c r="O561" s="112"/>
    </row>
    <row r="562" spans="1:17" s="122" customFormat="1" ht="14.25" customHeight="1">
      <c r="A562" s="313"/>
      <c r="B562" s="95"/>
      <c r="C562" s="96"/>
      <c r="D562" s="97"/>
      <c r="E562" s="98"/>
      <c r="F562" s="90"/>
      <c r="G562" s="99"/>
      <c r="H562" s="105"/>
      <c r="I562" s="92"/>
      <c r="J562" s="510"/>
      <c r="K562" s="510"/>
      <c r="L562" s="510"/>
      <c r="M562" s="98"/>
      <c r="N562" s="90"/>
      <c r="O562" s="94"/>
    </row>
    <row r="563" spans="1:17" s="122" customFormat="1" ht="14.25" customHeight="1">
      <c r="A563" s="313"/>
      <c r="B563" s="95"/>
      <c r="C563" s="96"/>
      <c r="D563" s="97"/>
      <c r="E563" s="98"/>
      <c r="F563" s="90"/>
      <c r="G563" s="99"/>
      <c r="H563" s="100"/>
      <c r="I563" s="92"/>
      <c r="J563" s="510"/>
      <c r="K563" s="510"/>
      <c r="L563" s="510"/>
      <c r="M563" s="98"/>
      <c r="N563" s="90"/>
      <c r="O563" s="101">
        <f>ROUNDDOWN(SUM(N562:N567)/1000,0)</f>
        <v>0</v>
      </c>
    </row>
    <row r="564" spans="1:17" s="122" customFormat="1" ht="14.1" customHeight="1" thickBot="1">
      <c r="A564" s="313"/>
      <c r="B564" s="113" t="s">
        <v>608</v>
      </c>
      <c r="C564" s="114"/>
      <c r="D564" s="114"/>
      <c r="E564" s="115"/>
      <c r="F564" s="116"/>
      <c r="G564" s="117">
        <f>G565-G530-G537-G543-G547-G552-G560</f>
        <v>0</v>
      </c>
      <c r="H564" s="105"/>
      <c r="I564" s="92"/>
      <c r="J564" s="510"/>
      <c r="K564" s="510"/>
      <c r="L564" s="510"/>
      <c r="M564" s="98"/>
      <c r="N564" s="90"/>
      <c r="O564" s="94"/>
    </row>
    <row r="565" spans="1:17" s="122" customFormat="1" ht="14.25" customHeight="1" thickTop="1">
      <c r="A565" s="313"/>
      <c r="B565" s="702" t="s">
        <v>57</v>
      </c>
      <c r="C565" s="703"/>
      <c r="D565" s="703"/>
      <c r="E565" s="703"/>
      <c r="F565" s="704"/>
      <c r="G565" s="118">
        <f>O574</f>
        <v>0</v>
      </c>
      <c r="H565" s="100"/>
      <c r="I565" s="92"/>
      <c r="J565" s="510"/>
      <c r="K565" s="510"/>
      <c r="L565" s="510"/>
      <c r="M565" s="98"/>
      <c r="N565" s="90"/>
      <c r="O565" s="94"/>
    </row>
    <row r="566" spans="1:17" s="122" customFormat="1" ht="20.100000000000001" customHeight="1">
      <c r="A566" s="313"/>
      <c r="B566" s="119" t="s">
        <v>58</v>
      </c>
      <c r="C566" s="120"/>
      <c r="D566" s="120"/>
      <c r="E566" s="120"/>
      <c r="F566" s="120"/>
      <c r="G566" s="121"/>
      <c r="H566" s="100"/>
      <c r="I566" s="107"/>
      <c r="J566" s="511"/>
      <c r="K566" s="511"/>
      <c r="L566" s="511"/>
      <c r="M566" s="104"/>
      <c r="N566" s="645"/>
      <c r="O566" s="106"/>
    </row>
    <row r="567" spans="1:17" s="122" customFormat="1" ht="14.25" customHeight="1">
      <c r="A567" s="313"/>
      <c r="B567" s="122" t="s">
        <v>59</v>
      </c>
      <c r="C567" s="120"/>
      <c r="D567" s="120"/>
      <c r="E567" s="120"/>
      <c r="F567" s="120"/>
      <c r="G567" s="123" t="s">
        <v>60</v>
      </c>
      <c r="H567" s="121"/>
      <c r="I567" s="185" t="s">
        <v>717</v>
      </c>
      <c r="J567" s="708"/>
      <c r="K567" s="510"/>
      <c r="L567" s="510"/>
      <c r="M567" s="110"/>
      <c r="N567" s="84"/>
      <c r="O567" s="111"/>
    </row>
    <row r="568" spans="1:17" s="122" customFormat="1" ht="14.25" customHeight="1">
      <c r="A568" s="313"/>
      <c r="B568" s="987" t="s">
        <v>61</v>
      </c>
      <c r="C568" s="1019"/>
      <c r="D568" s="1019"/>
      <c r="E568" s="1019"/>
      <c r="F568" s="1020"/>
      <c r="G568" s="125" t="s">
        <v>62</v>
      </c>
      <c r="H568" s="124"/>
      <c r="I568" s="92"/>
      <c r="J568" s="510"/>
      <c r="K568" s="709"/>
      <c r="L568" s="709"/>
      <c r="M568" s="98"/>
      <c r="N568" s="90"/>
      <c r="O568" s="94"/>
      <c r="Q568" s="648" t="s">
        <v>735</v>
      </c>
    </row>
    <row r="569" spans="1:17" s="122" customFormat="1" ht="14.25" customHeight="1">
      <c r="A569" s="313"/>
      <c r="B569" s="1144" t="s">
        <v>403</v>
      </c>
      <c r="C569" s="1019"/>
      <c r="D569" s="1019"/>
      <c r="E569" s="1019"/>
      <c r="F569" s="1020"/>
      <c r="G569" s="126"/>
      <c r="H569" s="124"/>
      <c r="I569" s="92"/>
      <c r="J569" s="510"/>
      <c r="K569" s="510"/>
      <c r="L569" s="510"/>
      <c r="M569" s="98"/>
      <c r="N569" s="90"/>
      <c r="O569" s="101">
        <f>ROUNDDOWN(SUM(N568:N572)/1000,0)</f>
        <v>0</v>
      </c>
    </row>
    <row r="570" spans="1:17" s="122" customFormat="1" ht="20.100000000000001" customHeight="1">
      <c r="A570" s="313"/>
      <c r="B570" s="1144" t="s">
        <v>404</v>
      </c>
      <c r="C570" s="1145"/>
      <c r="D570" s="1145"/>
      <c r="E570" s="1145"/>
      <c r="F570" s="1146"/>
      <c r="G570" s="126"/>
      <c r="H570" s="127"/>
      <c r="I570" s="92"/>
      <c r="J570" s="510"/>
      <c r="K570" s="510"/>
      <c r="L570" s="510"/>
      <c r="M570" s="98"/>
      <c r="N570" s="90"/>
      <c r="O570" s="94"/>
    </row>
    <row r="571" spans="1:17" s="122" customFormat="1" ht="21.95" customHeight="1" thickBot="1">
      <c r="A571" s="313"/>
      <c r="B571" s="1144" t="s">
        <v>104</v>
      </c>
      <c r="C571" s="1145"/>
      <c r="D571" s="1145"/>
      <c r="E571" s="1145"/>
      <c r="F571" s="1146"/>
      <c r="G571" s="126"/>
      <c r="H571" s="105"/>
      <c r="I571" s="92"/>
      <c r="J571" s="510"/>
      <c r="K571" s="510"/>
      <c r="L571" s="510"/>
      <c r="M571" s="98"/>
      <c r="N571" s="90"/>
      <c r="O571" s="128"/>
    </row>
    <row r="572" spans="1:17" s="122" customFormat="1" ht="35.450000000000003" customHeight="1" thickTop="1">
      <c r="A572" s="313"/>
      <c r="B572" s="1144" t="s">
        <v>108</v>
      </c>
      <c r="C572" s="1145"/>
      <c r="D572" s="1145"/>
      <c r="E572" s="1145"/>
      <c r="F572" s="1146"/>
      <c r="G572" s="126"/>
      <c r="H572" s="105"/>
      <c r="I572" s="1166" t="s">
        <v>402</v>
      </c>
      <c r="J572" s="1167"/>
      <c r="K572" s="1167"/>
      <c r="L572" s="1167"/>
      <c r="M572" s="1167"/>
      <c r="N572" s="1168"/>
      <c r="O572" s="129">
        <f>SUM(O530,O540,O549,O556,O563,O569)</f>
        <v>0</v>
      </c>
    </row>
    <row r="573" spans="1:17" s="122" customFormat="1" ht="35.450000000000003" customHeight="1">
      <c r="A573" s="313"/>
      <c r="B573" s="1144" t="s">
        <v>774</v>
      </c>
      <c r="C573" s="1145"/>
      <c r="D573" s="1145"/>
      <c r="E573" s="1145"/>
      <c r="F573" s="1146"/>
      <c r="G573" s="126"/>
      <c r="H573" s="121"/>
      <c r="I573" s="1169" t="s">
        <v>276</v>
      </c>
      <c r="J573" s="1170"/>
      <c r="K573" s="1170"/>
      <c r="L573" s="1170"/>
      <c r="M573" s="1170"/>
      <c r="N573" s="1171"/>
      <c r="O573" s="136">
        <f>IF(共通入力シート!$B$18="課税事業者",ROUNDDOWN((O572-G575)*10/110,0),0)</f>
        <v>0</v>
      </c>
    </row>
    <row r="574" spans="1:17" s="122" customFormat="1" ht="26.1" customHeight="1" thickBot="1">
      <c r="A574" s="313"/>
      <c r="B574" s="1153" t="s">
        <v>775</v>
      </c>
      <c r="C574" s="1154"/>
      <c r="D574" s="1154"/>
      <c r="E574" s="1154"/>
      <c r="F574" s="1155"/>
      <c r="G574" s="126"/>
      <c r="H574" s="121"/>
      <c r="I574" s="1159" t="s">
        <v>609</v>
      </c>
      <c r="J574" s="1160"/>
      <c r="K574" s="1160"/>
      <c r="L574" s="1160"/>
      <c r="M574" s="1160"/>
      <c r="N574" s="1161"/>
      <c r="O574" s="131">
        <f>O572-O573</f>
        <v>0</v>
      </c>
    </row>
    <row r="575" spans="1:17" s="122" customFormat="1" ht="25.35" customHeight="1" thickTop="1">
      <c r="A575" s="313"/>
      <c r="B575" s="1156" t="s">
        <v>63</v>
      </c>
      <c r="C575" s="1157"/>
      <c r="D575" s="1157"/>
      <c r="E575" s="1157"/>
      <c r="F575" s="1158"/>
      <c r="G575" s="130">
        <f>SUM(G569:G574)</f>
        <v>0</v>
      </c>
      <c r="H575" s="326"/>
      <c r="I575" s="1159" t="s">
        <v>610</v>
      </c>
      <c r="J575" s="1160"/>
      <c r="K575" s="1160"/>
      <c r="L575" s="1160"/>
      <c r="M575" s="1160"/>
      <c r="N575" s="1161"/>
      <c r="O575" s="134"/>
    </row>
    <row r="576" spans="1:17" s="122" customFormat="1" ht="26.25" customHeight="1">
      <c r="A576" s="313"/>
      <c r="B576" s="122" t="s">
        <v>64</v>
      </c>
      <c r="C576" s="327"/>
      <c r="D576" s="327"/>
      <c r="E576" s="327"/>
      <c r="F576" s="327"/>
      <c r="G576" s="133"/>
      <c r="H576" s="326"/>
      <c r="O576" s="135"/>
    </row>
    <row r="577" spans="1:21" s="122" customFormat="1" ht="10.5" customHeight="1" thickBot="1">
      <c r="A577" s="313"/>
      <c r="C577" s="327"/>
      <c r="D577" s="327"/>
      <c r="E577" s="327"/>
      <c r="F577" s="327"/>
      <c r="G577" s="133"/>
      <c r="H577" s="326"/>
      <c r="I577" s="328"/>
    </row>
    <row r="578" spans="1:21" s="122" customFormat="1" ht="25.35" customHeight="1" thickBot="1">
      <c r="A578" s="313"/>
      <c r="B578" s="1143" t="s">
        <v>65</v>
      </c>
      <c r="C578" s="1018"/>
      <c r="D578" s="1162" t="str">
        <f>IF(共通入力シート!$B$2="","",共通入力シート!$B$2)</f>
        <v/>
      </c>
      <c r="E578" s="1162"/>
      <c r="F578" s="1162"/>
      <c r="G578" s="1163"/>
      <c r="H578" s="1164" t="s">
        <v>778</v>
      </c>
      <c r="I578" s="1165"/>
      <c r="J578" s="1165"/>
      <c r="K578" s="1165"/>
      <c r="L578" s="1165"/>
      <c r="M578" s="1165"/>
      <c r="N578" s="1165"/>
      <c r="O578" s="1165"/>
    </row>
    <row r="579" spans="1:21" s="122" customFormat="1" ht="77.099999999999994" customHeight="1" thickBot="1">
      <c r="A579" s="313"/>
      <c r="B579" s="1148" t="s">
        <v>776</v>
      </c>
      <c r="C579" s="1149"/>
      <c r="D579" s="1150" t="str">
        <f>IF(O574=0,"",MAX(0,MIN(INT(O574/2),G564)))</f>
        <v/>
      </c>
      <c r="E579" s="1150"/>
      <c r="F579" s="1150"/>
      <c r="G579" s="329" t="s">
        <v>27</v>
      </c>
      <c r="H579" s="1151" t="s">
        <v>736</v>
      </c>
      <c r="I579" s="1152"/>
      <c r="J579" s="1152"/>
      <c r="K579" s="1152"/>
      <c r="L579" s="1152"/>
      <c r="M579" s="1152"/>
      <c r="N579" s="1152"/>
      <c r="O579" s="1152"/>
    </row>
    <row r="580" spans="1:21" ht="4.5" customHeight="1"/>
    <row r="581" spans="1:21" ht="15.6" customHeight="1">
      <c r="B581" s="122" t="s">
        <v>332</v>
      </c>
      <c r="C581" s="198"/>
      <c r="D581" s="198"/>
      <c r="E581" s="198"/>
      <c r="F581" s="198"/>
      <c r="G581" s="198"/>
      <c r="H581" s="198"/>
      <c r="I581" s="198"/>
      <c r="J581" s="198"/>
      <c r="K581" s="198"/>
      <c r="L581" s="198"/>
      <c r="M581" s="198"/>
      <c r="N581" s="198"/>
      <c r="O581" s="198"/>
      <c r="R581" s="294"/>
      <c r="S581" s="294"/>
      <c r="T581" s="294"/>
      <c r="U581" s="294"/>
    </row>
    <row r="582" spans="1:21" ht="15.6" customHeight="1">
      <c r="B582" s="198" t="s">
        <v>383</v>
      </c>
      <c r="C582" s="198"/>
      <c r="D582" s="198"/>
      <c r="E582" s="198"/>
      <c r="F582" s="198"/>
      <c r="G582" s="198"/>
      <c r="H582" s="198"/>
      <c r="I582" s="198"/>
      <c r="J582" s="198"/>
      <c r="K582" s="198"/>
      <c r="L582" s="198"/>
      <c r="M582" s="198"/>
      <c r="N582" s="198"/>
      <c r="O582" s="198"/>
      <c r="R582" s="294"/>
      <c r="S582" s="294"/>
      <c r="T582" s="294"/>
      <c r="U582" s="294"/>
    </row>
    <row r="583" spans="1:21" ht="15.6" customHeight="1" thickBot="1">
      <c r="B583" s="1044" t="s">
        <v>386</v>
      </c>
      <c r="C583" s="1044"/>
      <c r="D583" s="1044"/>
      <c r="E583" s="1044"/>
      <c r="F583" s="1044"/>
      <c r="G583" s="1044"/>
      <c r="H583" s="1044"/>
      <c r="I583" s="1044"/>
      <c r="J583" s="1044"/>
      <c r="K583" s="1044"/>
      <c r="L583" s="1044"/>
      <c r="M583" s="1044"/>
      <c r="N583" s="1044"/>
      <c r="O583" s="1044"/>
      <c r="R583" s="294"/>
      <c r="S583" s="294"/>
      <c r="T583" s="294"/>
      <c r="U583" s="294"/>
    </row>
    <row r="584" spans="1:21" ht="15.75" customHeight="1">
      <c r="B584" s="1036" t="s">
        <v>36</v>
      </c>
      <c r="C584" s="1063"/>
      <c r="D584" s="1051" t="s">
        <v>519</v>
      </c>
      <c r="E584" s="1052"/>
      <c r="F584" s="1036" t="s">
        <v>447</v>
      </c>
      <c r="G584" s="1037"/>
      <c r="H584" s="1038"/>
      <c r="I584" s="1038"/>
      <c r="J584" s="1038"/>
      <c r="K584" s="1038"/>
      <c r="L584" s="1038"/>
      <c r="M584" s="1038"/>
      <c r="N584" s="1038"/>
      <c r="O584" s="1039"/>
      <c r="Q584" s="520"/>
      <c r="R584" s="294"/>
      <c r="S584" s="294"/>
      <c r="T584" s="294"/>
      <c r="U584" s="294"/>
    </row>
    <row r="585" spans="1:21" ht="17.25" customHeight="1" thickBot="1">
      <c r="B585" s="1040"/>
      <c r="C585" s="1064"/>
      <c r="D585" s="1053"/>
      <c r="E585" s="1054"/>
      <c r="F585" s="1040"/>
      <c r="G585" s="1041"/>
      <c r="H585" s="1042"/>
      <c r="I585" s="1042"/>
      <c r="J585" s="1042"/>
      <c r="K585" s="1042"/>
      <c r="L585" s="1042"/>
      <c r="M585" s="1042"/>
      <c r="N585" s="1042"/>
      <c r="O585" s="1043"/>
      <c r="Q585" s="519"/>
      <c r="R585" s="294"/>
      <c r="S585" s="294"/>
      <c r="T585" s="294"/>
      <c r="U585" s="294"/>
    </row>
    <row r="586" spans="1:21" ht="16.5" customHeight="1">
      <c r="B586" s="295" t="s">
        <v>111</v>
      </c>
      <c r="C586" s="296"/>
      <c r="D586" s="296"/>
      <c r="E586" s="297"/>
      <c r="F586" s="296"/>
      <c r="G586" s="296"/>
      <c r="H586" s="298"/>
      <c r="I586" s="298"/>
      <c r="J586" s="298"/>
      <c r="K586" s="298"/>
      <c r="L586" s="298"/>
      <c r="M586" s="298"/>
      <c r="N586" s="298"/>
      <c r="O586" s="299"/>
      <c r="R586" s="294"/>
      <c r="S586" s="294"/>
      <c r="T586" s="294"/>
      <c r="U586" s="294"/>
    </row>
    <row r="587" spans="1:21" ht="18.75" customHeight="1">
      <c r="B587" s="1055"/>
      <c r="C587" s="1056"/>
      <c r="D587" s="1056"/>
      <c r="E587" s="1056"/>
      <c r="F587" s="1056"/>
      <c r="G587" s="1056"/>
      <c r="H587" s="1056"/>
      <c r="I587" s="1056"/>
      <c r="J587" s="1056"/>
      <c r="K587" s="1056"/>
      <c r="L587" s="1213" t="s">
        <v>39</v>
      </c>
      <c r="M587" s="1215"/>
      <c r="N587" s="1215"/>
      <c r="O587" s="1216"/>
      <c r="Q587" s="496" t="str">
        <f>IF(M587="", "←選択してください。", "")</f>
        <v>←選択してください。</v>
      </c>
      <c r="R587" s="294"/>
      <c r="S587" s="294"/>
      <c r="T587" s="294"/>
      <c r="U587" s="294"/>
    </row>
    <row r="588" spans="1:21" ht="17.25" customHeight="1">
      <c r="B588" s="1057"/>
      <c r="C588" s="1058"/>
      <c r="D588" s="1058"/>
      <c r="E588" s="1058"/>
      <c r="F588" s="1058"/>
      <c r="G588" s="1058"/>
      <c r="H588" s="1058"/>
      <c r="I588" s="1058"/>
      <c r="J588" s="1058"/>
      <c r="K588" s="1058"/>
      <c r="L588" s="1214"/>
      <c r="M588" s="1217"/>
      <c r="N588" s="1217"/>
      <c r="O588" s="1218"/>
      <c r="Q588" s="301"/>
      <c r="R588" s="294"/>
      <c r="S588" s="294"/>
      <c r="T588" s="294"/>
      <c r="U588" s="294"/>
    </row>
    <row r="589" spans="1:21" ht="4.5" customHeight="1">
      <c r="B589" s="303"/>
      <c r="C589" s="303"/>
      <c r="D589" s="303"/>
      <c r="E589" s="303"/>
      <c r="F589" s="303"/>
      <c r="G589" s="303"/>
      <c r="H589" s="303"/>
      <c r="I589" s="303"/>
      <c r="J589" s="303"/>
      <c r="K589" s="303"/>
      <c r="L589" s="303"/>
      <c r="M589" s="303"/>
      <c r="N589" s="303"/>
      <c r="O589" s="517"/>
      <c r="R589" s="294"/>
      <c r="S589" s="294"/>
      <c r="T589" s="294"/>
      <c r="U589" s="294"/>
    </row>
    <row r="590" spans="1:21" ht="24" customHeight="1">
      <c r="B590" s="987" t="s">
        <v>112</v>
      </c>
      <c r="C590" s="1097"/>
      <c r="D590" s="1098" t="s">
        <v>41</v>
      </c>
      <c r="E590" s="1099"/>
      <c r="F590" s="1100"/>
      <c r="G590" s="1100"/>
      <c r="H590" s="1101"/>
      <c r="I590" s="987"/>
      <c r="J590" s="988"/>
      <c r="K590" s="988"/>
      <c r="L590" s="1219"/>
      <c r="M590" s="1219"/>
      <c r="N590" s="1219"/>
      <c r="O590" s="1220"/>
      <c r="Q590" s="301" t="str">
        <f>IF(OR(F584="人材養成事業",F584= "普及啓発事業"), "←斜線部は記入する必要はありません。", "")</f>
        <v/>
      </c>
      <c r="R590" s="294"/>
      <c r="S590" s="294"/>
      <c r="T590" s="294"/>
      <c r="U590" s="294"/>
    </row>
    <row r="591" spans="1:21" ht="8.25" customHeight="1">
      <c r="B591" s="122"/>
      <c r="C591" s="122"/>
      <c r="D591" s="122"/>
      <c r="E591" s="122"/>
      <c r="F591" s="303"/>
      <c r="G591" s="303"/>
      <c r="H591" s="500"/>
      <c r="I591" s="303"/>
      <c r="J591" s="303"/>
      <c r="K591" s="303"/>
      <c r="L591" s="501"/>
      <c r="M591" s="303"/>
      <c r="N591" s="303"/>
      <c r="O591" s="502"/>
      <c r="Q591" s="301"/>
      <c r="R591" s="294"/>
      <c r="S591" s="294"/>
      <c r="T591" s="294"/>
      <c r="U591" s="294"/>
    </row>
    <row r="592" spans="1:21" ht="24" hidden="1" customHeight="1">
      <c r="B592" s="122"/>
      <c r="C592" s="122"/>
      <c r="D592" s="122"/>
      <c r="E592" s="122"/>
      <c r="F592" s="303"/>
      <c r="G592" s="303"/>
      <c r="H592" s="500"/>
      <c r="I592" s="303"/>
      <c r="J592" s="303"/>
      <c r="K592" s="303"/>
      <c r="L592" s="501"/>
      <c r="M592" s="303"/>
      <c r="N592" s="303"/>
      <c r="O592" s="502"/>
      <c r="Q592" s="301"/>
      <c r="R592" s="294"/>
      <c r="S592" s="294"/>
      <c r="T592" s="294"/>
      <c r="U592" s="294"/>
    </row>
    <row r="593" spans="2:21" ht="9.75" hidden="1" customHeight="1">
      <c r="B593" s="122"/>
      <c r="C593" s="122"/>
      <c r="D593" s="303"/>
      <c r="E593" s="303"/>
      <c r="F593" s="303"/>
      <c r="G593" s="303"/>
      <c r="H593" s="303"/>
      <c r="I593" s="303"/>
      <c r="J593" s="303"/>
      <c r="K593" s="303"/>
      <c r="L593" s="303"/>
      <c r="M593" s="303"/>
      <c r="N593" s="303"/>
      <c r="O593" s="303"/>
      <c r="Q593" s="301"/>
      <c r="R593" s="294"/>
      <c r="S593" s="294"/>
      <c r="T593" s="294"/>
      <c r="U593" s="294"/>
    </row>
    <row r="594" spans="2:21" s="97" customFormat="1" ht="18" customHeight="1">
      <c r="B594" s="1067" t="s">
        <v>277</v>
      </c>
      <c r="C594" s="1075"/>
      <c r="D594" s="1032" t="s">
        <v>738</v>
      </c>
      <c r="E594" s="975"/>
      <c r="F594" s="975"/>
      <c r="G594" s="975"/>
      <c r="H594" s="975"/>
      <c r="I594" s="975"/>
      <c r="J594" s="975"/>
      <c r="K594" s="975"/>
      <c r="L594" s="975"/>
      <c r="M594" s="975"/>
      <c r="N594" s="975"/>
      <c r="O594" s="976"/>
      <c r="Q594" s="495"/>
    </row>
    <row r="595" spans="2:21" s="97" customFormat="1" ht="19.350000000000001" customHeight="1">
      <c r="B595" s="1076"/>
      <c r="C595" s="1077"/>
      <c r="D595" s="1033"/>
      <c r="E595" s="1034"/>
      <c r="F595" s="1034"/>
      <c r="G595" s="1034"/>
      <c r="H595" s="1034"/>
      <c r="I595" s="1034"/>
      <c r="J595" s="1034"/>
      <c r="K595" s="1034"/>
      <c r="L595" s="1034"/>
      <c r="M595" s="1034"/>
      <c r="N595" s="1034"/>
      <c r="O595" s="1035"/>
    </row>
    <row r="596" spans="2:21" s="97" customFormat="1" ht="19.350000000000001" customHeight="1">
      <c r="B596" s="1076"/>
      <c r="C596" s="1077"/>
      <c r="D596" s="1026"/>
      <c r="E596" s="1027"/>
      <c r="F596" s="1027"/>
      <c r="G596" s="1027"/>
      <c r="H596" s="1027"/>
      <c r="I596" s="1027"/>
      <c r="J596" s="1027"/>
      <c r="K596" s="1027"/>
      <c r="L596" s="1027"/>
      <c r="M596" s="1027"/>
      <c r="N596" s="1027"/>
      <c r="O596" s="1028"/>
    </row>
    <row r="597" spans="2:21" s="97" customFormat="1" ht="19.350000000000001" customHeight="1">
      <c r="B597" s="1076"/>
      <c r="C597" s="1077"/>
      <c r="D597" s="1026"/>
      <c r="E597" s="1027"/>
      <c r="F597" s="1027"/>
      <c r="G597" s="1027"/>
      <c r="H597" s="1027"/>
      <c r="I597" s="1027"/>
      <c r="J597" s="1027"/>
      <c r="K597" s="1027"/>
      <c r="L597" s="1027"/>
      <c r="M597" s="1027"/>
      <c r="N597" s="1027"/>
      <c r="O597" s="1028"/>
    </row>
    <row r="598" spans="2:21" s="97" customFormat="1" ht="19.350000000000001" customHeight="1">
      <c r="B598" s="1076"/>
      <c r="C598" s="1077"/>
      <c r="D598" s="1026"/>
      <c r="E598" s="1027"/>
      <c r="F598" s="1027"/>
      <c r="G598" s="1027"/>
      <c r="H598" s="1027"/>
      <c r="I598" s="1027"/>
      <c r="J598" s="1027"/>
      <c r="K598" s="1027"/>
      <c r="L598" s="1027"/>
      <c r="M598" s="1027"/>
      <c r="N598" s="1027"/>
      <c r="O598" s="1028"/>
    </row>
    <row r="599" spans="2:21" s="97" customFormat="1" ht="19.350000000000001" customHeight="1">
      <c r="B599" s="1076"/>
      <c r="C599" s="1077"/>
      <c r="D599" s="1026"/>
      <c r="E599" s="1027"/>
      <c r="F599" s="1027"/>
      <c r="G599" s="1027"/>
      <c r="H599" s="1027"/>
      <c r="I599" s="1027"/>
      <c r="J599" s="1027"/>
      <c r="K599" s="1027"/>
      <c r="L599" s="1027"/>
      <c r="M599" s="1027"/>
      <c r="N599" s="1027"/>
      <c r="O599" s="1028"/>
    </row>
    <row r="600" spans="2:21" s="97" customFormat="1" ht="19.350000000000001" customHeight="1">
      <c r="B600" s="1076"/>
      <c r="C600" s="1077"/>
      <c r="D600" s="1026"/>
      <c r="E600" s="1027"/>
      <c r="F600" s="1027"/>
      <c r="G600" s="1027"/>
      <c r="H600" s="1027"/>
      <c r="I600" s="1027"/>
      <c r="J600" s="1027"/>
      <c r="K600" s="1027"/>
      <c r="L600" s="1027"/>
      <c r="M600" s="1027"/>
      <c r="N600" s="1027"/>
      <c r="O600" s="1028"/>
    </row>
    <row r="601" spans="2:21" s="97" customFormat="1" ht="19.350000000000001" customHeight="1">
      <c r="B601" s="1076"/>
      <c r="C601" s="1077"/>
      <c r="D601" s="1026"/>
      <c r="E601" s="1027"/>
      <c r="F601" s="1027"/>
      <c r="G601" s="1027"/>
      <c r="H601" s="1027"/>
      <c r="I601" s="1027"/>
      <c r="J601" s="1027"/>
      <c r="K601" s="1027"/>
      <c r="L601" s="1027"/>
      <c r="M601" s="1027"/>
      <c r="N601" s="1027"/>
      <c r="O601" s="1028"/>
    </row>
    <row r="602" spans="2:21" s="97" customFormat="1" ht="19.350000000000001" customHeight="1">
      <c r="B602" s="1076"/>
      <c r="C602" s="1077"/>
      <c r="D602" s="1026"/>
      <c r="E602" s="1027"/>
      <c r="F602" s="1027"/>
      <c r="G602" s="1027"/>
      <c r="H602" s="1027"/>
      <c r="I602" s="1027"/>
      <c r="J602" s="1027"/>
      <c r="K602" s="1027"/>
      <c r="L602" s="1027"/>
      <c r="M602" s="1027"/>
      <c r="N602" s="1027"/>
      <c r="O602" s="1028"/>
    </row>
    <row r="603" spans="2:21" s="97" customFormat="1" ht="19.350000000000001" customHeight="1">
      <c r="B603" s="1076"/>
      <c r="C603" s="1077"/>
      <c r="D603" s="1026"/>
      <c r="E603" s="1027"/>
      <c r="F603" s="1027"/>
      <c r="G603" s="1027"/>
      <c r="H603" s="1027"/>
      <c r="I603" s="1027"/>
      <c r="J603" s="1027"/>
      <c r="K603" s="1027"/>
      <c r="L603" s="1027"/>
      <c r="M603" s="1027"/>
      <c r="N603" s="1027"/>
      <c r="O603" s="1028"/>
    </row>
    <row r="604" spans="2:21" s="97" customFormat="1" ht="19.350000000000001" customHeight="1">
      <c r="B604" s="1078"/>
      <c r="C604" s="1079"/>
      <c r="D604" s="1029"/>
      <c r="E604" s="1030"/>
      <c r="F604" s="1030"/>
      <c r="G604" s="1030"/>
      <c r="H604" s="1030"/>
      <c r="I604" s="1030"/>
      <c r="J604" s="1030"/>
      <c r="K604" s="1030"/>
      <c r="L604" s="1030"/>
      <c r="M604" s="1030"/>
      <c r="N604" s="1030"/>
      <c r="O604" s="1031"/>
    </row>
    <row r="605" spans="2:21" s="97" customFormat="1" ht="18" customHeight="1">
      <c r="B605" s="1067" t="s">
        <v>114</v>
      </c>
      <c r="C605" s="1092"/>
      <c r="D605" s="1147" t="s">
        <v>523</v>
      </c>
      <c r="E605" s="1133"/>
      <c r="F605" s="1133"/>
      <c r="G605" s="1133"/>
      <c r="H605" s="1133"/>
      <c r="I605" s="1133"/>
      <c r="J605" s="1133"/>
      <c r="K605" s="1133"/>
      <c r="L605" s="1133"/>
      <c r="M605" s="1133"/>
      <c r="N605" s="1133"/>
      <c r="O605" s="1134"/>
    </row>
    <row r="606" spans="2:21" s="97" customFormat="1" ht="18" customHeight="1">
      <c r="B606" s="1093"/>
      <c r="C606" s="1094"/>
      <c r="D606" s="1045"/>
      <c r="E606" s="1046"/>
      <c r="F606" s="1046"/>
      <c r="G606" s="1046"/>
      <c r="H606" s="1046"/>
      <c r="I606" s="1046"/>
      <c r="J606" s="1046"/>
      <c r="K606" s="1046"/>
      <c r="L606" s="1046"/>
      <c r="M606" s="1046"/>
      <c r="N606" s="1046"/>
      <c r="O606" s="1047"/>
    </row>
    <row r="607" spans="2:21" s="97" customFormat="1" ht="18" customHeight="1">
      <c r="B607" s="1093"/>
      <c r="C607" s="1094"/>
      <c r="D607" s="1026"/>
      <c r="E607" s="1027"/>
      <c r="F607" s="1027"/>
      <c r="G607" s="1027"/>
      <c r="H607" s="1027"/>
      <c r="I607" s="1027"/>
      <c r="J607" s="1027"/>
      <c r="K607" s="1027"/>
      <c r="L607" s="1027"/>
      <c r="M607" s="1027"/>
      <c r="N607" s="1027"/>
      <c r="O607" s="1028"/>
    </row>
    <row r="608" spans="2:21" s="97" customFormat="1" ht="18" customHeight="1">
      <c r="B608" s="1093"/>
      <c r="C608" s="1094"/>
      <c r="D608" s="1026"/>
      <c r="E608" s="1027"/>
      <c r="F608" s="1027"/>
      <c r="G608" s="1027"/>
      <c r="H608" s="1027"/>
      <c r="I608" s="1027"/>
      <c r="J608" s="1027"/>
      <c r="K608" s="1027"/>
      <c r="L608" s="1027"/>
      <c r="M608" s="1027"/>
      <c r="N608" s="1027"/>
      <c r="O608" s="1028"/>
    </row>
    <row r="609" spans="2:15" s="97" customFormat="1" ht="18" customHeight="1">
      <c r="B609" s="1093"/>
      <c r="C609" s="1094"/>
      <c r="D609" s="1026"/>
      <c r="E609" s="1027"/>
      <c r="F609" s="1027"/>
      <c r="G609" s="1027"/>
      <c r="H609" s="1027"/>
      <c r="I609" s="1027"/>
      <c r="J609" s="1027"/>
      <c r="K609" s="1027"/>
      <c r="L609" s="1027"/>
      <c r="M609" s="1027"/>
      <c r="N609" s="1027"/>
      <c r="O609" s="1028"/>
    </row>
    <row r="610" spans="2:15" s="97" customFormat="1" ht="18" customHeight="1">
      <c r="B610" s="1093"/>
      <c r="C610" s="1094"/>
      <c r="D610" s="1026"/>
      <c r="E610" s="1027"/>
      <c r="F610" s="1027"/>
      <c r="G610" s="1027"/>
      <c r="H610" s="1027"/>
      <c r="I610" s="1027"/>
      <c r="J610" s="1027"/>
      <c r="K610" s="1027"/>
      <c r="L610" s="1027"/>
      <c r="M610" s="1027"/>
      <c r="N610" s="1027"/>
      <c r="O610" s="1028"/>
    </row>
    <row r="611" spans="2:15" s="97" customFormat="1" ht="18" customHeight="1">
      <c r="B611" s="1093"/>
      <c r="C611" s="1094"/>
      <c r="D611" s="1048"/>
      <c r="E611" s="1049"/>
      <c r="F611" s="1049"/>
      <c r="G611" s="1049"/>
      <c r="H611" s="1049"/>
      <c r="I611" s="1049"/>
      <c r="J611" s="1049"/>
      <c r="K611" s="1049"/>
      <c r="L611" s="1049"/>
      <c r="M611" s="1049"/>
      <c r="N611" s="1049"/>
      <c r="O611" s="1050"/>
    </row>
    <row r="612" spans="2:15" s="97" customFormat="1" ht="18" customHeight="1">
      <c r="B612" s="1093"/>
      <c r="C612" s="1094"/>
      <c r="D612" s="1116" t="s">
        <v>334</v>
      </c>
      <c r="E612" s="1117"/>
      <c r="F612" s="1117"/>
      <c r="G612" s="1117"/>
      <c r="H612" s="1117"/>
      <c r="I612" s="1117"/>
      <c r="J612" s="1117"/>
      <c r="K612" s="1117"/>
      <c r="L612" s="1117"/>
      <c r="M612" s="1117"/>
      <c r="N612" s="1117"/>
      <c r="O612" s="1118"/>
    </row>
    <row r="613" spans="2:15" s="97" customFormat="1" ht="18" customHeight="1">
      <c r="B613" s="1093"/>
      <c r="C613" s="1094"/>
      <c r="D613" s="1045"/>
      <c r="E613" s="1119"/>
      <c r="F613" s="1119"/>
      <c r="G613" s="1119"/>
      <c r="H613" s="1119"/>
      <c r="I613" s="1119"/>
      <c r="J613" s="1119"/>
      <c r="K613" s="1119"/>
      <c r="L613" s="1119"/>
      <c r="M613" s="1119"/>
      <c r="N613" s="1119"/>
      <c r="O613" s="1120"/>
    </row>
    <row r="614" spans="2:15" s="97" customFormat="1" ht="18" customHeight="1">
      <c r="B614" s="1093"/>
      <c r="C614" s="1094"/>
      <c r="D614" s="1121"/>
      <c r="E614" s="1122"/>
      <c r="F614" s="1122"/>
      <c r="G614" s="1122"/>
      <c r="H614" s="1122"/>
      <c r="I614" s="1122"/>
      <c r="J614" s="1122"/>
      <c r="K614" s="1122"/>
      <c r="L614" s="1122"/>
      <c r="M614" s="1122"/>
      <c r="N614" s="1122"/>
      <c r="O614" s="1123"/>
    </row>
    <row r="615" spans="2:15" s="97" customFormat="1" ht="18" customHeight="1">
      <c r="B615" s="1093"/>
      <c r="C615" s="1094"/>
      <c r="D615" s="1121"/>
      <c r="E615" s="1122"/>
      <c r="F615" s="1122"/>
      <c r="G615" s="1122"/>
      <c r="H615" s="1122"/>
      <c r="I615" s="1122"/>
      <c r="J615" s="1122"/>
      <c r="K615" s="1122"/>
      <c r="L615" s="1122"/>
      <c r="M615" s="1122"/>
      <c r="N615" s="1122"/>
      <c r="O615" s="1123"/>
    </row>
    <row r="616" spans="2:15" s="97" customFormat="1" ht="18" customHeight="1">
      <c r="B616" s="1093"/>
      <c r="C616" s="1094"/>
      <c r="D616" s="1121"/>
      <c r="E616" s="1122"/>
      <c r="F616" s="1122"/>
      <c r="G616" s="1122"/>
      <c r="H616" s="1122"/>
      <c r="I616" s="1122"/>
      <c r="J616" s="1122"/>
      <c r="K616" s="1122"/>
      <c r="L616" s="1122"/>
      <c r="M616" s="1122"/>
      <c r="N616" s="1122"/>
      <c r="O616" s="1123"/>
    </row>
    <row r="617" spans="2:15" s="97" customFormat="1" ht="18" customHeight="1">
      <c r="B617" s="1093"/>
      <c r="C617" s="1094"/>
      <c r="D617" s="1121"/>
      <c r="E617" s="1122"/>
      <c r="F617" s="1122"/>
      <c r="G617" s="1122"/>
      <c r="H617" s="1122"/>
      <c r="I617" s="1122"/>
      <c r="J617" s="1122"/>
      <c r="K617" s="1122"/>
      <c r="L617" s="1122"/>
      <c r="M617" s="1122"/>
      <c r="N617" s="1122"/>
      <c r="O617" s="1123"/>
    </row>
    <row r="618" spans="2:15" s="97" customFormat="1" ht="18" customHeight="1">
      <c r="B618" s="1093"/>
      <c r="C618" s="1094"/>
      <c r="D618" s="1121"/>
      <c r="E618" s="1122"/>
      <c r="F618" s="1122"/>
      <c r="G618" s="1122"/>
      <c r="H618" s="1122"/>
      <c r="I618" s="1122"/>
      <c r="J618" s="1122"/>
      <c r="K618" s="1122"/>
      <c r="L618" s="1122"/>
      <c r="M618" s="1122"/>
      <c r="N618" s="1122"/>
      <c r="O618" s="1123"/>
    </row>
    <row r="619" spans="2:15" s="97" customFormat="1" ht="18" customHeight="1">
      <c r="B619" s="1095"/>
      <c r="C619" s="1096"/>
      <c r="D619" s="1124"/>
      <c r="E619" s="1125"/>
      <c r="F619" s="1125"/>
      <c r="G619" s="1125"/>
      <c r="H619" s="1125"/>
      <c r="I619" s="1125"/>
      <c r="J619" s="1125"/>
      <c r="K619" s="1125"/>
      <c r="L619" s="1125"/>
      <c r="M619" s="1125"/>
      <c r="N619" s="1125"/>
      <c r="O619" s="1126"/>
    </row>
    <row r="620" spans="2:15" s="97" customFormat="1" ht="31.5" customHeight="1">
      <c r="B620" s="1067" t="s">
        <v>110</v>
      </c>
      <c r="C620" s="1092"/>
      <c r="D620" s="1102" t="s">
        <v>733</v>
      </c>
      <c r="E620" s="1090"/>
      <c r="F620" s="1090"/>
      <c r="G620" s="1090"/>
      <c r="H620" s="1090"/>
      <c r="I620" s="1090"/>
      <c r="J620" s="1090"/>
      <c r="K620" s="1090"/>
      <c r="L620" s="1090"/>
      <c r="M620" s="1090"/>
      <c r="N620" s="1090"/>
      <c r="O620" s="1091"/>
    </row>
    <row r="621" spans="2:15" s="97" customFormat="1" ht="18" customHeight="1">
      <c r="B621" s="1093"/>
      <c r="C621" s="1094"/>
      <c r="D621" s="1045"/>
      <c r="E621" s="1108"/>
      <c r="F621" s="1108"/>
      <c r="G621" s="1108"/>
      <c r="H621" s="1108"/>
      <c r="I621" s="1108"/>
      <c r="J621" s="1108"/>
      <c r="K621" s="1108"/>
      <c r="L621" s="1108"/>
      <c r="M621" s="1108"/>
      <c r="N621" s="1108"/>
      <c r="O621" s="1109"/>
    </row>
    <row r="622" spans="2:15" s="97" customFormat="1" ht="18" customHeight="1">
      <c r="B622" s="1093"/>
      <c r="C622" s="1094"/>
      <c r="D622" s="1110"/>
      <c r="E622" s="1111"/>
      <c r="F622" s="1111"/>
      <c r="G622" s="1111"/>
      <c r="H622" s="1111"/>
      <c r="I622" s="1111"/>
      <c r="J622" s="1111"/>
      <c r="K622" s="1111"/>
      <c r="L622" s="1111"/>
      <c r="M622" s="1111"/>
      <c r="N622" s="1111"/>
      <c r="O622" s="1112"/>
    </row>
    <row r="623" spans="2:15" s="97" customFormat="1" ht="18" customHeight="1">
      <c r="B623" s="1093"/>
      <c r="C623" s="1094"/>
      <c r="D623" s="1113"/>
      <c r="E623" s="1114"/>
      <c r="F623" s="1114"/>
      <c r="G623" s="1114"/>
      <c r="H623" s="1114"/>
      <c r="I623" s="1114"/>
      <c r="J623" s="1114"/>
      <c r="K623" s="1114"/>
      <c r="L623" s="1114"/>
      <c r="M623" s="1114"/>
      <c r="N623" s="1114"/>
      <c r="O623" s="1115"/>
    </row>
    <row r="624" spans="2:15" s="97" customFormat="1" ht="17.100000000000001" customHeight="1">
      <c r="B624" s="1093"/>
      <c r="C624" s="1094"/>
      <c r="D624" s="1133" t="s">
        <v>278</v>
      </c>
      <c r="E624" s="1133"/>
      <c r="F624" s="1133"/>
      <c r="G624" s="1133"/>
      <c r="H624" s="1133"/>
      <c r="I624" s="1133"/>
      <c r="J624" s="1133"/>
      <c r="K624" s="1133"/>
      <c r="L624" s="1133"/>
      <c r="M624" s="1133"/>
      <c r="N624" s="1133"/>
      <c r="O624" s="1134"/>
    </row>
    <row r="625" spans="2:21" s="97" customFormat="1" ht="17.100000000000001" customHeight="1">
      <c r="B625" s="1093"/>
      <c r="C625" s="1094"/>
      <c r="D625" s="1135"/>
      <c r="E625" s="1108"/>
      <c r="F625" s="1108"/>
      <c r="G625" s="1108"/>
      <c r="H625" s="1108"/>
      <c r="I625" s="1108"/>
      <c r="J625" s="1108"/>
      <c r="K625" s="1108"/>
      <c r="L625" s="1108"/>
      <c r="M625" s="1108"/>
      <c r="N625" s="1108"/>
      <c r="O625" s="1109"/>
    </row>
    <row r="626" spans="2:21" s="97" customFormat="1" ht="17.100000000000001" customHeight="1">
      <c r="B626" s="1093"/>
      <c r="C626" s="1094"/>
      <c r="D626" s="1110"/>
      <c r="E626" s="1111"/>
      <c r="F626" s="1111"/>
      <c r="G626" s="1111"/>
      <c r="H626" s="1111"/>
      <c r="I626" s="1111"/>
      <c r="J626" s="1111"/>
      <c r="K626" s="1111"/>
      <c r="L626" s="1111"/>
      <c r="M626" s="1111"/>
      <c r="N626" s="1111"/>
      <c r="O626" s="1112"/>
    </row>
    <row r="627" spans="2:21" s="97" customFormat="1" ht="17.100000000000001" customHeight="1">
      <c r="B627" s="1093"/>
      <c r="C627" s="1094"/>
      <c r="D627" s="1113"/>
      <c r="E627" s="1114"/>
      <c r="F627" s="1114"/>
      <c r="G627" s="1114"/>
      <c r="H627" s="1114"/>
      <c r="I627" s="1114"/>
      <c r="J627" s="1114"/>
      <c r="K627" s="1114"/>
      <c r="L627" s="1114"/>
      <c r="M627" s="1114"/>
      <c r="N627" s="1114"/>
      <c r="O627" s="1115"/>
    </row>
    <row r="628" spans="2:21" s="97" customFormat="1" ht="17.100000000000001" customHeight="1">
      <c r="B628" s="1093"/>
      <c r="C628" s="1094"/>
      <c r="D628" s="1133" t="s">
        <v>371</v>
      </c>
      <c r="E628" s="1133"/>
      <c r="F628" s="1133"/>
      <c r="G628" s="1133"/>
      <c r="H628" s="1133"/>
      <c r="I628" s="1133"/>
      <c r="J628" s="1133"/>
      <c r="K628" s="1133"/>
      <c r="L628" s="1133"/>
      <c r="M628" s="1133"/>
      <c r="N628" s="1133"/>
      <c r="O628" s="1134"/>
    </row>
    <row r="629" spans="2:21" s="97" customFormat="1" ht="17.100000000000001" customHeight="1">
      <c r="B629" s="1093"/>
      <c r="C629" s="1094"/>
      <c r="D629" s="1135"/>
      <c r="E629" s="1136"/>
      <c r="F629" s="1136"/>
      <c r="G629" s="1136"/>
      <c r="H629" s="1136"/>
      <c r="I629" s="1136"/>
      <c r="J629" s="1136"/>
      <c r="K629" s="1136"/>
      <c r="L629" s="1136"/>
      <c r="M629" s="1136"/>
      <c r="N629" s="1136"/>
      <c r="O629" s="1137"/>
    </row>
    <row r="630" spans="2:21" s="97" customFormat="1" ht="17.100000000000001" customHeight="1">
      <c r="B630" s="1093"/>
      <c r="C630" s="1094"/>
      <c r="D630" s="1138"/>
      <c r="E630" s="827"/>
      <c r="F630" s="827"/>
      <c r="G630" s="827"/>
      <c r="H630" s="827"/>
      <c r="I630" s="827"/>
      <c r="J630" s="827"/>
      <c r="K630" s="827"/>
      <c r="L630" s="827"/>
      <c r="M630" s="827"/>
      <c r="N630" s="827"/>
      <c r="O630" s="1139"/>
    </row>
    <row r="631" spans="2:21" s="97" customFormat="1" ht="17.100000000000001" customHeight="1">
      <c r="B631" s="1093"/>
      <c r="C631" s="1094"/>
      <c r="D631" s="1140"/>
      <c r="E631" s="1141"/>
      <c r="F631" s="1141"/>
      <c r="G631" s="1141"/>
      <c r="H631" s="1141"/>
      <c r="I631" s="1141"/>
      <c r="J631" s="1141"/>
      <c r="K631" s="1141"/>
      <c r="L631" s="1141"/>
      <c r="M631" s="1141"/>
      <c r="N631" s="1141"/>
      <c r="O631" s="1142"/>
    </row>
    <row r="632" spans="2:21" s="97" customFormat="1" ht="45" customHeight="1">
      <c r="B632" s="1093"/>
      <c r="C632" s="1094"/>
      <c r="D632" s="1021" t="s">
        <v>780</v>
      </c>
      <c r="E632" s="1022"/>
      <c r="F632" s="1022"/>
      <c r="G632" s="1022"/>
      <c r="H632" s="1022"/>
      <c r="I632" s="1022"/>
      <c r="J632" s="1022"/>
      <c r="K632" s="1022"/>
      <c r="L632" s="1023"/>
      <c r="M632" s="1024" t="s">
        <v>713</v>
      </c>
      <c r="N632" s="1025"/>
      <c r="O632" s="706" t="s">
        <v>714</v>
      </c>
      <c r="Q632" s="495" t="s">
        <v>721</v>
      </c>
    </row>
    <row r="633" spans="2:21" s="97" customFormat="1" ht="17.100000000000001" customHeight="1">
      <c r="B633" s="1093"/>
      <c r="C633" s="1094"/>
      <c r="D633" s="1045"/>
      <c r="E633" s="1103"/>
      <c r="F633" s="1103"/>
      <c r="G633" s="1103"/>
      <c r="H633" s="1103"/>
      <c r="I633" s="1103"/>
      <c r="J633" s="1103"/>
      <c r="K633" s="1103"/>
      <c r="L633" s="1103"/>
      <c r="M633" s="1103"/>
      <c r="N633" s="1103"/>
      <c r="O633" s="1104"/>
    </row>
    <row r="634" spans="2:21" ht="18" customHeight="1">
      <c r="B634" s="1093"/>
      <c r="C634" s="1094"/>
      <c r="D634" s="1105"/>
      <c r="E634" s="1106"/>
      <c r="F634" s="1106"/>
      <c r="G634" s="1106"/>
      <c r="H634" s="1106"/>
      <c r="I634" s="1106"/>
      <c r="J634" s="1106"/>
      <c r="K634" s="1106"/>
      <c r="L634" s="1106"/>
      <c r="M634" s="1106"/>
      <c r="N634" s="1106"/>
      <c r="O634" s="1107"/>
      <c r="R634" s="294"/>
      <c r="S634" s="294"/>
      <c r="T634" s="294"/>
      <c r="U634" s="294"/>
    </row>
    <row r="635" spans="2:21" ht="18" customHeight="1">
      <c r="B635" s="1093"/>
      <c r="C635" s="1094"/>
      <c r="D635" s="1147" t="s">
        <v>279</v>
      </c>
      <c r="E635" s="1133"/>
      <c r="F635" s="1133"/>
      <c r="G635" s="1133"/>
      <c r="H635" s="1133"/>
      <c r="I635" s="1133"/>
      <c r="J635" s="1133"/>
      <c r="K635" s="1133"/>
      <c r="L635" s="1133"/>
      <c r="M635" s="1133"/>
      <c r="N635" s="1133"/>
      <c r="O635" s="1134"/>
      <c r="R635" s="294"/>
      <c r="S635" s="294"/>
      <c r="T635" s="294"/>
      <c r="U635" s="294"/>
    </row>
    <row r="636" spans="2:21" ht="18" customHeight="1">
      <c r="B636" s="1093"/>
      <c r="C636" s="1094"/>
      <c r="D636" s="1127"/>
      <c r="E636" s="1128"/>
      <c r="F636" s="1128"/>
      <c r="G636" s="1128"/>
      <c r="H636" s="1128"/>
      <c r="I636" s="1128"/>
      <c r="J636" s="1128"/>
      <c r="K636" s="1128"/>
      <c r="L636" s="1128"/>
      <c r="M636" s="1128"/>
      <c r="N636" s="1128"/>
      <c r="O636" s="1129"/>
      <c r="R636" s="294"/>
      <c r="S636" s="294"/>
      <c r="T636" s="294"/>
      <c r="U636" s="294"/>
    </row>
    <row r="637" spans="2:21" s="308" customFormat="1" ht="18" customHeight="1">
      <c r="B637" s="1095"/>
      <c r="C637" s="1096"/>
      <c r="D637" s="1130"/>
      <c r="E637" s="1131"/>
      <c r="F637" s="1131"/>
      <c r="G637" s="1131"/>
      <c r="H637" s="1131"/>
      <c r="I637" s="1131"/>
      <c r="J637" s="1131"/>
      <c r="K637" s="1131"/>
      <c r="L637" s="1131"/>
      <c r="M637" s="1131"/>
      <c r="N637" s="1131"/>
      <c r="O637" s="1132"/>
    </row>
    <row r="638" spans="2:21" s="122" customFormat="1" ht="4.5" customHeight="1">
      <c r="B638" s="309"/>
      <c r="C638" s="309"/>
      <c r="D638" s="310"/>
      <c r="E638" s="310"/>
      <c r="F638" s="310"/>
      <c r="G638" s="310"/>
      <c r="H638" s="310"/>
      <c r="I638" s="310"/>
      <c r="J638" s="310"/>
      <c r="K638" s="310"/>
      <c r="L638" s="310"/>
      <c r="M638" s="310"/>
      <c r="N638" s="310"/>
      <c r="O638" s="310"/>
    </row>
    <row r="639" spans="2:21" s="122" customFormat="1" ht="18.75" customHeight="1">
      <c r="B639" s="463" t="s">
        <v>333</v>
      </c>
      <c r="C639" s="309"/>
      <c r="D639" s="310"/>
      <c r="E639" s="310"/>
      <c r="F639" s="310"/>
      <c r="G639" s="310"/>
      <c r="H639" s="310"/>
      <c r="I639" s="310"/>
      <c r="J639" s="310"/>
      <c r="K639" s="310"/>
      <c r="L639" s="310"/>
      <c r="M639" s="310"/>
      <c r="N639" s="310"/>
      <c r="O639" s="310"/>
    </row>
    <row r="640" spans="2:21" s="122" customFormat="1" ht="14.25" customHeight="1" thickBot="1">
      <c r="B640" s="463" t="s">
        <v>331</v>
      </c>
      <c r="C640" s="309"/>
      <c r="D640" s="310"/>
      <c r="E640" s="310"/>
      <c r="F640" s="310"/>
      <c r="G640" s="310"/>
      <c r="H640" s="310"/>
      <c r="I640" s="310"/>
      <c r="J640" s="310"/>
      <c r="K640" s="310"/>
      <c r="L640" s="310"/>
      <c r="M640" s="310"/>
      <c r="N640" s="310"/>
      <c r="O640" s="310"/>
    </row>
    <row r="641" spans="1:17" s="122" customFormat="1" ht="18" customHeight="1" thickBot="1">
      <c r="B641" s="1143" t="s">
        <v>36</v>
      </c>
      <c r="C641" s="1017"/>
      <c r="D641" s="1018"/>
      <c r="E641" s="311" t="s">
        <v>519</v>
      </c>
      <c r="F641" s="312"/>
      <c r="G641" s="312"/>
      <c r="H641" s="312"/>
      <c r="I641" s="312"/>
      <c r="J641" s="312"/>
      <c r="K641" s="312"/>
      <c r="L641" s="212"/>
      <c r="M641" s="212"/>
      <c r="N641" s="212"/>
      <c r="O641" s="212"/>
    </row>
    <row r="642" spans="1:17" s="122" customFormat="1" ht="12">
      <c r="A642" s="313"/>
      <c r="B642" s="314" t="s">
        <v>50</v>
      </c>
      <c r="C642" s="314"/>
      <c r="D642" s="315"/>
      <c r="E642" s="316"/>
      <c r="F642" s="316"/>
      <c r="G642" s="317" t="s">
        <v>51</v>
      </c>
      <c r="H642" s="315"/>
      <c r="I642" s="314" t="s">
        <v>52</v>
      </c>
      <c r="J642" s="314"/>
      <c r="K642" s="313"/>
      <c r="L642" s="318"/>
      <c r="M642" s="319"/>
      <c r="N642" s="313"/>
      <c r="O642" s="317" t="s">
        <v>51</v>
      </c>
    </row>
    <row r="643" spans="1:17" s="122" customFormat="1" ht="12">
      <c r="A643" s="320"/>
      <c r="B643" s="321" t="s">
        <v>53</v>
      </c>
      <c r="C643" s="322"/>
      <c r="D643" s="322"/>
      <c r="E643" s="323"/>
      <c r="F643" s="323" t="s">
        <v>54</v>
      </c>
      <c r="G643" s="324" t="s">
        <v>55</v>
      </c>
      <c r="H643" s="325"/>
      <c r="I643" s="321" t="s">
        <v>53</v>
      </c>
      <c r="J643" s="322"/>
      <c r="K643" s="322"/>
      <c r="L643" s="322"/>
      <c r="M643" s="323"/>
      <c r="N643" s="323" t="s">
        <v>54</v>
      </c>
      <c r="O643" s="324" t="s">
        <v>55</v>
      </c>
    </row>
    <row r="644" spans="1:17" s="122" customFormat="1" ht="18" customHeight="1">
      <c r="A644" s="313"/>
      <c r="B644" s="78" t="s">
        <v>395</v>
      </c>
      <c r="C644" s="79"/>
      <c r="D644" s="79"/>
      <c r="E644" s="80"/>
      <c r="F644" s="81"/>
      <c r="G644" s="82"/>
      <c r="H644" s="83"/>
      <c r="I644" s="78" t="s">
        <v>397</v>
      </c>
      <c r="J644" s="79"/>
      <c r="K644" s="79"/>
      <c r="L644" s="79"/>
      <c r="M644" s="80"/>
      <c r="N644" s="84"/>
      <c r="O644" s="85"/>
      <c r="Q644" s="561" t="s">
        <v>700</v>
      </c>
    </row>
    <row r="645" spans="1:17" s="122" customFormat="1" ht="14.25" customHeight="1">
      <c r="A645" s="313"/>
      <c r="B645" s="86"/>
      <c r="C645" s="87"/>
      <c r="D645" s="88"/>
      <c r="E645" s="89"/>
      <c r="F645" s="90"/>
      <c r="G645" s="91"/>
      <c r="H645" s="83"/>
      <c r="I645" s="92"/>
      <c r="J645" s="93"/>
      <c r="K645" s="88"/>
      <c r="L645" s="88"/>
      <c r="M645" s="89"/>
      <c r="N645" s="90"/>
      <c r="O645" s="94"/>
    </row>
    <row r="646" spans="1:17" s="122" customFormat="1" ht="14.25" customHeight="1">
      <c r="A646" s="313"/>
      <c r="B646" s="95"/>
      <c r="C646" s="96"/>
      <c r="D646" s="97"/>
      <c r="E646" s="98"/>
      <c r="F646" s="90"/>
      <c r="G646" s="99">
        <f>ROUNDDOWN(SUM(F645:F651)/1000,0)</f>
        <v>0</v>
      </c>
      <c r="H646" s="100"/>
      <c r="I646" s="92"/>
      <c r="J646" s="510"/>
      <c r="K646" s="510"/>
      <c r="L646" s="510"/>
      <c r="M646" s="98"/>
      <c r="N646" s="90"/>
      <c r="O646" s="101">
        <f>ROUNDDOWN(SUM(N645:N654)/1000,0)</f>
        <v>0</v>
      </c>
    </row>
    <row r="647" spans="1:17" s="122" customFormat="1" ht="14.1" customHeight="1">
      <c r="A647" s="313"/>
      <c r="B647" s="95"/>
      <c r="C647" s="96"/>
      <c r="D647" s="97"/>
      <c r="E647" s="98"/>
      <c r="F647" s="90"/>
      <c r="G647" s="99"/>
      <c r="H647" s="100"/>
      <c r="I647" s="92"/>
      <c r="J647" s="510"/>
      <c r="K647" s="510"/>
      <c r="L647" s="510"/>
      <c r="M647" s="98"/>
      <c r="N647" s="90"/>
      <c r="O647" s="94"/>
    </row>
    <row r="648" spans="1:17" s="122" customFormat="1" ht="14.25" customHeight="1">
      <c r="A648" s="313"/>
      <c r="B648" s="95"/>
      <c r="C648" s="96"/>
      <c r="D648" s="97"/>
      <c r="E648" s="98"/>
      <c r="F648" s="90"/>
      <c r="G648" s="99"/>
      <c r="H648" s="100"/>
      <c r="I648" s="92"/>
      <c r="J648" s="510"/>
      <c r="K648" s="510"/>
      <c r="L648" s="510"/>
      <c r="M648" s="98"/>
      <c r="N648" s="90"/>
      <c r="O648" s="94"/>
    </row>
    <row r="649" spans="1:17" s="122" customFormat="1" ht="14.25" customHeight="1">
      <c r="A649" s="313"/>
      <c r="B649" s="95"/>
      <c r="C649" s="96"/>
      <c r="D649" s="97"/>
      <c r="E649" s="98"/>
      <c r="F649" s="90"/>
      <c r="G649" s="102"/>
      <c r="H649" s="103"/>
      <c r="I649" s="92"/>
      <c r="J649" s="510"/>
      <c r="K649" s="510"/>
      <c r="L649" s="510"/>
      <c r="M649" s="98"/>
      <c r="N649" s="90"/>
      <c r="O649" s="94"/>
    </row>
    <row r="650" spans="1:17" s="122" customFormat="1" ht="14.25" customHeight="1">
      <c r="A650" s="313"/>
      <c r="B650" s="95"/>
      <c r="C650" s="96"/>
      <c r="D650" s="97"/>
      <c r="E650" s="98"/>
      <c r="F650" s="90"/>
      <c r="G650" s="102"/>
      <c r="H650" s="103"/>
      <c r="I650" s="92"/>
      <c r="J650" s="510"/>
      <c r="K650" s="510"/>
      <c r="L650" s="510"/>
      <c r="M650" s="98"/>
      <c r="N650" s="90"/>
      <c r="O650" s="94"/>
    </row>
    <row r="651" spans="1:17" s="122" customFormat="1" ht="14.25" customHeight="1">
      <c r="A651" s="313"/>
      <c r="B651" s="78" t="s">
        <v>607</v>
      </c>
      <c r="C651" s="79"/>
      <c r="D651" s="79"/>
      <c r="E651" s="80"/>
      <c r="F651" s="81"/>
      <c r="G651" s="82"/>
      <c r="H651" s="105"/>
      <c r="I651" s="92"/>
      <c r="J651" s="510"/>
      <c r="K651" s="510"/>
      <c r="L651" s="510"/>
      <c r="M651" s="98"/>
      <c r="N651" s="90"/>
      <c r="O651" s="94"/>
    </row>
    <row r="652" spans="1:17" s="122" customFormat="1" ht="14.25" customHeight="1">
      <c r="A652" s="313"/>
      <c r="B652" s="95"/>
      <c r="C652" s="96"/>
      <c r="D652" s="97"/>
      <c r="E652" s="98"/>
      <c r="F652" s="90"/>
      <c r="G652" s="91"/>
      <c r="H652" s="105"/>
      <c r="I652" s="92"/>
      <c r="J652" s="510"/>
      <c r="K652" s="510"/>
      <c r="L652" s="510"/>
      <c r="M652" s="98"/>
      <c r="N652" s="90"/>
      <c r="O652" s="94"/>
    </row>
    <row r="653" spans="1:17" s="122" customFormat="1" ht="14.25" customHeight="1">
      <c r="A653" s="313"/>
      <c r="B653" s="95"/>
      <c r="C653" s="96"/>
      <c r="D653" s="97"/>
      <c r="E653" s="98"/>
      <c r="F653" s="90"/>
      <c r="G653" s="99">
        <f>ROUNDDOWN(SUM(F652:F657)/1000,0)</f>
        <v>0</v>
      </c>
      <c r="H653" s="100"/>
      <c r="I653" s="107"/>
      <c r="J653" s="511"/>
      <c r="K653" s="511"/>
      <c r="L653" s="511"/>
      <c r="M653" s="98"/>
      <c r="N653" s="90"/>
      <c r="O653" s="106"/>
    </row>
    <row r="654" spans="1:17" s="122" customFormat="1" ht="14.25" customHeight="1">
      <c r="A654" s="313"/>
      <c r="B654" s="95"/>
      <c r="C654" s="96"/>
      <c r="D654" s="97"/>
      <c r="E654" s="98"/>
      <c r="F654" s="90"/>
      <c r="G654" s="99"/>
      <c r="H654" s="100"/>
      <c r="I654" s="78" t="s">
        <v>398</v>
      </c>
      <c r="J654" s="79"/>
      <c r="K654" s="79"/>
      <c r="L654" s="79"/>
      <c r="M654" s="80"/>
      <c r="N654" s="81"/>
      <c r="O654" s="111"/>
    </row>
    <row r="655" spans="1:17" s="122" customFormat="1" ht="14.25" customHeight="1">
      <c r="A655" s="313"/>
      <c r="B655" s="95"/>
      <c r="C655" s="96"/>
      <c r="D655" s="97"/>
      <c r="E655" s="98"/>
      <c r="F655" s="90"/>
      <c r="G655" s="99"/>
      <c r="H655" s="105"/>
      <c r="I655" s="92"/>
      <c r="J655" s="510"/>
      <c r="K655" s="510"/>
      <c r="L655" s="510"/>
      <c r="M655" s="98"/>
      <c r="N655" s="90"/>
      <c r="O655" s="94"/>
    </row>
    <row r="656" spans="1:17" s="122" customFormat="1" ht="14.25" customHeight="1">
      <c r="A656" s="313"/>
      <c r="B656" s="95"/>
      <c r="C656" s="96"/>
      <c r="D656" s="97"/>
      <c r="E656" s="98"/>
      <c r="F656" s="90"/>
      <c r="G656" s="99"/>
      <c r="H656" s="100"/>
      <c r="I656" s="92"/>
      <c r="J656" s="510"/>
      <c r="K656" s="510"/>
      <c r="L656" s="510"/>
      <c r="M656" s="98"/>
      <c r="N656" s="90"/>
      <c r="O656" s="101">
        <f>ROUNDDOWN(SUM(N655:N663)/1000,0)</f>
        <v>0</v>
      </c>
    </row>
    <row r="657" spans="1:15" s="122" customFormat="1" ht="14.25" customHeight="1">
      <c r="A657" s="313"/>
      <c r="B657" s="78" t="s">
        <v>614</v>
      </c>
      <c r="C657" s="79"/>
      <c r="D657" s="79"/>
      <c r="E657" s="80"/>
      <c r="F657" s="81"/>
      <c r="G657" s="82"/>
      <c r="H657" s="100"/>
      <c r="I657" s="92"/>
      <c r="J657" s="510"/>
      <c r="K657" s="510"/>
      <c r="L657" s="510"/>
      <c r="M657" s="98"/>
      <c r="N657" s="90"/>
      <c r="O657" s="94"/>
    </row>
    <row r="658" spans="1:15" s="122" customFormat="1" ht="14.25" customHeight="1">
      <c r="A658" s="313"/>
      <c r="B658" s="95"/>
      <c r="C658" s="96"/>
      <c r="D658" s="97"/>
      <c r="E658" s="98"/>
      <c r="F658" s="90"/>
      <c r="G658" s="91"/>
      <c r="H658" s="105"/>
      <c r="I658" s="92"/>
      <c r="J658" s="510"/>
      <c r="K658" s="510"/>
      <c r="L658" s="510"/>
      <c r="M658" s="98"/>
      <c r="N658" s="90"/>
      <c r="O658" s="94"/>
    </row>
    <row r="659" spans="1:15" s="122" customFormat="1" ht="14.25" customHeight="1">
      <c r="A659" s="313"/>
      <c r="B659" s="95"/>
      <c r="C659" s="96"/>
      <c r="D659" s="97"/>
      <c r="E659" s="98"/>
      <c r="F659" s="90"/>
      <c r="G659" s="99">
        <f>ROUNDDOWN(SUM(F658:F661)/1000,0)</f>
        <v>0</v>
      </c>
      <c r="H659" s="105"/>
      <c r="I659" s="92"/>
      <c r="J659" s="510"/>
      <c r="K659" s="510"/>
      <c r="L659" s="510"/>
      <c r="M659" s="98"/>
      <c r="N659" s="90"/>
      <c r="O659" s="94"/>
    </row>
    <row r="660" spans="1:15" s="122" customFormat="1" ht="14.25" customHeight="1">
      <c r="A660" s="313"/>
      <c r="B660" s="95"/>
      <c r="C660" s="96"/>
      <c r="D660" s="97"/>
      <c r="E660" s="98"/>
      <c r="F660" s="90"/>
      <c r="G660" s="99"/>
      <c r="H660" s="100"/>
      <c r="I660" s="92"/>
      <c r="J660" s="510"/>
      <c r="K660" s="510"/>
      <c r="L660" s="510"/>
      <c r="M660" s="98"/>
      <c r="N660" s="90"/>
      <c r="O660" s="94"/>
    </row>
    <row r="661" spans="1:15" s="122" customFormat="1" ht="14.25" customHeight="1">
      <c r="A661" s="313"/>
      <c r="B661" s="78" t="s">
        <v>615</v>
      </c>
      <c r="C661" s="79"/>
      <c r="D661" s="79"/>
      <c r="E661" s="80"/>
      <c r="F661" s="81"/>
      <c r="G661" s="82"/>
      <c r="H661" s="100"/>
      <c r="I661" s="92"/>
      <c r="J661" s="510"/>
      <c r="K661" s="510"/>
      <c r="L661" s="510"/>
      <c r="M661" s="98"/>
      <c r="N661" s="90"/>
      <c r="O661" s="94"/>
    </row>
    <row r="662" spans="1:15" s="122" customFormat="1" ht="14.25" customHeight="1">
      <c r="A662" s="313"/>
      <c r="B662" s="95"/>
      <c r="C662" s="96"/>
      <c r="D662" s="97"/>
      <c r="E662" s="98"/>
      <c r="F662" s="90"/>
      <c r="G662" s="91"/>
      <c r="H662" s="105"/>
      <c r="I662" s="92"/>
      <c r="J662" s="510"/>
      <c r="K662" s="510"/>
      <c r="L662" s="510"/>
      <c r="M662" s="98"/>
      <c r="N662" s="90"/>
      <c r="O662" s="106"/>
    </row>
    <row r="663" spans="1:15" s="122" customFormat="1" ht="14.25" customHeight="1">
      <c r="A663" s="313"/>
      <c r="B663" s="95"/>
      <c r="C663" s="96"/>
      <c r="D663" s="97"/>
      <c r="E663" s="98"/>
      <c r="F663" s="90"/>
      <c r="G663" s="99">
        <f>ROUNDDOWN(SUM(F662:F667)/1000,0)</f>
        <v>0</v>
      </c>
      <c r="H663" s="105"/>
      <c r="I663" s="185" t="s">
        <v>399</v>
      </c>
      <c r="J663" s="167"/>
      <c r="K663" s="109"/>
      <c r="L663" s="109"/>
      <c r="M663" s="110"/>
      <c r="N663" s="84"/>
      <c r="O663" s="111"/>
    </row>
    <row r="664" spans="1:15" s="122" customFormat="1" ht="14.25" customHeight="1">
      <c r="A664" s="313"/>
      <c r="B664" s="95"/>
      <c r="C664" s="96"/>
      <c r="D664" s="97"/>
      <c r="E664" s="98"/>
      <c r="F664" s="90"/>
      <c r="G664" s="99"/>
      <c r="H664" s="105"/>
      <c r="I664" s="92"/>
      <c r="J664" s="510"/>
      <c r="K664" s="510"/>
      <c r="L664" s="510"/>
      <c r="M664" s="98"/>
      <c r="N664" s="90"/>
      <c r="O664" s="94"/>
    </row>
    <row r="665" spans="1:15" s="122" customFormat="1" ht="14.25" customHeight="1">
      <c r="A665" s="313"/>
      <c r="B665" s="95"/>
      <c r="C665" s="96"/>
      <c r="D665" s="97"/>
      <c r="E665" s="98"/>
      <c r="F665" s="90"/>
      <c r="G665" s="99"/>
      <c r="H665" s="100"/>
      <c r="I665" s="92"/>
      <c r="J665" s="510"/>
      <c r="K665" s="510"/>
      <c r="L665" s="510"/>
      <c r="M665" s="98"/>
      <c r="N665" s="90"/>
      <c r="O665" s="101">
        <f>ROUNDDOWN(SUM(N664:N670)/1000,0)</f>
        <v>0</v>
      </c>
    </row>
    <row r="666" spans="1:15" s="122" customFormat="1" ht="14.25" customHeight="1">
      <c r="A666" s="313"/>
      <c r="B666" s="78" t="s">
        <v>396</v>
      </c>
      <c r="C666" s="79"/>
      <c r="D666" s="79"/>
      <c r="E666" s="80"/>
      <c r="F666" s="81"/>
      <c r="G666" s="82"/>
      <c r="H666" s="100"/>
      <c r="I666" s="92"/>
      <c r="J666" s="510"/>
      <c r="K666" s="510"/>
      <c r="L666" s="510"/>
      <c r="M666" s="98"/>
      <c r="N666" s="90"/>
      <c r="O666" s="94"/>
    </row>
    <row r="667" spans="1:15" s="122" customFormat="1" ht="14.25" customHeight="1">
      <c r="A667" s="313"/>
      <c r="B667" s="95"/>
      <c r="C667" s="96"/>
      <c r="D667" s="97"/>
      <c r="E667" s="98"/>
      <c r="F667" s="90"/>
      <c r="G667" s="91"/>
      <c r="H667" s="100"/>
      <c r="I667" s="92"/>
      <c r="J667" s="510"/>
      <c r="K667" s="510"/>
      <c r="L667" s="510"/>
      <c r="M667" s="98"/>
      <c r="N667" s="90"/>
      <c r="O667" s="94"/>
    </row>
    <row r="668" spans="1:15" s="122" customFormat="1" ht="14.25" customHeight="1">
      <c r="A668" s="313"/>
      <c r="B668" s="95"/>
      <c r="C668" s="96"/>
      <c r="D668" s="97"/>
      <c r="E668" s="98"/>
      <c r="F668" s="90"/>
      <c r="G668" s="91">
        <f>ROUNDDOWN(SUM(F667:F674)/1000,0)</f>
        <v>0</v>
      </c>
      <c r="H668" s="100"/>
      <c r="I668" s="92"/>
      <c r="J668" s="510"/>
      <c r="K668" s="510"/>
      <c r="L668" s="510"/>
      <c r="M668" s="98"/>
      <c r="N668" s="90"/>
      <c r="O668" s="94"/>
    </row>
    <row r="669" spans="1:15" s="122" customFormat="1" ht="14.25" customHeight="1">
      <c r="A669" s="313"/>
      <c r="B669" s="95"/>
      <c r="C669" s="96"/>
      <c r="D669" s="97"/>
      <c r="E669" s="98"/>
      <c r="F669" s="90"/>
      <c r="G669" s="91"/>
      <c r="H669" s="100"/>
      <c r="I669" s="92"/>
      <c r="J669" s="510"/>
      <c r="K669" s="510"/>
      <c r="L669" s="510"/>
      <c r="M669" s="98"/>
      <c r="N669" s="90"/>
      <c r="O669" s="94"/>
    </row>
    <row r="670" spans="1:15" s="122" customFormat="1" ht="14.25" customHeight="1">
      <c r="A670" s="313"/>
      <c r="B670" s="95"/>
      <c r="C670" s="96"/>
      <c r="D670" s="97"/>
      <c r="E670" s="98"/>
      <c r="F670" s="90"/>
      <c r="G670" s="91"/>
      <c r="H670" s="105"/>
      <c r="I670" s="185" t="s">
        <v>400</v>
      </c>
      <c r="J670" s="108"/>
      <c r="K670" s="109"/>
      <c r="L670" s="109"/>
      <c r="M670" s="110"/>
      <c r="N670" s="84"/>
      <c r="O670" s="168"/>
    </row>
    <row r="671" spans="1:15" s="122" customFormat="1" ht="14.25" customHeight="1">
      <c r="A671" s="313"/>
      <c r="B671" s="95"/>
      <c r="C671" s="96"/>
      <c r="D671" s="97"/>
      <c r="E671" s="98"/>
      <c r="F671" s="90"/>
      <c r="G671" s="91"/>
      <c r="H671" s="105"/>
      <c r="I671" s="92"/>
      <c r="J671" s="510"/>
      <c r="K671" s="510"/>
      <c r="L671" s="510"/>
      <c r="M671" s="98"/>
      <c r="N671" s="90"/>
      <c r="O671" s="169"/>
    </row>
    <row r="672" spans="1:15" s="122" customFormat="1" ht="14.25" customHeight="1">
      <c r="A672" s="313"/>
      <c r="B672" s="95"/>
      <c r="C672" s="96"/>
      <c r="D672" s="97"/>
      <c r="E672" s="98"/>
      <c r="F672" s="90"/>
      <c r="G672" s="91"/>
      <c r="H672" s="105"/>
      <c r="I672" s="92"/>
      <c r="J672" s="510"/>
      <c r="K672" s="510"/>
      <c r="L672" s="510"/>
      <c r="M672" s="98"/>
      <c r="N672" s="90"/>
      <c r="O672" s="101">
        <f>ROUNDDOWN(SUM(N671:N677)/1000,0)</f>
        <v>0</v>
      </c>
    </row>
    <row r="673" spans="1:17" s="122" customFormat="1" ht="14.25" customHeight="1">
      <c r="A673" s="313"/>
      <c r="B673" s="95"/>
      <c r="C673" s="96"/>
      <c r="D673" s="97"/>
      <c r="E673" s="98"/>
      <c r="F673" s="90"/>
      <c r="G673" s="91"/>
      <c r="H673" s="105"/>
      <c r="I673" s="92"/>
      <c r="J673" s="510"/>
      <c r="K673" s="510"/>
      <c r="L673" s="510"/>
      <c r="M673" s="98"/>
      <c r="N673" s="90"/>
      <c r="O673" s="94"/>
    </row>
    <row r="674" spans="1:17" s="122" customFormat="1" ht="14.25" customHeight="1">
      <c r="A674" s="313"/>
      <c r="B674" s="78" t="s">
        <v>56</v>
      </c>
      <c r="C674" s="79"/>
      <c r="D674" s="79"/>
      <c r="E674" s="80"/>
      <c r="F674" s="81"/>
      <c r="G674" s="82"/>
      <c r="H674" s="105"/>
      <c r="I674" s="92"/>
      <c r="J674" s="510"/>
      <c r="K674" s="510"/>
      <c r="L674" s="510"/>
      <c r="M674" s="98"/>
      <c r="N674" s="90"/>
      <c r="O674" s="94"/>
    </row>
    <row r="675" spans="1:17" s="122" customFormat="1" ht="14.25" customHeight="1">
      <c r="A675" s="313"/>
      <c r="B675" s="95"/>
      <c r="C675" s="96"/>
      <c r="D675" s="97"/>
      <c r="E675" s="98"/>
      <c r="F675" s="90"/>
      <c r="G675" s="91"/>
      <c r="H675" s="100"/>
      <c r="I675" s="92"/>
      <c r="J675" s="510"/>
      <c r="K675" s="510"/>
      <c r="L675" s="510"/>
      <c r="M675" s="98"/>
      <c r="N675" s="90"/>
      <c r="O675" s="94"/>
    </row>
    <row r="676" spans="1:17" s="122" customFormat="1" ht="14.25" customHeight="1">
      <c r="A676" s="313"/>
      <c r="B676" s="95"/>
      <c r="C676" s="96"/>
      <c r="D676" s="97"/>
      <c r="E676" s="98"/>
      <c r="F676" s="90"/>
      <c r="G676" s="99">
        <f>ROUNDDOWN(SUM(F675:F680)/1000,0)</f>
        <v>0</v>
      </c>
      <c r="H676" s="105"/>
      <c r="I676" s="92"/>
      <c r="J676" s="510"/>
      <c r="K676" s="510"/>
      <c r="L676" s="510"/>
      <c r="M676" s="98"/>
      <c r="N676" s="90"/>
      <c r="O676" s="106"/>
    </row>
    <row r="677" spans="1:17" s="122" customFormat="1" ht="14.25" customHeight="1">
      <c r="A677" s="313"/>
      <c r="B677" s="95"/>
      <c r="C677" s="96"/>
      <c r="D677" s="97"/>
      <c r="E677" s="98"/>
      <c r="F677" s="90"/>
      <c r="G677" s="91"/>
      <c r="H677" s="105"/>
      <c r="I677" s="185" t="s">
        <v>401</v>
      </c>
      <c r="J677" s="108"/>
      <c r="K677" s="109"/>
      <c r="L677" s="109"/>
      <c r="M677" s="110"/>
      <c r="N677" s="707"/>
      <c r="O677" s="112"/>
    </row>
    <row r="678" spans="1:17" s="122" customFormat="1" ht="14.25" customHeight="1">
      <c r="A678" s="313"/>
      <c r="B678" s="95"/>
      <c r="C678" s="96"/>
      <c r="D678" s="97"/>
      <c r="E678" s="98"/>
      <c r="F678" s="90"/>
      <c r="G678" s="99"/>
      <c r="H678" s="105"/>
      <c r="I678" s="92"/>
      <c r="J678" s="510"/>
      <c r="K678" s="510"/>
      <c r="L678" s="510"/>
      <c r="M678" s="98"/>
      <c r="N678" s="90"/>
      <c r="O678" s="94"/>
    </row>
    <row r="679" spans="1:17" s="122" customFormat="1" ht="14.25" customHeight="1">
      <c r="A679" s="313"/>
      <c r="B679" s="95"/>
      <c r="C679" s="96"/>
      <c r="D679" s="97"/>
      <c r="E679" s="98"/>
      <c r="F679" s="90"/>
      <c r="G679" s="99"/>
      <c r="H679" s="100"/>
      <c r="I679" s="92"/>
      <c r="J679" s="510"/>
      <c r="K679" s="510"/>
      <c r="L679" s="510"/>
      <c r="M679" s="98"/>
      <c r="N679" s="90"/>
      <c r="O679" s="101">
        <f>ROUNDDOWN(SUM(N678:N683)/1000,0)</f>
        <v>0</v>
      </c>
    </row>
    <row r="680" spans="1:17" s="122" customFormat="1" ht="14.1" customHeight="1" thickBot="1">
      <c r="A680" s="313"/>
      <c r="B680" s="113" t="s">
        <v>608</v>
      </c>
      <c r="C680" s="114"/>
      <c r="D680" s="114"/>
      <c r="E680" s="115"/>
      <c r="F680" s="116"/>
      <c r="G680" s="117">
        <f>G681-G646-G653-G659-G663-G668-G676</f>
        <v>0</v>
      </c>
      <c r="H680" s="105"/>
      <c r="I680" s="92"/>
      <c r="J680" s="510"/>
      <c r="K680" s="510"/>
      <c r="L680" s="510"/>
      <c r="M680" s="98"/>
      <c r="N680" s="90"/>
      <c r="O680" s="94"/>
    </row>
    <row r="681" spans="1:17" s="122" customFormat="1" ht="14.25" customHeight="1" thickTop="1">
      <c r="A681" s="313"/>
      <c r="B681" s="702" t="s">
        <v>57</v>
      </c>
      <c r="C681" s="703"/>
      <c r="D681" s="703"/>
      <c r="E681" s="703"/>
      <c r="F681" s="704"/>
      <c r="G681" s="118">
        <f>O690</f>
        <v>0</v>
      </c>
      <c r="H681" s="100"/>
      <c r="I681" s="92"/>
      <c r="J681" s="510"/>
      <c r="K681" s="510"/>
      <c r="L681" s="510"/>
      <c r="M681" s="98"/>
      <c r="N681" s="90"/>
      <c r="O681" s="94"/>
    </row>
    <row r="682" spans="1:17" s="122" customFormat="1" ht="20.100000000000001" customHeight="1">
      <c r="A682" s="313"/>
      <c r="B682" s="119" t="s">
        <v>58</v>
      </c>
      <c r="C682" s="120"/>
      <c r="D682" s="120"/>
      <c r="E682" s="120"/>
      <c r="F682" s="120"/>
      <c r="G682" s="121"/>
      <c r="H682" s="100"/>
      <c r="I682" s="107"/>
      <c r="J682" s="511"/>
      <c r="K682" s="511"/>
      <c r="L682" s="511"/>
      <c r="M682" s="104"/>
      <c r="N682" s="645"/>
      <c r="O682" s="106"/>
    </row>
    <row r="683" spans="1:17" s="122" customFormat="1" ht="14.25" customHeight="1">
      <c r="A683" s="313"/>
      <c r="B683" s="122" t="s">
        <v>59</v>
      </c>
      <c r="C683" s="120"/>
      <c r="D683" s="120"/>
      <c r="E683" s="120"/>
      <c r="F683" s="120"/>
      <c r="G683" s="123" t="s">
        <v>60</v>
      </c>
      <c r="H683" s="121"/>
      <c r="I683" s="185" t="s">
        <v>717</v>
      </c>
      <c r="J683" s="708"/>
      <c r="K683" s="510"/>
      <c r="L683" s="510"/>
      <c r="M683" s="110"/>
      <c r="N683" s="84"/>
      <c r="O683" s="111"/>
    </row>
    <row r="684" spans="1:17" s="122" customFormat="1" ht="14.25" customHeight="1">
      <c r="A684" s="313"/>
      <c r="B684" s="987" t="s">
        <v>61</v>
      </c>
      <c r="C684" s="1019"/>
      <c r="D684" s="1019"/>
      <c r="E684" s="1019"/>
      <c r="F684" s="1020"/>
      <c r="G684" s="125" t="s">
        <v>62</v>
      </c>
      <c r="H684" s="124"/>
      <c r="I684" s="92"/>
      <c r="J684" s="510"/>
      <c r="K684" s="709"/>
      <c r="L684" s="709"/>
      <c r="M684" s="98"/>
      <c r="N684" s="90"/>
      <c r="O684" s="94"/>
      <c r="Q684" s="648" t="s">
        <v>735</v>
      </c>
    </row>
    <row r="685" spans="1:17" s="122" customFormat="1" ht="14.25" customHeight="1">
      <c r="A685" s="313"/>
      <c r="B685" s="1144" t="s">
        <v>403</v>
      </c>
      <c r="C685" s="1019"/>
      <c r="D685" s="1019"/>
      <c r="E685" s="1019"/>
      <c r="F685" s="1020"/>
      <c r="G685" s="126"/>
      <c r="H685" s="124"/>
      <c r="I685" s="92"/>
      <c r="J685" s="510"/>
      <c r="K685" s="510"/>
      <c r="L685" s="510"/>
      <c r="M685" s="98"/>
      <c r="N685" s="90"/>
      <c r="O685" s="101">
        <f>ROUNDDOWN(SUM(N684:N688)/1000,0)</f>
        <v>0</v>
      </c>
    </row>
    <row r="686" spans="1:17" s="122" customFormat="1" ht="20.100000000000001" customHeight="1">
      <c r="A686" s="313"/>
      <c r="B686" s="1144" t="s">
        <v>404</v>
      </c>
      <c r="C686" s="1145"/>
      <c r="D686" s="1145"/>
      <c r="E686" s="1145"/>
      <c r="F686" s="1146"/>
      <c r="G686" s="126"/>
      <c r="H686" s="127"/>
      <c r="I686" s="92"/>
      <c r="J686" s="510"/>
      <c r="K686" s="510"/>
      <c r="L686" s="510"/>
      <c r="M686" s="98"/>
      <c r="N686" s="90"/>
      <c r="O686" s="94"/>
    </row>
    <row r="687" spans="1:17" s="122" customFormat="1" ht="21.95" customHeight="1" thickBot="1">
      <c r="A687" s="313"/>
      <c r="B687" s="1144" t="s">
        <v>104</v>
      </c>
      <c r="C687" s="1145"/>
      <c r="D687" s="1145"/>
      <c r="E687" s="1145"/>
      <c r="F687" s="1146"/>
      <c r="G687" s="126"/>
      <c r="H687" s="105"/>
      <c r="I687" s="92"/>
      <c r="J687" s="510"/>
      <c r="K687" s="510"/>
      <c r="L687" s="510"/>
      <c r="M687" s="98"/>
      <c r="N687" s="90"/>
      <c r="O687" s="128"/>
    </row>
    <row r="688" spans="1:17" s="122" customFormat="1" ht="35.450000000000003" customHeight="1" thickTop="1">
      <c r="A688" s="313"/>
      <c r="B688" s="1144" t="s">
        <v>108</v>
      </c>
      <c r="C688" s="1145"/>
      <c r="D688" s="1145"/>
      <c r="E688" s="1145"/>
      <c r="F688" s="1146"/>
      <c r="G688" s="126"/>
      <c r="H688" s="105"/>
      <c r="I688" s="1166" t="s">
        <v>402</v>
      </c>
      <c r="J688" s="1167"/>
      <c r="K688" s="1167"/>
      <c r="L688" s="1167"/>
      <c r="M688" s="1167"/>
      <c r="N688" s="1168"/>
      <c r="O688" s="129">
        <f>SUM(O646,O656,O665,O672,O679,O685)</f>
        <v>0</v>
      </c>
    </row>
    <row r="689" spans="1:21" s="122" customFormat="1" ht="35.450000000000003" customHeight="1">
      <c r="A689" s="313"/>
      <c r="B689" s="1144" t="s">
        <v>774</v>
      </c>
      <c r="C689" s="1145"/>
      <c r="D689" s="1145"/>
      <c r="E689" s="1145"/>
      <c r="F689" s="1146"/>
      <c r="G689" s="126"/>
      <c r="H689" s="121"/>
      <c r="I689" s="1169" t="s">
        <v>276</v>
      </c>
      <c r="J689" s="1170"/>
      <c r="K689" s="1170"/>
      <c r="L689" s="1170"/>
      <c r="M689" s="1170"/>
      <c r="N689" s="1171"/>
      <c r="O689" s="136">
        <f>IF(共通入力シート!$B$18="課税事業者",ROUNDDOWN((O688-G691)*10/110,0),0)</f>
        <v>0</v>
      </c>
    </row>
    <row r="690" spans="1:21" s="122" customFormat="1" ht="26.1" customHeight="1" thickBot="1">
      <c r="A690" s="313"/>
      <c r="B690" s="1153" t="s">
        <v>775</v>
      </c>
      <c r="C690" s="1154"/>
      <c r="D690" s="1154"/>
      <c r="E690" s="1154"/>
      <c r="F690" s="1155"/>
      <c r="G690" s="126"/>
      <c r="H690" s="121"/>
      <c r="I690" s="1159" t="s">
        <v>609</v>
      </c>
      <c r="J690" s="1160"/>
      <c r="K690" s="1160"/>
      <c r="L690" s="1160"/>
      <c r="M690" s="1160"/>
      <c r="N690" s="1161"/>
      <c r="O690" s="131">
        <f>O688-O689</f>
        <v>0</v>
      </c>
    </row>
    <row r="691" spans="1:21" s="122" customFormat="1" ht="25.35" customHeight="1" thickTop="1">
      <c r="A691" s="313"/>
      <c r="B691" s="1156" t="s">
        <v>63</v>
      </c>
      <c r="C691" s="1157"/>
      <c r="D691" s="1157"/>
      <c r="E691" s="1157"/>
      <c r="F691" s="1158"/>
      <c r="G691" s="130">
        <f>SUM(G685:G690)</f>
        <v>0</v>
      </c>
      <c r="H691" s="326"/>
      <c r="I691" s="1159" t="s">
        <v>610</v>
      </c>
      <c r="J691" s="1160"/>
      <c r="K691" s="1160"/>
      <c r="L691" s="1160"/>
      <c r="M691" s="1160"/>
      <c r="N691" s="1161"/>
      <c r="O691" s="134"/>
    </row>
    <row r="692" spans="1:21" s="122" customFormat="1" ht="26.25" customHeight="1">
      <c r="A692" s="313"/>
      <c r="B692" s="122" t="s">
        <v>64</v>
      </c>
      <c r="C692" s="327"/>
      <c r="D692" s="327"/>
      <c r="E692" s="327"/>
      <c r="F692" s="327"/>
      <c r="G692" s="133"/>
      <c r="H692" s="326"/>
      <c r="O692" s="135"/>
    </row>
    <row r="693" spans="1:21" s="122" customFormat="1" ht="10.5" customHeight="1" thickBot="1">
      <c r="A693" s="313"/>
      <c r="C693" s="327"/>
      <c r="D693" s="327"/>
      <c r="E693" s="327"/>
      <c r="F693" s="327"/>
      <c r="G693" s="133"/>
      <c r="H693" s="326"/>
      <c r="I693" s="328"/>
    </row>
    <row r="694" spans="1:21" s="122" customFormat="1" ht="25.35" customHeight="1" thickBot="1">
      <c r="A694" s="313"/>
      <c r="B694" s="1143" t="s">
        <v>65</v>
      </c>
      <c r="C694" s="1018"/>
      <c r="D694" s="1162" t="str">
        <f>IF(共通入力シート!$B$2="","",共通入力シート!$B$2)</f>
        <v/>
      </c>
      <c r="E694" s="1162"/>
      <c r="F694" s="1162"/>
      <c r="G694" s="1163"/>
      <c r="H694" s="1164" t="s">
        <v>778</v>
      </c>
      <c r="I694" s="1165"/>
      <c r="J694" s="1165"/>
      <c r="K694" s="1165"/>
      <c r="L694" s="1165"/>
      <c r="M694" s="1165"/>
      <c r="N694" s="1165"/>
      <c r="O694" s="1165"/>
    </row>
    <row r="695" spans="1:21" s="122" customFormat="1" ht="77.099999999999994" customHeight="1" thickBot="1">
      <c r="A695" s="313"/>
      <c r="B695" s="1148" t="s">
        <v>776</v>
      </c>
      <c r="C695" s="1149"/>
      <c r="D695" s="1150" t="str">
        <f>IF(O690=0,"",MAX(0,MIN(INT(O690/2),G680)))</f>
        <v/>
      </c>
      <c r="E695" s="1150"/>
      <c r="F695" s="1150"/>
      <c r="G695" s="329" t="s">
        <v>27</v>
      </c>
      <c r="H695" s="1151" t="s">
        <v>736</v>
      </c>
      <c r="I695" s="1152"/>
      <c r="J695" s="1152"/>
      <c r="K695" s="1152"/>
      <c r="L695" s="1152"/>
      <c r="M695" s="1152"/>
      <c r="N695" s="1152"/>
      <c r="O695" s="1152"/>
    </row>
    <row r="696" spans="1:21" ht="4.5" customHeight="1"/>
    <row r="697" spans="1:21" ht="15.6" customHeight="1">
      <c r="B697" s="122" t="s">
        <v>332</v>
      </c>
      <c r="C697" s="198"/>
      <c r="D697" s="198"/>
      <c r="E697" s="198"/>
      <c r="F697" s="198"/>
      <c r="G697" s="198"/>
      <c r="H697" s="198"/>
      <c r="I697" s="198"/>
      <c r="J697" s="198"/>
      <c r="K697" s="198"/>
      <c r="L697" s="198"/>
      <c r="M697" s="198"/>
      <c r="N697" s="198"/>
      <c r="O697" s="198"/>
      <c r="R697" s="294"/>
      <c r="S697" s="294"/>
      <c r="T697" s="294"/>
      <c r="U697" s="294"/>
    </row>
    <row r="698" spans="1:21" ht="15.6" customHeight="1">
      <c r="B698" s="198" t="s">
        <v>383</v>
      </c>
      <c r="C698" s="198"/>
      <c r="D698" s="198"/>
      <c r="E698" s="198"/>
      <c r="F698" s="198"/>
      <c r="G698" s="198"/>
      <c r="H698" s="198"/>
      <c r="I698" s="198"/>
      <c r="J698" s="198"/>
      <c r="K698" s="198"/>
      <c r="L698" s="198"/>
      <c r="M698" s="198"/>
      <c r="N698" s="198"/>
      <c r="O698" s="198"/>
      <c r="R698" s="294"/>
      <c r="S698" s="294"/>
      <c r="T698" s="294"/>
      <c r="U698" s="294"/>
    </row>
    <row r="699" spans="1:21" ht="15.6" customHeight="1" thickBot="1">
      <c r="B699" s="1044" t="s">
        <v>386</v>
      </c>
      <c r="C699" s="1044"/>
      <c r="D699" s="1044"/>
      <c r="E699" s="1044"/>
      <c r="F699" s="1044"/>
      <c r="G699" s="1044"/>
      <c r="H699" s="1044"/>
      <c r="I699" s="1044"/>
      <c r="J699" s="1044"/>
      <c r="K699" s="1044"/>
      <c r="L699" s="1044"/>
      <c r="M699" s="1044"/>
      <c r="N699" s="1044"/>
      <c r="O699" s="1044"/>
      <c r="R699" s="294"/>
      <c r="S699" s="294"/>
      <c r="T699" s="294"/>
      <c r="U699" s="294"/>
    </row>
    <row r="700" spans="1:21" ht="15.75" customHeight="1">
      <c r="B700" s="1036" t="s">
        <v>36</v>
      </c>
      <c r="C700" s="1063"/>
      <c r="D700" s="1051" t="s">
        <v>520</v>
      </c>
      <c r="E700" s="1052"/>
      <c r="F700" s="1036" t="s">
        <v>447</v>
      </c>
      <c r="G700" s="1037"/>
      <c r="H700" s="1038"/>
      <c r="I700" s="1038"/>
      <c r="J700" s="1038"/>
      <c r="K700" s="1038"/>
      <c r="L700" s="1038"/>
      <c r="M700" s="1038"/>
      <c r="N700" s="1038"/>
      <c r="O700" s="1039"/>
      <c r="Q700" s="520"/>
      <c r="R700" s="294"/>
      <c r="S700" s="294"/>
      <c r="T700" s="294"/>
      <c r="U700" s="294"/>
    </row>
    <row r="701" spans="1:21" ht="17.25" customHeight="1" thickBot="1">
      <c r="B701" s="1040"/>
      <c r="C701" s="1064"/>
      <c r="D701" s="1053"/>
      <c r="E701" s="1054"/>
      <c r="F701" s="1040"/>
      <c r="G701" s="1041"/>
      <c r="H701" s="1042"/>
      <c r="I701" s="1042"/>
      <c r="J701" s="1042"/>
      <c r="K701" s="1042"/>
      <c r="L701" s="1042"/>
      <c r="M701" s="1042"/>
      <c r="N701" s="1042"/>
      <c r="O701" s="1043"/>
      <c r="Q701" s="519"/>
      <c r="R701" s="294"/>
      <c r="S701" s="294"/>
      <c r="T701" s="294"/>
      <c r="U701" s="294"/>
    </row>
    <row r="702" spans="1:21" ht="16.5" customHeight="1">
      <c r="B702" s="295" t="s">
        <v>111</v>
      </c>
      <c r="C702" s="296"/>
      <c r="D702" s="296"/>
      <c r="E702" s="297"/>
      <c r="F702" s="296"/>
      <c r="G702" s="296"/>
      <c r="H702" s="298"/>
      <c r="I702" s="298"/>
      <c r="J702" s="298"/>
      <c r="K702" s="298"/>
      <c r="L702" s="298"/>
      <c r="M702" s="298"/>
      <c r="N702" s="298"/>
      <c r="O702" s="299"/>
      <c r="R702" s="294"/>
      <c r="S702" s="294"/>
      <c r="T702" s="294"/>
      <c r="U702" s="294"/>
    </row>
    <row r="703" spans="1:21" ht="18.75" customHeight="1">
      <c r="B703" s="1055"/>
      <c r="C703" s="1056"/>
      <c r="D703" s="1056"/>
      <c r="E703" s="1056"/>
      <c r="F703" s="1056"/>
      <c r="G703" s="1056"/>
      <c r="H703" s="1056"/>
      <c r="I703" s="1056"/>
      <c r="J703" s="1056"/>
      <c r="K703" s="1056"/>
      <c r="L703" s="1213" t="s">
        <v>39</v>
      </c>
      <c r="M703" s="1215"/>
      <c r="N703" s="1215"/>
      <c r="O703" s="1216"/>
      <c r="Q703" s="496" t="str">
        <f>IF(M703="", "←選択してください。", "")</f>
        <v>←選択してください。</v>
      </c>
      <c r="R703" s="294"/>
      <c r="S703" s="294"/>
      <c r="T703" s="294"/>
      <c r="U703" s="294"/>
    </row>
    <row r="704" spans="1:21" ht="17.25" customHeight="1">
      <c r="B704" s="1057"/>
      <c r="C704" s="1058"/>
      <c r="D704" s="1058"/>
      <c r="E704" s="1058"/>
      <c r="F704" s="1058"/>
      <c r="G704" s="1058"/>
      <c r="H704" s="1058"/>
      <c r="I704" s="1058"/>
      <c r="J704" s="1058"/>
      <c r="K704" s="1058"/>
      <c r="L704" s="1214"/>
      <c r="M704" s="1217"/>
      <c r="N704" s="1217"/>
      <c r="O704" s="1218"/>
      <c r="Q704" s="301"/>
      <c r="R704" s="294"/>
      <c r="S704" s="294"/>
      <c r="T704" s="294"/>
      <c r="U704" s="294"/>
    </row>
    <row r="705" spans="2:21" ht="4.5" customHeight="1">
      <c r="B705" s="303"/>
      <c r="C705" s="303"/>
      <c r="D705" s="303"/>
      <c r="E705" s="303"/>
      <c r="F705" s="303"/>
      <c r="G705" s="303"/>
      <c r="H705" s="303"/>
      <c r="I705" s="303"/>
      <c r="J705" s="303"/>
      <c r="K705" s="303"/>
      <c r="L705" s="303"/>
      <c r="M705" s="303"/>
      <c r="N705" s="303"/>
      <c r="O705" s="517"/>
      <c r="R705" s="294"/>
      <c r="S705" s="294"/>
      <c r="T705" s="294"/>
      <c r="U705" s="294"/>
    </row>
    <row r="706" spans="2:21" ht="24" customHeight="1">
      <c r="B706" s="987" t="s">
        <v>112</v>
      </c>
      <c r="C706" s="1097"/>
      <c r="D706" s="1098" t="s">
        <v>41</v>
      </c>
      <c r="E706" s="1099"/>
      <c r="F706" s="1100"/>
      <c r="G706" s="1100"/>
      <c r="H706" s="1101"/>
      <c r="I706" s="987"/>
      <c r="J706" s="988"/>
      <c r="K706" s="988"/>
      <c r="L706" s="1219"/>
      <c r="M706" s="1219"/>
      <c r="N706" s="1219"/>
      <c r="O706" s="1220"/>
      <c r="Q706" s="301" t="str">
        <f>IF(OR(F700="人材養成事業",F700= "普及啓発事業"), "←斜線部は記入する必要はありません。", "")</f>
        <v/>
      </c>
      <c r="R706" s="294"/>
      <c r="S706" s="294"/>
      <c r="T706" s="294"/>
      <c r="U706" s="294"/>
    </row>
    <row r="707" spans="2:21" ht="8.25" customHeight="1">
      <c r="B707" s="122"/>
      <c r="C707" s="122"/>
      <c r="D707" s="122"/>
      <c r="E707" s="122"/>
      <c r="F707" s="303"/>
      <c r="G707" s="303"/>
      <c r="H707" s="500"/>
      <c r="I707" s="303"/>
      <c r="J707" s="303"/>
      <c r="K707" s="303"/>
      <c r="L707" s="501"/>
      <c r="M707" s="303"/>
      <c r="N707" s="303"/>
      <c r="O707" s="502"/>
      <c r="Q707" s="301"/>
      <c r="R707" s="294"/>
      <c r="S707" s="294"/>
      <c r="T707" s="294"/>
      <c r="U707" s="294"/>
    </row>
    <row r="708" spans="2:21" ht="24" hidden="1" customHeight="1">
      <c r="B708" s="122"/>
      <c r="C708" s="122"/>
      <c r="D708" s="122"/>
      <c r="E708" s="122"/>
      <c r="F708" s="303"/>
      <c r="G708" s="303"/>
      <c r="H708" s="500"/>
      <c r="I708" s="303"/>
      <c r="J708" s="303"/>
      <c r="K708" s="303"/>
      <c r="L708" s="501"/>
      <c r="M708" s="303"/>
      <c r="N708" s="303"/>
      <c r="O708" s="502"/>
      <c r="Q708" s="301"/>
      <c r="R708" s="294"/>
      <c r="S708" s="294"/>
      <c r="T708" s="294"/>
      <c r="U708" s="294"/>
    </row>
    <row r="709" spans="2:21" ht="9.75" hidden="1" customHeight="1">
      <c r="B709" s="122"/>
      <c r="C709" s="122"/>
      <c r="D709" s="303"/>
      <c r="E709" s="303"/>
      <c r="F709" s="303"/>
      <c r="G709" s="303"/>
      <c r="H709" s="303"/>
      <c r="I709" s="303"/>
      <c r="J709" s="303"/>
      <c r="K709" s="303"/>
      <c r="L709" s="303"/>
      <c r="M709" s="303"/>
      <c r="N709" s="303"/>
      <c r="O709" s="303"/>
      <c r="Q709" s="301"/>
      <c r="R709" s="294"/>
      <c r="S709" s="294"/>
      <c r="T709" s="294"/>
      <c r="U709" s="294"/>
    </row>
    <row r="710" spans="2:21" s="97" customFormat="1" ht="18" customHeight="1">
      <c r="B710" s="1067" t="s">
        <v>277</v>
      </c>
      <c r="C710" s="1075"/>
      <c r="D710" s="1032" t="s">
        <v>738</v>
      </c>
      <c r="E710" s="975"/>
      <c r="F710" s="975"/>
      <c r="G710" s="975"/>
      <c r="H710" s="975"/>
      <c r="I710" s="975"/>
      <c r="J710" s="975"/>
      <c r="K710" s="975"/>
      <c r="L710" s="975"/>
      <c r="M710" s="975"/>
      <c r="N710" s="975"/>
      <c r="O710" s="976"/>
      <c r="Q710" s="495"/>
    </row>
    <row r="711" spans="2:21" s="97" customFormat="1" ht="19.350000000000001" customHeight="1">
      <c r="B711" s="1076"/>
      <c r="C711" s="1077"/>
      <c r="D711" s="1033"/>
      <c r="E711" s="1034"/>
      <c r="F711" s="1034"/>
      <c r="G711" s="1034"/>
      <c r="H711" s="1034"/>
      <c r="I711" s="1034"/>
      <c r="J711" s="1034"/>
      <c r="K711" s="1034"/>
      <c r="L711" s="1034"/>
      <c r="M711" s="1034"/>
      <c r="N711" s="1034"/>
      <c r="O711" s="1035"/>
    </row>
    <row r="712" spans="2:21" s="97" customFormat="1" ht="19.350000000000001" customHeight="1">
      <c r="B712" s="1076"/>
      <c r="C712" s="1077"/>
      <c r="D712" s="1026"/>
      <c r="E712" s="1027"/>
      <c r="F712" s="1027"/>
      <c r="G712" s="1027"/>
      <c r="H712" s="1027"/>
      <c r="I712" s="1027"/>
      <c r="J712" s="1027"/>
      <c r="K712" s="1027"/>
      <c r="L712" s="1027"/>
      <c r="M712" s="1027"/>
      <c r="N712" s="1027"/>
      <c r="O712" s="1028"/>
    </row>
    <row r="713" spans="2:21" s="97" customFormat="1" ht="19.350000000000001" customHeight="1">
      <c r="B713" s="1076"/>
      <c r="C713" s="1077"/>
      <c r="D713" s="1026"/>
      <c r="E713" s="1027"/>
      <c r="F713" s="1027"/>
      <c r="G713" s="1027"/>
      <c r="H713" s="1027"/>
      <c r="I713" s="1027"/>
      <c r="J713" s="1027"/>
      <c r="K713" s="1027"/>
      <c r="L713" s="1027"/>
      <c r="M713" s="1027"/>
      <c r="N713" s="1027"/>
      <c r="O713" s="1028"/>
    </row>
    <row r="714" spans="2:21" s="97" customFormat="1" ht="19.350000000000001" customHeight="1">
      <c r="B714" s="1076"/>
      <c r="C714" s="1077"/>
      <c r="D714" s="1026"/>
      <c r="E714" s="1027"/>
      <c r="F714" s="1027"/>
      <c r="G714" s="1027"/>
      <c r="H714" s="1027"/>
      <c r="I714" s="1027"/>
      <c r="J714" s="1027"/>
      <c r="K714" s="1027"/>
      <c r="L714" s="1027"/>
      <c r="M714" s="1027"/>
      <c r="N714" s="1027"/>
      <c r="O714" s="1028"/>
    </row>
    <row r="715" spans="2:21" s="97" customFormat="1" ht="19.350000000000001" customHeight="1">
      <c r="B715" s="1076"/>
      <c r="C715" s="1077"/>
      <c r="D715" s="1026"/>
      <c r="E715" s="1027"/>
      <c r="F715" s="1027"/>
      <c r="G715" s="1027"/>
      <c r="H715" s="1027"/>
      <c r="I715" s="1027"/>
      <c r="J715" s="1027"/>
      <c r="K715" s="1027"/>
      <c r="L715" s="1027"/>
      <c r="M715" s="1027"/>
      <c r="N715" s="1027"/>
      <c r="O715" s="1028"/>
    </row>
    <row r="716" spans="2:21" s="97" customFormat="1" ht="19.350000000000001" customHeight="1">
      <c r="B716" s="1076"/>
      <c r="C716" s="1077"/>
      <c r="D716" s="1026"/>
      <c r="E716" s="1027"/>
      <c r="F716" s="1027"/>
      <c r="G716" s="1027"/>
      <c r="H716" s="1027"/>
      <c r="I716" s="1027"/>
      <c r="J716" s="1027"/>
      <c r="K716" s="1027"/>
      <c r="L716" s="1027"/>
      <c r="M716" s="1027"/>
      <c r="N716" s="1027"/>
      <c r="O716" s="1028"/>
    </row>
    <row r="717" spans="2:21" s="97" customFormat="1" ht="19.350000000000001" customHeight="1">
      <c r="B717" s="1076"/>
      <c r="C717" s="1077"/>
      <c r="D717" s="1026"/>
      <c r="E717" s="1027"/>
      <c r="F717" s="1027"/>
      <c r="G717" s="1027"/>
      <c r="H717" s="1027"/>
      <c r="I717" s="1027"/>
      <c r="J717" s="1027"/>
      <c r="K717" s="1027"/>
      <c r="L717" s="1027"/>
      <c r="M717" s="1027"/>
      <c r="N717" s="1027"/>
      <c r="O717" s="1028"/>
    </row>
    <row r="718" spans="2:21" s="97" customFormat="1" ht="19.350000000000001" customHeight="1">
      <c r="B718" s="1076"/>
      <c r="C718" s="1077"/>
      <c r="D718" s="1026"/>
      <c r="E718" s="1027"/>
      <c r="F718" s="1027"/>
      <c r="G718" s="1027"/>
      <c r="H718" s="1027"/>
      <c r="I718" s="1027"/>
      <c r="J718" s="1027"/>
      <c r="K718" s="1027"/>
      <c r="L718" s="1027"/>
      <c r="M718" s="1027"/>
      <c r="N718" s="1027"/>
      <c r="O718" s="1028"/>
    </row>
    <row r="719" spans="2:21" s="97" customFormat="1" ht="19.350000000000001" customHeight="1">
      <c r="B719" s="1076"/>
      <c r="C719" s="1077"/>
      <c r="D719" s="1026"/>
      <c r="E719" s="1027"/>
      <c r="F719" s="1027"/>
      <c r="G719" s="1027"/>
      <c r="H719" s="1027"/>
      <c r="I719" s="1027"/>
      <c r="J719" s="1027"/>
      <c r="K719" s="1027"/>
      <c r="L719" s="1027"/>
      <c r="M719" s="1027"/>
      <c r="N719" s="1027"/>
      <c r="O719" s="1028"/>
    </row>
    <row r="720" spans="2:21" s="97" customFormat="1" ht="19.350000000000001" customHeight="1">
      <c r="B720" s="1078"/>
      <c r="C720" s="1079"/>
      <c r="D720" s="1029"/>
      <c r="E720" s="1030"/>
      <c r="F720" s="1030"/>
      <c r="G720" s="1030"/>
      <c r="H720" s="1030"/>
      <c r="I720" s="1030"/>
      <c r="J720" s="1030"/>
      <c r="K720" s="1030"/>
      <c r="L720" s="1030"/>
      <c r="M720" s="1030"/>
      <c r="N720" s="1030"/>
      <c r="O720" s="1031"/>
    </row>
    <row r="721" spans="2:15" s="97" customFormat="1" ht="18" customHeight="1">
      <c r="B721" s="1067" t="s">
        <v>114</v>
      </c>
      <c r="C721" s="1092"/>
      <c r="D721" s="1147" t="s">
        <v>523</v>
      </c>
      <c r="E721" s="1133"/>
      <c r="F721" s="1133"/>
      <c r="G721" s="1133"/>
      <c r="H721" s="1133"/>
      <c r="I721" s="1133"/>
      <c r="J721" s="1133"/>
      <c r="K721" s="1133"/>
      <c r="L721" s="1133"/>
      <c r="M721" s="1133"/>
      <c r="N721" s="1133"/>
      <c r="O721" s="1134"/>
    </row>
    <row r="722" spans="2:15" s="97" customFormat="1" ht="18" customHeight="1">
      <c r="B722" s="1093"/>
      <c r="C722" s="1094"/>
      <c r="D722" s="1045"/>
      <c r="E722" s="1046"/>
      <c r="F722" s="1046"/>
      <c r="G722" s="1046"/>
      <c r="H722" s="1046"/>
      <c r="I722" s="1046"/>
      <c r="J722" s="1046"/>
      <c r="K722" s="1046"/>
      <c r="L722" s="1046"/>
      <c r="M722" s="1046"/>
      <c r="N722" s="1046"/>
      <c r="O722" s="1047"/>
    </row>
    <row r="723" spans="2:15" s="97" customFormat="1" ht="18" customHeight="1">
      <c r="B723" s="1093"/>
      <c r="C723" s="1094"/>
      <c r="D723" s="1026"/>
      <c r="E723" s="1027"/>
      <c r="F723" s="1027"/>
      <c r="G723" s="1027"/>
      <c r="H723" s="1027"/>
      <c r="I723" s="1027"/>
      <c r="J723" s="1027"/>
      <c r="K723" s="1027"/>
      <c r="L723" s="1027"/>
      <c r="M723" s="1027"/>
      <c r="N723" s="1027"/>
      <c r="O723" s="1028"/>
    </row>
    <row r="724" spans="2:15" s="97" customFormat="1" ht="18" customHeight="1">
      <c r="B724" s="1093"/>
      <c r="C724" s="1094"/>
      <c r="D724" s="1026"/>
      <c r="E724" s="1027"/>
      <c r="F724" s="1027"/>
      <c r="G724" s="1027"/>
      <c r="H724" s="1027"/>
      <c r="I724" s="1027"/>
      <c r="J724" s="1027"/>
      <c r="K724" s="1027"/>
      <c r="L724" s="1027"/>
      <c r="M724" s="1027"/>
      <c r="N724" s="1027"/>
      <c r="O724" s="1028"/>
    </row>
    <row r="725" spans="2:15" s="97" customFormat="1" ht="18" customHeight="1">
      <c r="B725" s="1093"/>
      <c r="C725" s="1094"/>
      <c r="D725" s="1026"/>
      <c r="E725" s="1027"/>
      <c r="F725" s="1027"/>
      <c r="G725" s="1027"/>
      <c r="H725" s="1027"/>
      <c r="I725" s="1027"/>
      <c r="J725" s="1027"/>
      <c r="K725" s="1027"/>
      <c r="L725" s="1027"/>
      <c r="M725" s="1027"/>
      <c r="N725" s="1027"/>
      <c r="O725" s="1028"/>
    </row>
    <row r="726" spans="2:15" s="97" customFormat="1" ht="18" customHeight="1">
      <c r="B726" s="1093"/>
      <c r="C726" s="1094"/>
      <c r="D726" s="1026"/>
      <c r="E726" s="1027"/>
      <c r="F726" s="1027"/>
      <c r="G726" s="1027"/>
      <c r="H726" s="1027"/>
      <c r="I726" s="1027"/>
      <c r="J726" s="1027"/>
      <c r="K726" s="1027"/>
      <c r="L726" s="1027"/>
      <c r="M726" s="1027"/>
      <c r="N726" s="1027"/>
      <c r="O726" s="1028"/>
    </row>
    <row r="727" spans="2:15" s="97" customFormat="1" ht="18" customHeight="1">
      <c r="B727" s="1093"/>
      <c r="C727" s="1094"/>
      <c r="D727" s="1048"/>
      <c r="E727" s="1049"/>
      <c r="F727" s="1049"/>
      <c r="G727" s="1049"/>
      <c r="H727" s="1049"/>
      <c r="I727" s="1049"/>
      <c r="J727" s="1049"/>
      <c r="K727" s="1049"/>
      <c r="L727" s="1049"/>
      <c r="M727" s="1049"/>
      <c r="N727" s="1049"/>
      <c r="O727" s="1050"/>
    </row>
    <row r="728" spans="2:15" s="97" customFormat="1" ht="18" customHeight="1">
      <c r="B728" s="1093"/>
      <c r="C728" s="1094"/>
      <c r="D728" s="1116" t="s">
        <v>334</v>
      </c>
      <c r="E728" s="1117"/>
      <c r="F728" s="1117"/>
      <c r="G728" s="1117"/>
      <c r="H728" s="1117"/>
      <c r="I728" s="1117"/>
      <c r="J728" s="1117"/>
      <c r="K728" s="1117"/>
      <c r="L728" s="1117"/>
      <c r="M728" s="1117"/>
      <c r="N728" s="1117"/>
      <c r="O728" s="1118"/>
    </row>
    <row r="729" spans="2:15" s="97" customFormat="1" ht="18" customHeight="1">
      <c r="B729" s="1093"/>
      <c r="C729" s="1094"/>
      <c r="D729" s="1045"/>
      <c r="E729" s="1119"/>
      <c r="F729" s="1119"/>
      <c r="G729" s="1119"/>
      <c r="H729" s="1119"/>
      <c r="I729" s="1119"/>
      <c r="J729" s="1119"/>
      <c r="K729" s="1119"/>
      <c r="L729" s="1119"/>
      <c r="M729" s="1119"/>
      <c r="N729" s="1119"/>
      <c r="O729" s="1120"/>
    </row>
    <row r="730" spans="2:15" s="97" customFormat="1" ht="18" customHeight="1">
      <c r="B730" s="1093"/>
      <c r="C730" s="1094"/>
      <c r="D730" s="1121"/>
      <c r="E730" s="1122"/>
      <c r="F730" s="1122"/>
      <c r="G730" s="1122"/>
      <c r="H730" s="1122"/>
      <c r="I730" s="1122"/>
      <c r="J730" s="1122"/>
      <c r="K730" s="1122"/>
      <c r="L730" s="1122"/>
      <c r="M730" s="1122"/>
      <c r="N730" s="1122"/>
      <c r="O730" s="1123"/>
    </row>
    <row r="731" spans="2:15" s="97" customFormat="1" ht="18" customHeight="1">
      <c r="B731" s="1093"/>
      <c r="C731" s="1094"/>
      <c r="D731" s="1121"/>
      <c r="E731" s="1122"/>
      <c r="F731" s="1122"/>
      <c r="G731" s="1122"/>
      <c r="H731" s="1122"/>
      <c r="I731" s="1122"/>
      <c r="J731" s="1122"/>
      <c r="K731" s="1122"/>
      <c r="L731" s="1122"/>
      <c r="M731" s="1122"/>
      <c r="N731" s="1122"/>
      <c r="O731" s="1123"/>
    </row>
    <row r="732" spans="2:15" s="97" customFormat="1" ht="18" customHeight="1">
      <c r="B732" s="1093"/>
      <c r="C732" s="1094"/>
      <c r="D732" s="1121"/>
      <c r="E732" s="1122"/>
      <c r="F732" s="1122"/>
      <c r="G732" s="1122"/>
      <c r="H732" s="1122"/>
      <c r="I732" s="1122"/>
      <c r="J732" s="1122"/>
      <c r="K732" s="1122"/>
      <c r="L732" s="1122"/>
      <c r="M732" s="1122"/>
      <c r="N732" s="1122"/>
      <c r="O732" s="1123"/>
    </row>
    <row r="733" spans="2:15" s="97" customFormat="1" ht="18" customHeight="1">
      <c r="B733" s="1093"/>
      <c r="C733" s="1094"/>
      <c r="D733" s="1121"/>
      <c r="E733" s="1122"/>
      <c r="F733" s="1122"/>
      <c r="G733" s="1122"/>
      <c r="H733" s="1122"/>
      <c r="I733" s="1122"/>
      <c r="J733" s="1122"/>
      <c r="K733" s="1122"/>
      <c r="L733" s="1122"/>
      <c r="M733" s="1122"/>
      <c r="N733" s="1122"/>
      <c r="O733" s="1123"/>
    </row>
    <row r="734" spans="2:15" s="97" customFormat="1" ht="18" customHeight="1">
      <c r="B734" s="1093"/>
      <c r="C734" s="1094"/>
      <c r="D734" s="1121"/>
      <c r="E734" s="1122"/>
      <c r="F734" s="1122"/>
      <c r="G734" s="1122"/>
      <c r="H734" s="1122"/>
      <c r="I734" s="1122"/>
      <c r="J734" s="1122"/>
      <c r="K734" s="1122"/>
      <c r="L734" s="1122"/>
      <c r="M734" s="1122"/>
      <c r="N734" s="1122"/>
      <c r="O734" s="1123"/>
    </row>
    <row r="735" spans="2:15" s="97" customFormat="1" ht="18" customHeight="1">
      <c r="B735" s="1095"/>
      <c r="C735" s="1096"/>
      <c r="D735" s="1124"/>
      <c r="E735" s="1125"/>
      <c r="F735" s="1125"/>
      <c r="G735" s="1125"/>
      <c r="H735" s="1125"/>
      <c r="I735" s="1125"/>
      <c r="J735" s="1125"/>
      <c r="K735" s="1125"/>
      <c r="L735" s="1125"/>
      <c r="M735" s="1125"/>
      <c r="N735" s="1125"/>
      <c r="O735" s="1126"/>
    </row>
    <row r="736" spans="2:15" s="97" customFormat="1" ht="31.5" customHeight="1">
      <c r="B736" s="1067" t="s">
        <v>110</v>
      </c>
      <c r="C736" s="1092"/>
      <c r="D736" s="1102" t="s">
        <v>733</v>
      </c>
      <c r="E736" s="1090"/>
      <c r="F736" s="1090"/>
      <c r="G736" s="1090"/>
      <c r="H736" s="1090"/>
      <c r="I736" s="1090"/>
      <c r="J736" s="1090"/>
      <c r="K736" s="1090"/>
      <c r="L736" s="1090"/>
      <c r="M736" s="1090"/>
      <c r="N736" s="1090"/>
      <c r="O736" s="1091"/>
    </row>
    <row r="737" spans="2:21" s="97" customFormat="1" ht="18" customHeight="1">
      <c r="B737" s="1093"/>
      <c r="C737" s="1094"/>
      <c r="D737" s="1045"/>
      <c r="E737" s="1108"/>
      <c r="F737" s="1108"/>
      <c r="G737" s="1108"/>
      <c r="H737" s="1108"/>
      <c r="I737" s="1108"/>
      <c r="J737" s="1108"/>
      <c r="K737" s="1108"/>
      <c r="L737" s="1108"/>
      <c r="M737" s="1108"/>
      <c r="N737" s="1108"/>
      <c r="O737" s="1109"/>
    </row>
    <row r="738" spans="2:21" s="97" customFormat="1" ht="18" customHeight="1">
      <c r="B738" s="1093"/>
      <c r="C738" s="1094"/>
      <c r="D738" s="1110"/>
      <c r="E738" s="1111"/>
      <c r="F738" s="1111"/>
      <c r="G738" s="1111"/>
      <c r="H738" s="1111"/>
      <c r="I738" s="1111"/>
      <c r="J738" s="1111"/>
      <c r="K738" s="1111"/>
      <c r="L738" s="1111"/>
      <c r="M738" s="1111"/>
      <c r="N738" s="1111"/>
      <c r="O738" s="1112"/>
    </row>
    <row r="739" spans="2:21" s="97" customFormat="1" ht="18" customHeight="1">
      <c r="B739" s="1093"/>
      <c r="C739" s="1094"/>
      <c r="D739" s="1113"/>
      <c r="E739" s="1114"/>
      <c r="F739" s="1114"/>
      <c r="G739" s="1114"/>
      <c r="H739" s="1114"/>
      <c r="I739" s="1114"/>
      <c r="J739" s="1114"/>
      <c r="K739" s="1114"/>
      <c r="L739" s="1114"/>
      <c r="M739" s="1114"/>
      <c r="N739" s="1114"/>
      <c r="O739" s="1115"/>
    </row>
    <row r="740" spans="2:21" s="97" customFormat="1" ht="17.100000000000001" customHeight="1">
      <c r="B740" s="1093"/>
      <c r="C740" s="1094"/>
      <c r="D740" s="1133" t="s">
        <v>278</v>
      </c>
      <c r="E740" s="1133"/>
      <c r="F740" s="1133"/>
      <c r="G740" s="1133"/>
      <c r="H740" s="1133"/>
      <c r="I740" s="1133"/>
      <c r="J740" s="1133"/>
      <c r="K740" s="1133"/>
      <c r="L740" s="1133"/>
      <c r="M740" s="1133"/>
      <c r="N740" s="1133"/>
      <c r="O740" s="1134"/>
    </row>
    <row r="741" spans="2:21" s="97" customFormat="1" ht="17.100000000000001" customHeight="1">
      <c r="B741" s="1093"/>
      <c r="C741" s="1094"/>
      <c r="D741" s="1135"/>
      <c r="E741" s="1108"/>
      <c r="F741" s="1108"/>
      <c r="G741" s="1108"/>
      <c r="H741" s="1108"/>
      <c r="I741" s="1108"/>
      <c r="J741" s="1108"/>
      <c r="K741" s="1108"/>
      <c r="L741" s="1108"/>
      <c r="M741" s="1108"/>
      <c r="N741" s="1108"/>
      <c r="O741" s="1109"/>
    </row>
    <row r="742" spans="2:21" s="97" customFormat="1" ht="17.100000000000001" customHeight="1">
      <c r="B742" s="1093"/>
      <c r="C742" s="1094"/>
      <c r="D742" s="1110"/>
      <c r="E742" s="1111"/>
      <c r="F742" s="1111"/>
      <c r="G742" s="1111"/>
      <c r="H742" s="1111"/>
      <c r="I742" s="1111"/>
      <c r="J742" s="1111"/>
      <c r="K742" s="1111"/>
      <c r="L742" s="1111"/>
      <c r="M742" s="1111"/>
      <c r="N742" s="1111"/>
      <c r="O742" s="1112"/>
    </row>
    <row r="743" spans="2:21" s="97" customFormat="1" ht="17.100000000000001" customHeight="1">
      <c r="B743" s="1093"/>
      <c r="C743" s="1094"/>
      <c r="D743" s="1113"/>
      <c r="E743" s="1114"/>
      <c r="F743" s="1114"/>
      <c r="G743" s="1114"/>
      <c r="H743" s="1114"/>
      <c r="I743" s="1114"/>
      <c r="J743" s="1114"/>
      <c r="K743" s="1114"/>
      <c r="L743" s="1114"/>
      <c r="M743" s="1114"/>
      <c r="N743" s="1114"/>
      <c r="O743" s="1115"/>
    </row>
    <row r="744" spans="2:21" s="97" customFormat="1" ht="17.100000000000001" customHeight="1">
      <c r="B744" s="1093"/>
      <c r="C744" s="1094"/>
      <c r="D744" s="1133" t="s">
        <v>371</v>
      </c>
      <c r="E744" s="1133"/>
      <c r="F744" s="1133"/>
      <c r="G744" s="1133"/>
      <c r="H744" s="1133"/>
      <c r="I744" s="1133"/>
      <c r="J744" s="1133"/>
      <c r="K744" s="1133"/>
      <c r="L744" s="1133"/>
      <c r="M744" s="1133"/>
      <c r="N744" s="1133"/>
      <c r="O744" s="1134"/>
    </row>
    <row r="745" spans="2:21" s="97" customFormat="1" ht="17.100000000000001" customHeight="1">
      <c r="B745" s="1093"/>
      <c r="C745" s="1094"/>
      <c r="D745" s="1135"/>
      <c r="E745" s="1136"/>
      <c r="F745" s="1136"/>
      <c r="G745" s="1136"/>
      <c r="H745" s="1136"/>
      <c r="I745" s="1136"/>
      <c r="J745" s="1136"/>
      <c r="K745" s="1136"/>
      <c r="L745" s="1136"/>
      <c r="M745" s="1136"/>
      <c r="N745" s="1136"/>
      <c r="O745" s="1137"/>
    </row>
    <row r="746" spans="2:21" s="97" customFormat="1" ht="17.100000000000001" customHeight="1">
      <c r="B746" s="1093"/>
      <c r="C746" s="1094"/>
      <c r="D746" s="1138"/>
      <c r="E746" s="827"/>
      <c r="F746" s="827"/>
      <c r="G746" s="827"/>
      <c r="H746" s="827"/>
      <c r="I746" s="827"/>
      <c r="J746" s="827"/>
      <c r="K746" s="827"/>
      <c r="L746" s="827"/>
      <c r="M746" s="827"/>
      <c r="N746" s="827"/>
      <c r="O746" s="1139"/>
    </row>
    <row r="747" spans="2:21" s="97" customFormat="1" ht="17.100000000000001" customHeight="1">
      <c r="B747" s="1093"/>
      <c r="C747" s="1094"/>
      <c r="D747" s="1140"/>
      <c r="E747" s="1141"/>
      <c r="F747" s="1141"/>
      <c r="G747" s="1141"/>
      <c r="H747" s="1141"/>
      <c r="I747" s="1141"/>
      <c r="J747" s="1141"/>
      <c r="K747" s="1141"/>
      <c r="L747" s="1141"/>
      <c r="M747" s="1141"/>
      <c r="N747" s="1141"/>
      <c r="O747" s="1142"/>
    </row>
    <row r="748" spans="2:21" s="97" customFormat="1" ht="45" customHeight="1">
      <c r="B748" s="1093"/>
      <c r="C748" s="1094"/>
      <c r="D748" s="1021" t="s">
        <v>780</v>
      </c>
      <c r="E748" s="1022"/>
      <c r="F748" s="1022"/>
      <c r="G748" s="1022"/>
      <c r="H748" s="1022"/>
      <c r="I748" s="1022"/>
      <c r="J748" s="1022"/>
      <c r="K748" s="1022"/>
      <c r="L748" s="1023"/>
      <c r="M748" s="1024" t="s">
        <v>713</v>
      </c>
      <c r="N748" s="1025"/>
      <c r="O748" s="706" t="s">
        <v>714</v>
      </c>
      <c r="Q748" s="495" t="s">
        <v>721</v>
      </c>
    </row>
    <row r="749" spans="2:21" s="97" customFormat="1" ht="17.100000000000001" customHeight="1">
      <c r="B749" s="1093"/>
      <c r="C749" s="1094"/>
      <c r="D749" s="1045"/>
      <c r="E749" s="1103"/>
      <c r="F749" s="1103"/>
      <c r="G749" s="1103"/>
      <c r="H749" s="1103"/>
      <c r="I749" s="1103"/>
      <c r="J749" s="1103"/>
      <c r="K749" s="1103"/>
      <c r="L749" s="1103"/>
      <c r="M749" s="1103"/>
      <c r="N749" s="1103"/>
      <c r="O749" s="1104"/>
    </row>
    <row r="750" spans="2:21" ht="18" customHeight="1">
      <c r="B750" s="1093"/>
      <c r="C750" s="1094"/>
      <c r="D750" s="1105"/>
      <c r="E750" s="1106"/>
      <c r="F750" s="1106"/>
      <c r="G750" s="1106"/>
      <c r="H750" s="1106"/>
      <c r="I750" s="1106"/>
      <c r="J750" s="1106"/>
      <c r="K750" s="1106"/>
      <c r="L750" s="1106"/>
      <c r="M750" s="1106"/>
      <c r="N750" s="1106"/>
      <c r="O750" s="1107"/>
      <c r="R750" s="294"/>
      <c r="S750" s="294"/>
      <c r="T750" s="294"/>
      <c r="U750" s="294"/>
    </row>
    <row r="751" spans="2:21" ht="18" customHeight="1">
      <c r="B751" s="1093"/>
      <c r="C751" s="1094"/>
      <c r="D751" s="1147" t="s">
        <v>279</v>
      </c>
      <c r="E751" s="1133"/>
      <c r="F751" s="1133"/>
      <c r="G751" s="1133"/>
      <c r="H751" s="1133"/>
      <c r="I751" s="1133"/>
      <c r="J751" s="1133"/>
      <c r="K751" s="1133"/>
      <c r="L751" s="1133"/>
      <c r="M751" s="1133"/>
      <c r="N751" s="1133"/>
      <c r="O751" s="1134"/>
      <c r="R751" s="294"/>
      <c r="S751" s="294"/>
      <c r="T751" s="294"/>
      <c r="U751" s="294"/>
    </row>
    <row r="752" spans="2:21" ht="18" customHeight="1">
      <c r="B752" s="1093"/>
      <c r="C752" s="1094"/>
      <c r="D752" s="1127"/>
      <c r="E752" s="1128"/>
      <c r="F752" s="1128"/>
      <c r="G752" s="1128"/>
      <c r="H752" s="1128"/>
      <c r="I752" s="1128"/>
      <c r="J752" s="1128"/>
      <c r="K752" s="1128"/>
      <c r="L752" s="1128"/>
      <c r="M752" s="1128"/>
      <c r="N752" s="1128"/>
      <c r="O752" s="1129"/>
      <c r="R752" s="294"/>
      <c r="S752" s="294"/>
      <c r="T752" s="294"/>
      <c r="U752" s="294"/>
    </row>
    <row r="753" spans="1:17" s="308" customFormat="1" ht="18" customHeight="1">
      <c r="B753" s="1095"/>
      <c r="C753" s="1096"/>
      <c r="D753" s="1130"/>
      <c r="E753" s="1131"/>
      <c r="F753" s="1131"/>
      <c r="G753" s="1131"/>
      <c r="H753" s="1131"/>
      <c r="I753" s="1131"/>
      <c r="J753" s="1131"/>
      <c r="K753" s="1131"/>
      <c r="L753" s="1131"/>
      <c r="M753" s="1131"/>
      <c r="N753" s="1131"/>
      <c r="O753" s="1132"/>
    </row>
    <row r="754" spans="1:17" s="122" customFormat="1" ht="4.5" customHeight="1">
      <c r="B754" s="309"/>
      <c r="C754" s="309"/>
      <c r="D754" s="310"/>
      <c r="E754" s="310"/>
      <c r="F754" s="310"/>
      <c r="G754" s="310"/>
      <c r="H754" s="310"/>
      <c r="I754" s="310"/>
      <c r="J754" s="310"/>
      <c r="K754" s="310"/>
      <c r="L754" s="310"/>
      <c r="M754" s="310"/>
      <c r="N754" s="310"/>
      <c r="O754" s="310"/>
    </row>
    <row r="755" spans="1:17" s="122" customFormat="1" ht="18.75" customHeight="1">
      <c r="B755" s="463" t="s">
        <v>333</v>
      </c>
      <c r="C755" s="309"/>
      <c r="D755" s="310"/>
      <c r="E755" s="310"/>
      <c r="F755" s="310"/>
      <c r="G755" s="310"/>
      <c r="H755" s="310"/>
      <c r="I755" s="310"/>
      <c r="J755" s="310"/>
      <c r="K755" s="310"/>
      <c r="L755" s="310"/>
      <c r="M755" s="310"/>
      <c r="N755" s="310"/>
      <c r="O755" s="310"/>
    </row>
    <row r="756" spans="1:17" s="122" customFormat="1" ht="14.25" customHeight="1" thickBot="1">
      <c r="B756" s="463" t="s">
        <v>331</v>
      </c>
      <c r="C756" s="309"/>
      <c r="D756" s="310"/>
      <c r="E756" s="310"/>
      <c r="F756" s="310"/>
      <c r="G756" s="310"/>
      <c r="H756" s="310"/>
      <c r="I756" s="310"/>
      <c r="J756" s="310"/>
      <c r="K756" s="310"/>
      <c r="L756" s="310"/>
      <c r="M756" s="310"/>
      <c r="N756" s="310"/>
      <c r="O756" s="310"/>
    </row>
    <row r="757" spans="1:17" s="122" customFormat="1" ht="18" customHeight="1" thickBot="1">
      <c r="B757" s="1143" t="s">
        <v>36</v>
      </c>
      <c r="C757" s="1017"/>
      <c r="D757" s="1018"/>
      <c r="E757" s="311" t="s">
        <v>520</v>
      </c>
      <c r="F757" s="312"/>
      <c r="G757" s="312"/>
      <c r="H757" s="312"/>
      <c r="I757" s="312"/>
      <c r="J757" s="312"/>
      <c r="K757" s="312"/>
      <c r="L757" s="212"/>
      <c r="M757" s="212"/>
      <c r="N757" s="212"/>
      <c r="O757" s="212"/>
    </row>
    <row r="758" spans="1:17" s="122" customFormat="1" ht="12">
      <c r="A758" s="313"/>
      <c r="B758" s="314" t="s">
        <v>50</v>
      </c>
      <c r="C758" s="314"/>
      <c r="D758" s="315"/>
      <c r="E758" s="316"/>
      <c r="F758" s="316"/>
      <c r="G758" s="317" t="s">
        <v>51</v>
      </c>
      <c r="H758" s="315"/>
      <c r="I758" s="314" t="s">
        <v>52</v>
      </c>
      <c r="J758" s="314"/>
      <c r="K758" s="313"/>
      <c r="L758" s="318"/>
      <c r="M758" s="319"/>
      <c r="N758" s="313"/>
      <c r="O758" s="317" t="s">
        <v>51</v>
      </c>
    </row>
    <row r="759" spans="1:17" s="122" customFormat="1" ht="12">
      <c r="A759" s="320"/>
      <c r="B759" s="321" t="s">
        <v>53</v>
      </c>
      <c r="C759" s="322"/>
      <c r="D759" s="322"/>
      <c r="E759" s="323"/>
      <c r="F759" s="323" t="s">
        <v>54</v>
      </c>
      <c r="G759" s="324" t="s">
        <v>55</v>
      </c>
      <c r="H759" s="325"/>
      <c r="I759" s="321" t="s">
        <v>53</v>
      </c>
      <c r="J759" s="322"/>
      <c r="K759" s="322"/>
      <c r="L759" s="322"/>
      <c r="M759" s="323"/>
      <c r="N759" s="323" t="s">
        <v>54</v>
      </c>
      <c r="O759" s="324" t="s">
        <v>55</v>
      </c>
    </row>
    <row r="760" spans="1:17" s="122" customFormat="1" ht="18" customHeight="1">
      <c r="A760" s="313"/>
      <c r="B760" s="78" t="s">
        <v>395</v>
      </c>
      <c r="C760" s="79"/>
      <c r="D760" s="79"/>
      <c r="E760" s="80"/>
      <c r="F760" s="81"/>
      <c r="G760" s="82"/>
      <c r="H760" s="83"/>
      <c r="I760" s="78" t="s">
        <v>397</v>
      </c>
      <c r="J760" s="79"/>
      <c r="K760" s="79"/>
      <c r="L760" s="79"/>
      <c r="M760" s="80"/>
      <c r="N760" s="84"/>
      <c r="O760" s="85"/>
      <c r="Q760" s="561" t="s">
        <v>700</v>
      </c>
    </row>
    <row r="761" spans="1:17" s="122" customFormat="1" ht="14.25" customHeight="1">
      <c r="A761" s="313"/>
      <c r="B761" s="86"/>
      <c r="C761" s="87"/>
      <c r="D761" s="88"/>
      <c r="E761" s="89"/>
      <c r="F761" s="90"/>
      <c r="G761" s="91"/>
      <c r="H761" s="83"/>
      <c r="I761" s="92"/>
      <c r="J761" s="93"/>
      <c r="K761" s="88"/>
      <c r="L761" s="88"/>
      <c r="M761" s="89"/>
      <c r="N761" s="90"/>
      <c r="O761" s="94"/>
    </row>
    <row r="762" spans="1:17" s="122" customFormat="1" ht="14.25" customHeight="1">
      <c r="A762" s="313"/>
      <c r="B762" s="95"/>
      <c r="C762" s="96"/>
      <c r="D762" s="97"/>
      <c r="E762" s="98"/>
      <c r="F762" s="90"/>
      <c r="G762" s="99">
        <f>ROUNDDOWN(SUM(F761:F767)/1000,0)</f>
        <v>0</v>
      </c>
      <c r="H762" s="100"/>
      <c r="I762" s="92"/>
      <c r="J762" s="510"/>
      <c r="K762" s="510"/>
      <c r="L762" s="510"/>
      <c r="M762" s="98"/>
      <c r="N762" s="90"/>
      <c r="O762" s="101">
        <f>ROUNDDOWN(SUM(N761:N770)/1000,0)</f>
        <v>0</v>
      </c>
    </row>
    <row r="763" spans="1:17" s="122" customFormat="1" ht="14.1" customHeight="1">
      <c r="A763" s="313"/>
      <c r="B763" s="95"/>
      <c r="C763" s="96"/>
      <c r="D763" s="97"/>
      <c r="E763" s="98"/>
      <c r="F763" s="90"/>
      <c r="G763" s="99"/>
      <c r="H763" s="100"/>
      <c r="I763" s="92"/>
      <c r="J763" s="510"/>
      <c r="K763" s="510"/>
      <c r="L763" s="510"/>
      <c r="M763" s="98"/>
      <c r="N763" s="90"/>
      <c r="O763" s="94"/>
    </row>
    <row r="764" spans="1:17" s="122" customFormat="1" ht="14.25" customHeight="1">
      <c r="A764" s="313"/>
      <c r="B764" s="95"/>
      <c r="C764" s="96"/>
      <c r="D764" s="97"/>
      <c r="E764" s="98"/>
      <c r="F764" s="90"/>
      <c r="G764" s="99"/>
      <c r="H764" s="100"/>
      <c r="I764" s="92"/>
      <c r="J764" s="510"/>
      <c r="K764" s="510"/>
      <c r="L764" s="510"/>
      <c r="M764" s="98"/>
      <c r="N764" s="90"/>
      <c r="O764" s="94"/>
    </row>
    <row r="765" spans="1:17" s="122" customFormat="1" ht="14.25" customHeight="1">
      <c r="A765" s="313"/>
      <c r="B765" s="95"/>
      <c r="C765" s="96"/>
      <c r="D765" s="97"/>
      <c r="E765" s="98"/>
      <c r="F765" s="90"/>
      <c r="G765" s="102"/>
      <c r="H765" s="103"/>
      <c r="I765" s="92"/>
      <c r="J765" s="510"/>
      <c r="K765" s="510"/>
      <c r="L765" s="510"/>
      <c r="M765" s="98"/>
      <c r="N765" s="90"/>
      <c r="O765" s="94"/>
    </row>
    <row r="766" spans="1:17" s="122" customFormat="1" ht="14.25" customHeight="1">
      <c r="A766" s="313"/>
      <c r="B766" s="95"/>
      <c r="C766" s="96"/>
      <c r="D766" s="97"/>
      <c r="E766" s="98"/>
      <c r="F766" s="90"/>
      <c r="G766" s="102"/>
      <c r="H766" s="103"/>
      <c r="I766" s="92"/>
      <c r="J766" s="510"/>
      <c r="K766" s="510"/>
      <c r="L766" s="510"/>
      <c r="M766" s="98"/>
      <c r="N766" s="90"/>
      <c r="O766" s="94"/>
    </row>
    <row r="767" spans="1:17" s="122" customFormat="1" ht="14.25" customHeight="1">
      <c r="A767" s="313"/>
      <c r="B767" s="78" t="s">
        <v>607</v>
      </c>
      <c r="C767" s="79"/>
      <c r="D767" s="79"/>
      <c r="E767" s="80"/>
      <c r="F767" s="81"/>
      <c r="G767" s="82"/>
      <c r="H767" s="105"/>
      <c r="I767" s="92"/>
      <c r="J767" s="510"/>
      <c r="K767" s="510"/>
      <c r="L767" s="510"/>
      <c r="M767" s="98"/>
      <c r="N767" s="90"/>
      <c r="O767" s="94"/>
    </row>
    <row r="768" spans="1:17" s="122" customFormat="1" ht="14.25" customHeight="1">
      <c r="A768" s="313"/>
      <c r="B768" s="95"/>
      <c r="C768" s="96"/>
      <c r="D768" s="97"/>
      <c r="E768" s="98"/>
      <c r="F768" s="90"/>
      <c r="G768" s="91"/>
      <c r="H768" s="105"/>
      <c r="I768" s="92"/>
      <c r="J768" s="510"/>
      <c r="K768" s="510"/>
      <c r="L768" s="510"/>
      <c r="M768" s="98"/>
      <c r="N768" s="90"/>
      <c r="O768" s="94"/>
    </row>
    <row r="769" spans="1:15" s="122" customFormat="1" ht="14.25" customHeight="1">
      <c r="A769" s="313"/>
      <c r="B769" s="95"/>
      <c r="C769" s="96"/>
      <c r="D769" s="97"/>
      <c r="E769" s="98"/>
      <c r="F769" s="90"/>
      <c r="G769" s="99">
        <f>ROUNDDOWN(SUM(F768:F773)/1000,0)</f>
        <v>0</v>
      </c>
      <c r="H769" s="100"/>
      <c r="I769" s="107"/>
      <c r="J769" s="511"/>
      <c r="K769" s="511"/>
      <c r="L769" s="511"/>
      <c r="M769" s="98"/>
      <c r="N769" s="90"/>
      <c r="O769" s="106"/>
    </row>
    <row r="770" spans="1:15" s="122" customFormat="1" ht="14.25" customHeight="1">
      <c r="A770" s="313"/>
      <c r="B770" s="95"/>
      <c r="C770" s="96"/>
      <c r="D770" s="97"/>
      <c r="E770" s="98"/>
      <c r="F770" s="90"/>
      <c r="G770" s="99"/>
      <c r="H770" s="100"/>
      <c r="I770" s="78" t="s">
        <v>398</v>
      </c>
      <c r="J770" s="79"/>
      <c r="K770" s="79"/>
      <c r="L770" s="79"/>
      <c r="M770" s="80"/>
      <c r="N770" s="81"/>
      <c r="O770" s="111"/>
    </row>
    <row r="771" spans="1:15" s="122" customFormat="1" ht="14.25" customHeight="1">
      <c r="A771" s="313"/>
      <c r="B771" s="95"/>
      <c r="C771" s="96"/>
      <c r="D771" s="97"/>
      <c r="E771" s="98"/>
      <c r="F771" s="90"/>
      <c r="G771" s="99"/>
      <c r="H771" s="105"/>
      <c r="I771" s="92"/>
      <c r="J771" s="510"/>
      <c r="K771" s="510"/>
      <c r="L771" s="510"/>
      <c r="M771" s="98"/>
      <c r="N771" s="90"/>
      <c r="O771" s="94"/>
    </row>
    <row r="772" spans="1:15" s="122" customFormat="1" ht="14.25" customHeight="1">
      <c r="A772" s="313"/>
      <c r="B772" s="95"/>
      <c r="C772" s="96"/>
      <c r="D772" s="97"/>
      <c r="E772" s="98"/>
      <c r="F772" s="90"/>
      <c r="G772" s="99"/>
      <c r="H772" s="100"/>
      <c r="I772" s="92"/>
      <c r="J772" s="510"/>
      <c r="K772" s="510"/>
      <c r="L772" s="510"/>
      <c r="M772" s="98"/>
      <c r="N772" s="90"/>
      <c r="O772" s="101">
        <f>ROUNDDOWN(SUM(N771:N779)/1000,0)</f>
        <v>0</v>
      </c>
    </row>
    <row r="773" spans="1:15" s="122" customFormat="1" ht="14.25" customHeight="1">
      <c r="A773" s="313"/>
      <c r="B773" s="78" t="s">
        <v>614</v>
      </c>
      <c r="C773" s="79"/>
      <c r="D773" s="79"/>
      <c r="E773" s="80"/>
      <c r="F773" s="81"/>
      <c r="G773" s="82"/>
      <c r="H773" s="100"/>
      <c r="I773" s="92"/>
      <c r="J773" s="510"/>
      <c r="K773" s="510"/>
      <c r="L773" s="510"/>
      <c r="M773" s="98"/>
      <c r="N773" s="90"/>
      <c r="O773" s="94"/>
    </row>
    <row r="774" spans="1:15" s="122" customFormat="1" ht="14.25" customHeight="1">
      <c r="A774" s="313"/>
      <c r="B774" s="95"/>
      <c r="C774" s="96"/>
      <c r="D774" s="97"/>
      <c r="E774" s="98"/>
      <c r="F774" s="90"/>
      <c r="G774" s="91"/>
      <c r="H774" s="105"/>
      <c r="I774" s="92"/>
      <c r="J774" s="510"/>
      <c r="K774" s="510"/>
      <c r="L774" s="510"/>
      <c r="M774" s="98"/>
      <c r="N774" s="90"/>
      <c r="O774" s="94"/>
    </row>
    <row r="775" spans="1:15" s="122" customFormat="1" ht="14.25" customHeight="1">
      <c r="A775" s="313"/>
      <c r="B775" s="95"/>
      <c r="C775" s="96"/>
      <c r="D775" s="97"/>
      <c r="E775" s="98"/>
      <c r="F775" s="90"/>
      <c r="G775" s="99">
        <f>ROUNDDOWN(SUM(F774:F777)/1000,0)</f>
        <v>0</v>
      </c>
      <c r="H775" s="105"/>
      <c r="I775" s="92"/>
      <c r="J775" s="510"/>
      <c r="K775" s="510"/>
      <c r="L775" s="510"/>
      <c r="M775" s="98"/>
      <c r="N775" s="90"/>
      <c r="O775" s="94"/>
    </row>
    <row r="776" spans="1:15" s="122" customFormat="1" ht="14.25" customHeight="1">
      <c r="A776" s="313"/>
      <c r="B776" s="95"/>
      <c r="C776" s="96"/>
      <c r="D776" s="97"/>
      <c r="E776" s="98"/>
      <c r="F776" s="90"/>
      <c r="G776" s="99"/>
      <c r="H776" s="100"/>
      <c r="I776" s="92"/>
      <c r="J776" s="510"/>
      <c r="K776" s="510"/>
      <c r="L776" s="510"/>
      <c r="M776" s="98"/>
      <c r="N776" s="90"/>
      <c r="O776" s="94"/>
    </row>
    <row r="777" spans="1:15" s="122" customFormat="1" ht="14.25" customHeight="1">
      <c r="A777" s="313"/>
      <c r="B777" s="78" t="s">
        <v>615</v>
      </c>
      <c r="C777" s="79"/>
      <c r="D777" s="79"/>
      <c r="E777" s="80"/>
      <c r="F777" s="81"/>
      <c r="G777" s="82"/>
      <c r="H777" s="100"/>
      <c r="I777" s="92"/>
      <c r="J777" s="510"/>
      <c r="K777" s="510"/>
      <c r="L777" s="510"/>
      <c r="M777" s="98"/>
      <c r="N777" s="90"/>
      <c r="O777" s="94"/>
    </row>
    <row r="778" spans="1:15" s="122" customFormat="1" ht="14.25" customHeight="1">
      <c r="A778" s="313"/>
      <c r="B778" s="95"/>
      <c r="C778" s="96"/>
      <c r="D778" s="97"/>
      <c r="E778" s="98"/>
      <c r="F778" s="90"/>
      <c r="G778" s="91"/>
      <c r="H778" s="105"/>
      <c r="I778" s="92"/>
      <c r="J778" s="510"/>
      <c r="K778" s="510"/>
      <c r="L778" s="510"/>
      <c r="M778" s="98"/>
      <c r="N778" s="90"/>
      <c r="O778" s="106"/>
    </row>
    <row r="779" spans="1:15" s="122" customFormat="1" ht="14.25" customHeight="1">
      <c r="A779" s="313"/>
      <c r="B779" s="95"/>
      <c r="C779" s="96"/>
      <c r="D779" s="97"/>
      <c r="E779" s="98"/>
      <c r="F779" s="90"/>
      <c r="G779" s="99">
        <f>ROUNDDOWN(SUM(F778:F783)/1000,0)</f>
        <v>0</v>
      </c>
      <c r="H779" s="105"/>
      <c r="I779" s="185" t="s">
        <v>399</v>
      </c>
      <c r="J779" s="167"/>
      <c r="K779" s="109"/>
      <c r="L779" s="109"/>
      <c r="M779" s="110"/>
      <c r="N779" s="84"/>
      <c r="O779" s="111"/>
    </row>
    <row r="780" spans="1:15" s="122" customFormat="1" ht="14.25" customHeight="1">
      <c r="A780" s="313"/>
      <c r="B780" s="95"/>
      <c r="C780" s="96"/>
      <c r="D780" s="97"/>
      <c r="E780" s="98"/>
      <c r="F780" s="90"/>
      <c r="G780" s="99"/>
      <c r="H780" s="105"/>
      <c r="I780" s="92"/>
      <c r="J780" s="510"/>
      <c r="K780" s="510"/>
      <c r="L780" s="510"/>
      <c r="M780" s="98"/>
      <c r="N780" s="90"/>
      <c r="O780" s="94"/>
    </row>
    <row r="781" spans="1:15" s="122" customFormat="1" ht="14.25" customHeight="1">
      <c r="A781" s="313"/>
      <c r="B781" s="95"/>
      <c r="C781" s="96"/>
      <c r="D781" s="97"/>
      <c r="E781" s="98"/>
      <c r="F781" s="90"/>
      <c r="G781" s="99"/>
      <c r="H781" s="100"/>
      <c r="I781" s="92"/>
      <c r="J781" s="510"/>
      <c r="K781" s="510"/>
      <c r="L781" s="510"/>
      <c r="M781" s="98"/>
      <c r="N781" s="90"/>
      <c r="O781" s="101">
        <f>ROUNDDOWN(SUM(N780:N786)/1000,0)</f>
        <v>0</v>
      </c>
    </row>
    <row r="782" spans="1:15" s="122" customFormat="1" ht="14.25" customHeight="1">
      <c r="A782" s="313"/>
      <c r="B782" s="78" t="s">
        <v>396</v>
      </c>
      <c r="C782" s="79"/>
      <c r="D782" s="79"/>
      <c r="E782" s="80"/>
      <c r="F782" s="81"/>
      <c r="G782" s="82"/>
      <c r="H782" s="100"/>
      <c r="I782" s="92"/>
      <c r="J782" s="510"/>
      <c r="K782" s="510"/>
      <c r="L782" s="510"/>
      <c r="M782" s="98"/>
      <c r="N782" s="90"/>
      <c r="O782" s="94"/>
    </row>
    <row r="783" spans="1:15" s="122" customFormat="1" ht="14.25" customHeight="1">
      <c r="A783" s="313"/>
      <c r="B783" s="95"/>
      <c r="C783" s="96"/>
      <c r="D783" s="97"/>
      <c r="E783" s="98"/>
      <c r="F783" s="90"/>
      <c r="G783" s="91"/>
      <c r="H783" s="100"/>
      <c r="I783" s="92"/>
      <c r="J783" s="510"/>
      <c r="K783" s="510"/>
      <c r="L783" s="510"/>
      <c r="M783" s="98"/>
      <c r="N783" s="90"/>
      <c r="O783" s="94"/>
    </row>
    <row r="784" spans="1:15" s="122" customFormat="1" ht="14.25" customHeight="1">
      <c r="A784" s="313"/>
      <c r="B784" s="95"/>
      <c r="C784" s="96"/>
      <c r="D784" s="97"/>
      <c r="E784" s="98"/>
      <c r="F784" s="90"/>
      <c r="G784" s="91">
        <f>ROUNDDOWN(SUM(F783:F790)/1000,0)</f>
        <v>0</v>
      </c>
      <c r="H784" s="100"/>
      <c r="I784" s="92"/>
      <c r="J784" s="510"/>
      <c r="K784" s="510"/>
      <c r="L784" s="510"/>
      <c r="M784" s="98"/>
      <c r="N784" s="90"/>
      <c r="O784" s="94"/>
    </row>
    <row r="785" spans="1:17" s="122" customFormat="1" ht="14.25" customHeight="1">
      <c r="A785" s="313"/>
      <c r="B785" s="95"/>
      <c r="C785" s="96"/>
      <c r="D785" s="97"/>
      <c r="E785" s="98"/>
      <c r="F785" s="90"/>
      <c r="G785" s="91"/>
      <c r="H785" s="100"/>
      <c r="I785" s="92"/>
      <c r="J785" s="510"/>
      <c r="K785" s="510"/>
      <c r="L785" s="510"/>
      <c r="M785" s="98"/>
      <c r="N785" s="90"/>
      <c r="O785" s="94"/>
    </row>
    <row r="786" spans="1:17" s="122" customFormat="1" ht="14.25" customHeight="1">
      <c r="A786" s="313"/>
      <c r="B786" s="95"/>
      <c r="C786" s="96"/>
      <c r="D786" s="97"/>
      <c r="E786" s="98"/>
      <c r="F786" s="90"/>
      <c r="G786" s="91"/>
      <c r="H786" s="105"/>
      <c r="I786" s="185" t="s">
        <v>400</v>
      </c>
      <c r="J786" s="108"/>
      <c r="K786" s="109"/>
      <c r="L786" s="109"/>
      <c r="M786" s="110"/>
      <c r="N786" s="84"/>
      <c r="O786" s="168"/>
    </row>
    <row r="787" spans="1:17" s="122" customFormat="1" ht="14.25" customHeight="1">
      <c r="A787" s="313"/>
      <c r="B787" s="95"/>
      <c r="C787" s="96"/>
      <c r="D787" s="97"/>
      <c r="E787" s="98"/>
      <c r="F787" s="90"/>
      <c r="G787" s="91"/>
      <c r="H787" s="105"/>
      <c r="I787" s="92"/>
      <c r="J787" s="510"/>
      <c r="K787" s="510"/>
      <c r="L787" s="510"/>
      <c r="M787" s="98"/>
      <c r="N787" s="90"/>
      <c r="O787" s="169"/>
    </row>
    <row r="788" spans="1:17" s="122" customFormat="1" ht="14.25" customHeight="1">
      <c r="A788" s="313"/>
      <c r="B788" s="95"/>
      <c r="C788" s="96"/>
      <c r="D788" s="97"/>
      <c r="E788" s="98"/>
      <c r="F788" s="90"/>
      <c r="G788" s="91"/>
      <c r="H788" s="105"/>
      <c r="I788" s="92"/>
      <c r="J788" s="510"/>
      <c r="K788" s="510"/>
      <c r="L788" s="510"/>
      <c r="M788" s="98"/>
      <c r="N788" s="90"/>
      <c r="O788" s="101">
        <f>ROUNDDOWN(SUM(N787:N793)/1000,0)</f>
        <v>0</v>
      </c>
    </row>
    <row r="789" spans="1:17" s="122" customFormat="1" ht="14.25" customHeight="1">
      <c r="A789" s="313"/>
      <c r="B789" s="95"/>
      <c r="C789" s="96"/>
      <c r="D789" s="97"/>
      <c r="E789" s="98"/>
      <c r="F789" s="90"/>
      <c r="G789" s="91"/>
      <c r="H789" s="105"/>
      <c r="I789" s="92"/>
      <c r="J789" s="510"/>
      <c r="K789" s="510"/>
      <c r="L789" s="510"/>
      <c r="M789" s="98"/>
      <c r="N789" s="90"/>
      <c r="O789" s="94"/>
    </row>
    <row r="790" spans="1:17" s="122" customFormat="1" ht="14.25" customHeight="1">
      <c r="A790" s="313"/>
      <c r="B790" s="78" t="s">
        <v>56</v>
      </c>
      <c r="C790" s="79"/>
      <c r="D790" s="79"/>
      <c r="E790" s="80"/>
      <c r="F790" s="81"/>
      <c r="G790" s="82"/>
      <c r="H790" s="105"/>
      <c r="I790" s="92"/>
      <c r="J790" s="510"/>
      <c r="K790" s="510"/>
      <c r="L790" s="510"/>
      <c r="M790" s="98"/>
      <c r="N790" s="90"/>
      <c r="O790" s="94"/>
    </row>
    <row r="791" spans="1:17" s="122" customFormat="1" ht="14.25" customHeight="1">
      <c r="A791" s="313"/>
      <c r="B791" s="95"/>
      <c r="C791" s="96"/>
      <c r="D791" s="97"/>
      <c r="E791" s="98"/>
      <c r="F791" s="90"/>
      <c r="G791" s="91"/>
      <c r="H791" s="100"/>
      <c r="I791" s="92"/>
      <c r="J791" s="510"/>
      <c r="K791" s="510"/>
      <c r="L791" s="510"/>
      <c r="M791" s="98"/>
      <c r="N791" s="90"/>
      <c r="O791" s="94"/>
    </row>
    <row r="792" spans="1:17" s="122" customFormat="1" ht="14.25" customHeight="1">
      <c r="A792" s="313"/>
      <c r="B792" s="95"/>
      <c r="C792" s="96"/>
      <c r="D792" s="97"/>
      <c r="E792" s="98"/>
      <c r="F792" s="90"/>
      <c r="G792" s="99">
        <f>ROUNDDOWN(SUM(F791:F796)/1000,0)</f>
        <v>0</v>
      </c>
      <c r="H792" s="105"/>
      <c r="I792" s="92"/>
      <c r="J792" s="510"/>
      <c r="K792" s="510"/>
      <c r="L792" s="510"/>
      <c r="M792" s="98"/>
      <c r="N792" s="90"/>
      <c r="O792" s="106"/>
    </row>
    <row r="793" spans="1:17" s="122" customFormat="1" ht="14.25" customHeight="1">
      <c r="A793" s="313"/>
      <c r="B793" s="95"/>
      <c r="C793" s="96"/>
      <c r="D793" s="97"/>
      <c r="E793" s="98"/>
      <c r="F793" s="90"/>
      <c r="G793" s="91"/>
      <c r="H793" s="105"/>
      <c r="I793" s="185" t="s">
        <v>401</v>
      </c>
      <c r="J793" s="108"/>
      <c r="K793" s="109"/>
      <c r="L793" s="109"/>
      <c r="M793" s="110"/>
      <c r="N793" s="707"/>
      <c r="O793" s="112"/>
    </row>
    <row r="794" spans="1:17" s="122" customFormat="1" ht="14.25" customHeight="1">
      <c r="A794" s="313"/>
      <c r="B794" s="95"/>
      <c r="C794" s="96"/>
      <c r="D794" s="97"/>
      <c r="E794" s="98"/>
      <c r="F794" s="90"/>
      <c r="G794" s="99"/>
      <c r="H794" s="105"/>
      <c r="I794" s="92"/>
      <c r="J794" s="510"/>
      <c r="K794" s="510"/>
      <c r="L794" s="510"/>
      <c r="M794" s="98"/>
      <c r="N794" s="90"/>
      <c r="O794" s="94"/>
    </row>
    <row r="795" spans="1:17" s="122" customFormat="1" ht="14.25" customHeight="1">
      <c r="A795" s="313"/>
      <c r="B795" s="95"/>
      <c r="C795" s="96"/>
      <c r="D795" s="97"/>
      <c r="E795" s="98"/>
      <c r="F795" s="90"/>
      <c r="G795" s="99"/>
      <c r="H795" s="100"/>
      <c r="I795" s="92"/>
      <c r="J795" s="510"/>
      <c r="K795" s="510"/>
      <c r="L795" s="510"/>
      <c r="M795" s="98"/>
      <c r="N795" s="90"/>
      <c r="O795" s="101">
        <f>ROUNDDOWN(SUM(N794:N799)/1000,0)</f>
        <v>0</v>
      </c>
    </row>
    <row r="796" spans="1:17" s="122" customFormat="1" ht="14.1" customHeight="1" thickBot="1">
      <c r="A796" s="313"/>
      <c r="B796" s="113" t="s">
        <v>608</v>
      </c>
      <c r="C796" s="114"/>
      <c r="D796" s="114"/>
      <c r="E796" s="115"/>
      <c r="F796" s="116"/>
      <c r="G796" s="117">
        <f>G797-G762-G769-G775-G779-G784-G792</f>
        <v>0</v>
      </c>
      <c r="H796" s="105"/>
      <c r="I796" s="92"/>
      <c r="J796" s="510"/>
      <c r="K796" s="510"/>
      <c r="L796" s="510"/>
      <c r="M796" s="98"/>
      <c r="N796" s="90"/>
      <c r="O796" s="94"/>
    </row>
    <row r="797" spans="1:17" s="122" customFormat="1" ht="14.25" customHeight="1" thickTop="1">
      <c r="A797" s="313"/>
      <c r="B797" s="702" t="s">
        <v>57</v>
      </c>
      <c r="C797" s="703"/>
      <c r="D797" s="703"/>
      <c r="E797" s="703"/>
      <c r="F797" s="704"/>
      <c r="G797" s="118">
        <f>O806</f>
        <v>0</v>
      </c>
      <c r="H797" s="100"/>
      <c r="I797" s="92"/>
      <c r="J797" s="510"/>
      <c r="K797" s="510"/>
      <c r="L797" s="510"/>
      <c r="M797" s="98"/>
      <c r="N797" s="90"/>
      <c r="O797" s="94"/>
    </row>
    <row r="798" spans="1:17" s="122" customFormat="1" ht="20.100000000000001" customHeight="1">
      <c r="A798" s="313"/>
      <c r="B798" s="119" t="s">
        <v>58</v>
      </c>
      <c r="C798" s="120"/>
      <c r="D798" s="120"/>
      <c r="E798" s="120"/>
      <c r="F798" s="120"/>
      <c r="G798" s="121"/>
      <c r="H798" s="100"/>
      <c r="I798" s="107"/>
      <c r="J798" s="511"/>
      <c r="K798" s="511"/>
      <c r="L798" s="511"/>
      <c r="M798" s="104"/>
      <c r="N798" s="645"/>
      <c r="O798" s="106"/>
    </row>
    <row r="799" spans="1:17" s="122" customFormat="1" ht="14.25" customHeight="1">
      <c r="A799" s="313"/>
      <c r="B799" s="122" t="s">
        <v>59</v>
      </c>
      <c r="C799" s="120"/>
      <c r="D799" s="120"/>
      <c r="E799" s="120"/>
      <c r="F799" s="120"/>
      <c r="G799" s="123" t="s">
        <v>60</v>
      </c>
      <c r="H799" s="121"/>
      <c r="I799" s="185" t="s">
        <v>717</v>
      </c>
      <c r="J799" s="708"/>
      <c r="K799" s="510"/>
      <c r="L799" s="510"/>
      <c r="M799" s="110"/>
      <c r="N799" s="84"/>
      <c r="O799" s="111"/>
    </row>
    <row r="800" spans="1:17" s="122" customFormat="1" ht="14.25" customHeight="1">
      <c r="A800" s="313"/>
      <c r="B800" s="987" t="s">
        <v>61</v>
      </c>
      <c r="C800" s="1019"/>
      <c r="D800" s="1019"/>
      <c r="E800" s="1019"/>
      <c r="F800" s="1020"/>
      <c r="G800" s="125" t="s">
        <v>62</v>
      </c>
      <c r="H800" s="124"/>
      <c r="I800" s="92"/>
      <c r="J800" s="510"/>
      <c r="K800" s="709"/>
      <c r="L800" s="709"/>
      <c r="M800" s="98"/>
      <c r="N800" s="90"/>
      <c r="O800" s="94"/>
      <c r="Q800" s="648" t="s">
        <v>735</v>
      </c>
    </row>
    <row r="801" spans="1:21" s="122" customFormat="1" ht="14.25" customHeight="1">
      <c r="A801" s="313"/>
      <c r="B801" s="1144" t="s">
        <v>403</v>
      </c>
      <c r="C801" s="1019"/>
      <c r="D801" s="1019"/>
      <c r="E801" s="1019"/>
      <c r="F801" s="1020"/>
      <c r="G801" s="126"/>
      <c r="H801" s="124"/>
      <c r="I801" s="92"/>
      <c r="J801" s="510"/>
      <c r="K801" s="510"/>
      <c r="L801" s="510"/>
      <c r="M801" s="98"/>
      <c r="N801" s="90"/>
      <c r="O801" s="101">
        <f>ROUNDDOWN(SUM(N800:N804)/1000,0)</f>
        <v>0</v>
      </c>
    </row>
    <row r="802" spans="1:21" s="122" customFormat="1" ht="20.100000000000001" customHeight="1">
      <c r="A802" s="313"/>
      <c r="B802" s="1144" t="s">
        <v>404</v>
      </c>
      <c r="C802" s="1145"/>
      <c r="D802" s="1145"/>
      <c r="E802" s="1145"/>
      <c r="F802" s="1146"/>
      <c r="G802" s="126"/>
      <c r="H802" s="127"/>
      <c r="I802" s="92"/>
      <c r="J802" s="510"/>
      <c r="K802" s="510"/>
      <c r="L802" s="510"/>
      <c r="M802" s="98"/>
      <c r="N802" s="90"/>
      <c r="O802" s="94"/>
    </row>
    <row r="803" spans="1:21" s="122" customFormat="1" ht="21.95" customHeight="1" thickBot="1">
      <c r="A803" s="313"/>
      <c r="B803" s="1144" t="s">
        <v>104</v>
      </c>
      <c r="C803" s="1145"/>
      <c r="D803" s="1145"/>
      <c r="E803" s="1145"/>
      <c r="F803" s="1146"/>
      <c r="G803" s="126"/>
      <c r="H803" s="105"/>
      <c r="I803" s="92"/>
      <c r="J803" s="510"/>
      <c r="K803" s="510"/>
      <c r="L803" s="510"/>
      <c r="M803" s="98"/>
      <c r="N803" s="90"/>
      <c r="O803" s="128"/>
    </row>
    <row r="804" spans="1:21" s="122" customFormat="1" ht="35.450000000000003" customHeight="1" thickTop="1">
      <c r="A804" s="313"/>
      <c r="B804" s="1144" t="s">
        <v>108</v>
      </c>
      <c r="C804" s="1145"/>
      <c r="D804" s="1145"/>
      <c r="E804" s="1145"/>
      <c r="F804" s="1146"/>
      <c r="G804" s="126"/>
      <c r="H804" s="105"/>
      <c r="I804" s="1166" t="s">
        <v>402</v>
      </c>
      <c r="J804" s="1167"/>
      <c r="K804" s="1167"/>
      <c r="L804" s="1167"/>
      <c r="M804" s="1167"/>
      <c r="N804" s="1168"/>
      <c r="O804" s="129">
        <f>SUM(O762,O772,O781,O788,O795,O801)</f>
        <v>0</v>
      </c>
    </row>
    <row r="805" spans="1:21" s="122" customFormat="1" ht="35.450000000000003" customHeight="1">
      <c r="A805" s="313"/>
      <c r="B805" s="1144" t="s">
        <v>774</v>
      </c>
      <c r="C805" s="1145"/>
      <c r="D805" s="1145"/>
      <c r="E805" s="1145"/>
      <c r="F805" s="1146"/>
      <c r="G805" s="126"/>
      <c r="H805" s="121"/>
      <c r="I805" s="1169" t="s">
        <v>276</v>
      </c>
      <c r="J805" s="1170"/>
      <c r="K805" s="1170"/>
      <c r="L805" s="1170"/>
      <c r="M805" s="1170"/>
      <c r="N805" s="1171"/>
      <c r="O805" s="136">
        <f>IF(共通入力シート!$B$18="課税事業者",ROUNDDOWN((O804-G807)*10/110,0),0)</f>
        <v>0</v>
      </c>
    </row>
    <row r="806" spans="1:21" s="122" customFormat="1" ht="26.1" customHeight="1" thickBot="1">
      <c r="A806" s="313"/>
      <c r="B806" s="1153" t="s">
        <v>775</v>
      </c>
      <c r="C806" s="1154"/>
      <c r="D806" s="1154"/>
      <c r="E806" s="1154"/>
      <c r="F806" s="1155"/>
      <c r="G806" s="126"/>
      <c r="H806" s="121"/>
      <c r="I806" s="1159" t="s">
        <v>609</v>
      </c>
      <c r="J806" s="1160"/>
      <c r="K806" s="1160"/>
      <c r="L806" s="1160"/>
      <c r="M806" s="1160"/>
      <c r="N806" s="1161"/>
      <c r="O806" s="131">
        <f>O804-O805</f>
        <v>0</v>
      </c>
    </row>
    <row r="807" spans="1:21" s="122" customFormat="1" ht="25.35" customHeight="1" thickTop="1">
      <c r="A807" s="313"/>
      <c r="B807" s="1156" t="s">
        <v>63</v>
      </c>
      <c r="C807" s="1157"/>
      <c r="D807" s="1157"/>
      <c r="E807" s="1157"/>
      <c r="F807" s="1158"/>
      <c r="G807" s="130">
        <f>SUM(G801:G806)</f>
        <v>0</v>
      </c>
      <c r="H807" s="326"/>
      <c r="I807" s="1159" t="s">
        <v>610</v>
      </c>
      <c r="J807" s="1160"/>
      <c r="K807" s="1160"/>
      <c r="L807" s="1160"/>
      <c r="M807" s="1160"/>
      <c r="N807" s="1161"/>
      <c r="O807" s="134"/>
    </row>
    <row r="808" spans="1:21" s="122" customFormat="1" ht="26.25" customHeight="1">
      <c r="A808" s="313"/>
      <c r="B808" s="122" t="s">
        <v>64</v>
      </c>
      <c r="C808" s="327"/>
      <c r="D808" s="327"/>
      <c r="E808" s="327"/>
      <c r="F808" s="327"/>
      <c r="G808" s="133"/>
      <c r="H808" s="326"/>
      <c r="O808" s="135"/>
    </row>
    <row r="809" spans="1:21" s="122" customFormat="1" ht="10.5" customHeight="1" thickBot="1">
      <c r="A809" s="313"/>
      <c r="C809" s="327"/>
      <c r="D809" s="327"/>
      <c r="E809" s="327"/>
      <c r="F809" s="327"/>
      <c r="G809" s="133"/>
      <c r="H809" s="326"/>
      <c r="I809" s="328"/>
    </row>
    <row r="810" spans="1:21" s="122" customFormat="1" ht="25.35" customHeight="1" thickBot="1">
      <c r="A810" s="313"/>
      <c r="B810" s="1143" t="s">
        <v>65</v>
      </c>
      <c r="C810" s="1018"/>
      <c r="D810" s="1162" t="str">
        <f>IF(共通入力シート!$B$2="","",共通入力シート!$B$2)</f>
        <v/>
      </c>
      <c r="E810" s="1162"/>
      <c r="F810" s="1162"/>
      <c r="G810" s="1163"/>
      <c r="H810" s="1164" t="s">
        <v>778</v>
      </c>
      <c r="I810" s="1165"/>
      <c r="J810" s="1165"/>
      <c r="K810" s="1165"/>
      <c r="L810" s="1165"/>
      <c r="M810" s="1165"/>
      <c r="N810" s="1165"/>
      <c r="O810" s="1165"/>
    </row>
    <row r="811" spans="1:21" s="122" customFormat="1" ht="77.099999999999994" customHeight="1" thickBot="1">
      <c r="A811" s="313"/>
      <c r="B811" s="1148" t="s">
        <v>776</v>
      </c>
      <c r="C811" s="1149"/>
      <c r="D811" s="1150" t="str">
        <f>IF(O806=0,"",MAX(0,MIN(INT(O806/2),G796)))</f>
        <v/>
      </c>
      <c r="E811" s="1150"/>
      <c r="F811" s="1150"/>
      <c r="G811" s="329" t="s">
        <v>27</v>
      </c>
      <c r="H811" s="1151" t="s">
        <v>736</v>
      </c>
      <c r="I811" s="1152"/>
      <c r="J811" s="1152"/>
      <c r="K811" s="1152"/>
      <c r="L811" s="1152"/>
      <c r="M811" s="1152"/>
      <c r="N811" s="1152"/>
      <c r="O811" s="1152"/>
    </row>
    <row r="812" spans="1:21" ht="4.5" customHeight="1"/>
    <row r="813" spans="1:21" ht="15.6" customHeight="1">
      <c r="B813" s="122" t="s">
        <v>332</v>
      </c>
      <c r="C813" s="198"/>
      <c r="D813" s="198"/>
      <c r="E813" s="198"/>
      <c r="F813" s="198"/>
      <c r="G813" s="198"/>
      <c r="H813" s="198"/>
      <c r="I813" s="198"/>
      <c r="J813" s="198"/>
      <c r="K813" s="198"/>
      <c r="L813" s="198"/>
      <c r="M813" s="198"/>
      <c r="N813" s="198"/>
      <c r="O813" s="198"/>
      <c r="R813" s="294"/>
      <c r="S813" s="294"/>
      <c r="T813" s="294"/>
      <c r="U813" s="294"/>
    </row>
    <row r="814" spans="1:21" ht="15.6" customHeight="1">
      <c r="B814" s="198" t="s">
        <v>383</v>
      </c>
      <c r="C814" s="198"/>
      <c r="D814" s="198"/>
      <c r="E814" s="198"/>
      <c r="F814" s="198"/>
      <c r="G814" s="198"/>
      <c r="H814" s="198"/>
      <c r="I814" s="198"/>
      <c r="J814" s="198"/>
      <c r="K814" s="198"/>
      <c r="L814" s="198"/>
      <c r="M814" s="198"/>
      <c r="N814" s="198"/>
      <c r="O814" s="198"/>
      <c r="R814" s="294"/>
      <c r="S814" s="294"/>
      <c r="T814" s="294"/>
      <c r="U814" s="294"/>
    </row>
    <row r="815" spans="1:21" ht="15.6" customHeight="1" thickBot="1">
      <c r="B815" s="1044" t="s">
        <v>386</v>
      </c>
      <c r="C815" s="1044"/>
      <c r="D815" s="1044"/>
      <c r="E815" s="1044"/>
      <c r="F815" s="1044"/>
      <c r="G815" s="1044"/>
      <c r="H815" s="1044"/>
      <c r="I815" s="1044"/>
      <c r="J815" s="1044"/>
      <c r="K815" s="1044"/>
      <c r="L815" s="1044"/>
      <c r="M815" s="1044"/>
      <c r="N815" s="1044"/>
      <c r="O815" s="1044"/>
      <c r="R815" s="294"/>
      <c r="S815" s="294"/>
      <c r="T815" s="294"/>
      <c r="U815" s="294"/>
    </row>
    <row r="816" spans="1:21" ht="15.75" customHeight="1">
      <c r="B816" s="1036" t="s">
        <v>36</v>
      </c>
      <c r="C816" s="1063"/>
      <c r="D816" s="1051" t="s">
        <v>521</v>
      </c>
      <c r="E816" s="1052"/>
      <c r="F816" s="1036" t="s">
        <v>447</v>
      </c>
      <c r="G816" s="1037"/>
      <c r="H816" s="1038"/>
      <c r="I816" s="1038"/>
      <c r="J816" s="1038"/>
      <c r="K816" s="1038"/>
      <c r="L816" s="1038"/>
      <c r="M816" s="1038"/>
      <c r="N816" s="1038"/>
      <c r="O816" s="1039"/>
      <c r="Q816" s="520"/>
      <c r="R816" s="294"/>
      <c r="S816" s="294"/>
      <c r="T816" s="294"/>
      <c r="U816" s="294"/>
    </row>
    <row r="817" spans="2:21" ht="17.25" customHeight="1" thickBot="1">
      <c r="B817" s="1040"/>
      <c r="C817" s="1064"/>
      <c r="D817" s="1053"/>
      <c r="E817" s="1054"/>
      <c r="F817" s="1040"/>
      <c r="G817" s="1041"/>
      <c r="H817" s="1042"/>
      <c r="I817" s="1042"/>
      <c r="J817" s="1042"/>
      <c r="K817" s="1042"/>
      <c r="L817" s="1042"/>
      <c r="M817" s="1042"/>
      <c r="N817" s="1042"/>
      <c r="O817" s="1043"/>
      <c r="Q817" s="519"/>
      <c r="R817" s="294"/>
      <c r="S817" s="294"/>
      <c r="T817" s="294"/>
      <c r="U817" s="294"/>
    </row>
    <row r="818" spans="2:21" ht="16.5" customHeight="1">
      <c r="B818" s="295" t="s">
        <v>111</v>
      </c>
      <c r="C818" s="296"/>
      <c r="D818" s="296"/>
      <c r="E818" s="297"/>
      <c r="F818" s="296"/>
      <c r="G818" s="296"/>
      <c r="H818" s="298"/>
      <c r="I818" s="298"/>
      <c r="J818" s="298"/>
      <c r="K818" s="298"/>
      <c r="L818" s="298"/>
      <c r="M818" s="298"/>
      <c r="N818" s="298"/>
      <c r="O818" s="299"/>
      <c r="R818" s="294"/>
      <c r="S818" s="294"/>
      <c r="T818" s="294"/>
      <c r="U818" s="294"/>
    </row>
    <row r="819" spans="2:21" ht="18.75" customHeight="1">
      <c r="B819" s="1055"/>
      <c r="C819" s="1056"/>
      <c r="D819" s="1056"/>
      <c r="E819" s="1056"/>
      <c r="F819" s="1056"/>
      <c r="G819" s="1056"/>
      <c r="H819" s="1056"/>
      <c r="I819" s="1056"/>
      <c r="J819" s="1056"/>
      <c r="K819" s="1056"/>
      <c r="L819" s="1213" t="s">
        <v>39</v>
      </c>
      <c r="M819" s="1215"/>
      <c r="N819" s="1215"/>
      <c r="O819" s="1216"/>
      <c r="Q819" s="496" t="str">
        <f>IF(M819="", "←選択してください。", "")</f>
        <v>←選択してください。</v>
      </c>
      <c r="R819" s="294"/>
      <c r="S819" s="294"/>
      <c r="T819" s="294"/>
      <c r="U819" s="294"/>
    </row>
    <row r="820" spans="2:21" ht="17.25" customHeight="1">
      <c r="B820" s="1057"/>
      <c r="C820" s="1058"/>
      <c r="D820" s="1058"/>
      <c r="E820" s="1058"/>
      <c r="F820" s="1058"/>
      <c r="G820" s="1058"/>
      <c r="H820" s="1058"/>
      <c r="I820" s="1058"/>
      <c r="J820" s="1058"/>
      <c r="K820" s="1058"/>
      <c r="L820" s="1214"/>
      <c r="M820" s="1217"/>
      <c r="N820" s="1217"/>
      <c r="O820" s="1218"/>
      <c r="Q820" s="301"/>
      <c r="R820" s="294"/>
      <c r="S820" s="294"/>
      <c r="T820" s="294"/>
      <c r="U820" s="294"/>
    </row>
    <row r="821" spans="2:21" ht="4.5" customHeight="1">
      <c r="B821" s="303"/>
      <c r="C821" s="303"/>
      <c r="D821" s="303"/>
      <c r="E821" s="303"/>
      <c r="F821" s="303"/>
      <c r="G821" s="303"/>
      <c r="H821" s="303"/>
      <c r="I821" s="303"/>
      <c r="J821" s="303"/>
      <c r="K821" s="303"/>
      <c r="L821" s="303"/>
      <c r="M821" s="303"/>
      <c r="N821" s="303"/>
      <c r="O821" s="517"/>
      <c r="R821" s="294"/>
      <c r="S821" s="294"/>
      <c r="T821" s="294"/>
      <c r="U821" s="294"/>
    </row>
    <row r="822" spans="2:21" ht="24" customHeight="1">
      <c r="B822" s="987" t="s">
        <v>112</v>
      </c>
      <c r="C822" s="1097"/>
      <c r="D822" s="1098" t="s">
        <v>41</v>
      </c>
      <c r="E822" s="1099"/>
      <c r="F822" s="1100"/>
      <c r="G822" s="1100"/>
      <c r="H822" s="1101"/>
      <c r="I822" s="987"/>
      <c r="J822" s="988"/>
      <c r="K822" s="988"/>
      <c r="L822" s="1219"/>
      <c r="M822" s="1219"/>
      <c r="N822" s="1219"/>
      <c r="O822" s="1220"/>
      <c r="Q822" s="301" t="str">
        <f>IF(OR(F816="人材養成事業",F816= "普及啓発事業"), "←斜線部は記入する必要はありません。", "")</f>
        <v/>
      </c>
      <c r="R822" s="294"/>
      <c r="S822" s="294"/>
      <c r="T822" s="294"/>
      <c r="U822" s="294"/>
    </row>
    <row r="823" spans="2:21" ht="8.25" customHeight="1">
      <c r="B823" s="122"/>
      <c r="C823" s="122"/>
      <c r="D823" s="122"/>
      <c r="E823" s="122"/>
      <c r="F823" s="303"/>
      <c r="G823" s="303"/>
      <c r="H823" s="500"/>
      <c r="I823" s="303"/>
      <c r="J823" s="303"/>
      <c r="K823" s="303"/>
      <c r="L823" s="501"/>
      <c r="M823" s="303"/>
      <c r="N823" s="303"/>
      <c r="O823" s="502"/>
      <c r="Q823" s="301"/>
      <c r="R823" s="294"/>
      <c r="S823" s="294"/>
      <c r="T823" s="294"/>
      <c r="U823" s="294"/>
    </row>
    <row r="824" spans="2:21" ht="24" hidden="1" customHeight="1">
      <c r="B824" s="122"/>
      <c r="C824" s="122"/>
      <c r="D824" s="122"/>
      <c r="E824" s="122"/>
      <c r="F824" s="303"/>
      <c r="G824" s="303"/>
      <c r="H824" s="500"/>
      <c r="I824" s="303"/>
      <c r="J824" s="303"/>
      <c r="K824" s="303"/>
      <c r="L824" s="501"/>
      <c r="M824" s="303"/>
      <c r="N824" s="303"/>
      <c r="O824" s="502"/>
      <c r="Q824" s="301"/>
      <c r="R824" s="294"/>
      <c r="S824" s="294"/>
      <c r="T824" s="294"/>
      <c r="U824" s="294"/>
    </row>
    <row r="825" spans="2:21" ht="9.75" hidden="1" customHeight="1">
      <c r="B825" s="122"/>
      <c r="C825" s="122"/>
      <c r="D825" s="303"/>
      <c r="E825" s="303"/>
      <c r="F825" s="303"/>
      <c r="G825" s="303"/>
      <c r="H825" s="303"/>
      <c r="I825" s="303"/>
      <c r="J825" s="303"/>
      <c r="K825" s="303"/>
      <c r="L825" s="303"/>
      <c r="M825" s="303"/>
      <c r="N825" s="303"/>
      <c r="O825" s="303"/>
      <c r="Q825" s="301"/>
      <c r="R825" s="294"/>
      <c r="S825" s="294"/>
      <c r="T825" s="294"/>
      <c r="U825" s="294"/>
    </row>
    <row r="826" spans="2:21" s="97" customFormat="1" ht="18" customHeight="1">
      <c r="B826" s="1067" t="s">
        <v>277</v>
      </c>
      <c r="C826" s="1075"/>
      <c r="D826" s="1032" t="s">
        <v>738</v>
      </c>
      <c r="E826" s="975"/>
      <c r="F826" s="975"/>
      <c r="G826" s="975"/>
      <c r="H826" s="975"/>
      <c r="I826" s="975"/>
      <c r="J826" s="975"/>
      <c r="K826" s="975"/>
      <c r="L826" s="975"/>
      <c r="M826" s="975"/>
      <c r="N826" s="975"/>
      <c r="O826" s="976"/>
      <c r="Q826" s="495"/>
    </row>
    <row r="827" spans="2:21" s="97" customFormat="1" ht="19.350000000000001" customHeight="1">
      <c r="B827" s="1076"/>
      <c r="C827" s="1077"/>
      <c r="D827" s="1033"/>
      <c r="E827" s="1034"/>
      <c r="F827" s="1034"/>
      <c r="G827" s="1034"/>
      <c r="H827" s="1034"/>
      <c r="I827" s="1034"/>
      <c r="J827" s="1034"/>
      <c r="K827" s="1034"/>
      <c r="L827" s="1034"/>
      <c r="M827" s="1034"/>
      <c r="N827" s="1034"/>
      <c r="O827" s="1035"/>
    </row>
    <row r="828" spans="2:21" s="97" customFormat="1" ht="19.350000000000001" customHeight="1">
      <c r="B828" s="1076"/>
      <c r="C828" s="1077"/>
      <c r="D828" s="1026"/>
      <c r="E828" s="1027"/>
      <c r="F828" s="1027"/>
      <c r="G828" s="1027"/>
      <c r="H828" s="1027"/>
      <c r="I828" s="1027"/>
      <c r="J828" s="1027"/>
      <c r="K828" s="1027"/>
      <c r="L828" s="1027"/>
      <c r="M828" s="1027"/>
      <c r="N828" s="1027"/>
      <c r="O828" s="1028"/>
    </row>
    <row r="829" spans="2:21" s="97" customFormat="1" ht="19.350000000000001" customHeight="1">
      <c r="B829" s="1076"/>
      <c r="C829" s="1077"/>
      <c r="D829" s="1026"/>
      <c r="E829" s="1027"/>
      <c r="F829" s="1027"/>
      <c r="G829" s="1027"/>
      <c r="H829" s="1027"/>
      <c r="I829" s="1027"/>
      <c r="J829" s="1027"/>
      <c r="K829" s="1027"/>
      <c r="L829" s="1027"/>
      <c r="M829" s="1027"/>
      <c r="N829" s="1027"/>
      <c r="O829" s="1028"/>
    </row>
    <row r="830" spans="2:21" s="97" customFormat="1" ht="19.350000000000001" customHeight="1">
      <c r="B830" s="1076"/>
      <c r="C830" s="1077"/>
      <c r="D830" s="1026"/>
      <c r="E830" s="1027"/>
      <c r="F830" s="1027"/>
      <c r="G830" s="1027"/>
      <c r="H830" s="1027"/>
      <c r="I830" s="1027"/>
      <c r="J830" s="1027"/>
      <c r="K830" s="1027"/>
      <c r="L830" s="1027"/>
      <c r="M830" s="1027"/>
      <c r="N830" s="1027"/>
      <c r="O830" s="1028"/>
    </row>
    <row r="831" spans="2:21" s="97" customFormat="1" ht="19.350000000000001" customHeight="1">
      <c r="B831" s="1076"/>
      <c r="C831" s="1077"/>
      <c r="D831" s="1026"/>
      <c r="E831" s="1027"/>
      <c r="F831" s="1027"/>
      <c r="G831" s="1027"/>
      <c r="H831" s="1027"/>
      <c r="I831" s="1027"/>
      <c r="J831" s="1027"/>
      <c r="K831" s="1027"/>
      <c r="L831" s="1027"/>
      <c r="M831" s="1027"/>
      <c r="N831" s="1027"/>
      <c r="O831" s="1028"/>
    </row>
    <row r="832" spans="2:21" s="97" customFormat="1" ht="19.350000000000001" customHeight="1">
      <c r="B832" s="1076"/>
      <c r="C832" s="1077"/>
      <c r="D832" s="1026"/>
      <c r="E832" s="1027"/>
      <c r="F832" s="1027"/>
      <c r="G832" s="1027"/>
      <c r="H832" s="1027"/>
      <c r="I832" s="1027"/>
      <c r="J832" s="1027"/>
      <c r="K832" s="1027"/>
      <c r="L832" s="1027"/>
      <c r="M832" s="1027"/>
      <c r="N832" s="1027"/>
      <c r="O832" s="1028"/>
    </row>
    <row r="833" spans="2:15" s="97" customFormat="1" ht="19.350000000000001" customHeight="1">
      <c r="B833" s="1076"/>
      <c r="C833" s="1077"/>
      <c r="D833" s="1026"/>
      <c r="E833" s="1027"/>
      <c r="F833" s="1027"/>
      <c r="G833" s="1027"/>
      <c r="H833" s="1027"/>
      <c r="I833" s="1027"/>
      <c r="J833" s="1027"/>
      <c r="K833" s="1027"/>
      <c r="L833" s="1027"/>
      <c r="M833" s="1027"/>
      <c r="N833" s="1027"/>
      <c r="O833" s="1028"/>
    </row>
    <row r="834" spans="2:15" s="97" customFormat="1" ht="19.350000000000001" customHeight="1">
      <c r="B834" s="1076"/>
      <c r="C834" s="1077"/>
      <c r="D834" s="1026"/>
      <c r="E834" s="1027"/>
      <c r="F834" s="1027"/>
      <c r="G834" s="1027"/>
      <c r="H834" s="1027"/>
      <c r="I834" s="1027"/>
      <c r="J834" s="1027"/>
      <c r="K834" s="1027"/>
      <c r="L834" s="1027"/>
      <c r="M834" s="1027"/>
      <c r="N834" s="1027"/>
      <c r="O834" s="1028"/>
    </row>
    <row r="835" spans="2:15" s="97" customFormat="1" ht="19.350000000000001" customHeight="1">
      <c r="B835" s="1076"/>
      <c r="C835" s="1077"/>
      <c r="D835" s="1026"/>
      <c r="E835" s="1027"/>
      <c r="F835" s="1027"/>
      <c r="G835" s="1027"/>
      <c r="H835" s="1027"/>
      <c r="I835" s="1027"/>
      <c r="J835" s="1027"/>
      <c r="K835" s="1027"/>
      <c r="L835" s="1027"/>
      <c r="M835" s="1027"/>
      <c r="N835" s="1027"/>
      <c r="O835" s="1028"/>
    </row>
    <row r="836" spans="2:15" s="97" customFormat="1" ht="19.350000000000001" customHeight="1">
      <c r="B836" s="1078"/>
      <c r="C836" s="1079"/>
      <c r="D836" s="1029"/>
      <c r="E836" s="1030"/>
      <c r="F836" s="1030"/>
      <c r="G836" s="1030"/>
      <c r="H836" s="1030"/>
      <c r="I836" s="1030"/>
      <c r="J836" s="1030"/>
      <c r="K836" s="1030"/>
      <c r="L836" s="1030"/>
      <c r="M836" s="1030"/>
      <c r="N836" s="1030"/>
      <c r="O836" s="1031"/>
    </row>
    <row r="837" spans="2:15" s="97" customFormat="1" ht="18" customHeight="1">
      <c r="B837" s="1067" t="s">
        <v>114</v>
      </c>
      <c r="C837" s="1092"/>
      <c r="D837" s="1147" t="s">
        <v>523</v>
      </c>
      <c r="E837" s="1133"/>
      <c r="F837" s="1133"/>
      <c r="G837" s="1133"/>
      <c r="H837" s="1133"/>
      <c r="I837" s="1133"/>
      <c r="J837" s="1133"/>
      <c r="K837" s="1133"/>
      <c r="L837" s="1133"/>
      <c r="M837" s="1133"/>
      <c r="N837" s="1133"/>
      <c r="O837" s="1134"/>
    </row>
    <row r="838" spans="2:15" s="97" customFormat="1" ht="18" customHeight="1">
      <c r="B838" s="1093"/>
      <c r="C838" s="1094"/>
      <c r="D838" s="1045"/>
      <c r="E838" s="1046"/>
      <c r="F838" s="1046"/>
      <c r="G838" s="1046"/>
      <c r="H838" s="1046"/>
      <c r="I838" s="1046"/>
      <c r="J838" s="1046"/>
      <c r="K838" s="1046"/>
      <c r="L838" s="1046"/>
      <c r="M838" s="1046"/>
      <c r="N838" s="1046"/>
      <c r="O838" s="1047"/>
    </row>
    <row r="839" spans="2:15" s="97" customFormat="1" ht="18" customHeight="1">
      <c r="B839" s="1093"/>
      <c r="C839" s="1094"/>
      <c r="D839" s="1026"/>
      <c r="E839" s="1027"/>
      <c r="F839" s="1027"/>
      <c r="G839" s="1027"/>
      <c r="H839" s="1027"/>
      <c r="I839" s="1027"/>
      <c r="J839" s="1027"/>
      <c r="K839" s="1027"/>
      <c r="L839" s="1027"/>
      <c r="M839" s="1027"/>
      <c r="N839" s="1027"/>
      <c r="O839" s="1028"/>
    </row>
    <row r="840" spans="2:15" s="97" customFormat="1" ht="18" customHeight="1">
      <c r="B840" s="1093"/>
      <c r="C840" s="1094"/>
      <c r="D840" s="1026"/>
      <c r="E840" s="1027"/>
      <c r="F840" s="1027"/>
      <c r="G840" s="1027"/>
      <c r="H840" s="1027"/>
      <c r="I840" s="1027"/>
      <c r="J840" s="1027"/>
      <c r="K840" s="1027"/>
      <c r="L840" s="1027"/>
      <c r="M840" s="1027"/>
      <c r="N840" s="1027"/>
      <c r="O840" s="1028"/>
    </row>
    <row r="841" spans="2:15" s="97" customFormat="1" ht="18" customHeight="1">
      <c r="B841" s="1093"/>
      <c r="C841" s="1094"/>
      <c r="D841" s="1026"/>
      <c r="E841" s="1027"/>
      <c r="F841" s="1027"/>
      <c r="G841" s="1027"/>
      <c r="H841" s="1027"/>
      <c r="I841" s="1027"/>
      <c r="J841" s="1027"/>
      <c r="K841" s="1027"/>
      <c r="L841" s="1027"/>
      <c r="M841" s="1027"/>
      <c r="N841" s="1027"/>
      <c r="O841" s="1028"/>
    </row>
    <row r="842" spans="2:15" s="97" customFormat="1" ht="18" customHeight="1">
      <c r="B842" s="1093"/>
      <c r="C842" s="1094"/>
      <c r="D842" s="1026"/>
      <c r="E842" s="1027"/>
      <c r="F842" s="1027"/>
      <c r="G842" s="1027"/>
      <c r="H842" s="1027"/>
      <c r="I842" s="1027"/>
      <c r="J842" s="1027"/>
      <c r="K842" s="1027"/>
      <c r="L842" s="1027"/>
      <c r="M842" s="1027"/>
      <c r="N842" s="1027"/>
      <c r="O842" s="1028"/>
    </row>
    <row r="843" spans="2:15" s="97" customFormat="1" ht="18" customHeight="1">
      <c r="B843" s="1093"/>
      <c r="C843" s="1094"/>
      <c r="D843" s="1048"/>
      <c r="E843" s="1049"/>
      <c r="F843" s="1049"/>
      <c r="G843" s="1049"/>
      <c r="H843" s="1049"/>
      <c r="I843" s="1049"/>
      <c r="J843" s="1049"/>
      <c r="K843" s="1049"/>
      <c r="L843" s="1049"/>
      <c r="M843" s="1049"/>
      <c r="N843" s="1049"/>
      <c r="O843" s="1050"/>
    </row>
    <row r="844" spans="2:15" s="97" customFormat="1" ht="18" customHeight="1">
      <c r="B844" s="1093"/>
      <c r="C844" s="1094"/>
      <c r="D844" s="1116" t="s">
        <v>334</v>
      </c>
      <c r="E844" s="1117"/>
      <c r="F844" s="1117"/>
      <c r="G844" s="1117"/>
      <c r="H844" s="1117"/>
      <c r="I844" s="1117"/>
      <c r="J844" s="1117"/>
      <c r="K844" s="1117"/>
      <c r="L844" s="1117"/>
      <c r="M844" s="1117"/>
      <c r="N844" s="1117"/>
      <c r="O844" s="1118"/>
    </row>
    <row r="845" spans="2:15" s="97" customFormat="1" ht="18" customHeight="1">
      <c r="B845" s="1093"/>
      <c r="C845" s="1094"/>
      <c r="D845" s="1045"/>
      <c r="E845" s="1119"/>
      <c r="F845" s="1119"/>
      <c r="G845" s="1119"/>
      <c r="H845" s="1119"/>
      <c r="I845" s="1119"/>
      <c r="J845" s="1119"/>
      <c r="K845" s="1119"/>
      <c r="L845" s="1119"/>
      <c r="M845" s="1119"/>
      <c r="N845" s="1119"/>
      <c r="O845" s="1120"/>
    </row>
    <row r="846" spans="2:15" s="97" customFormat="1" ht="18" customHeight="1">
      <c r="B846" s="1093"/>
      <c r="C846" s="1094"/>
      <c r="D846" s="1121"/>
      <c r="E846" s="1122"/>
      <c r="F846" s="1122"/>
      <c r="G846" s="1122"/>
      <c r="H846" s="1122"/>
      <c r="I846" s="1122"/>
      <c r="J846" s="1122"/>
      <c r="K846" s="1122"/>
      <c r="L846" s="1122"/>
      <c r="M846" s="1122"/>
      <c r="N846" s="1122"/>
      <c r="O846" s="1123"/>
    </row>
    <row r="847" spans="2:15" s="97" customFormat="1" ht="18" customHeight="1">
      <c r="B847" s="1093"/>
      <c r="C847" s="1094"/>
      <c r="D847" s="1121"/>
      <c r="E847" s="1122"/>
      <c r="F847" s="1122"/>
      <c r="G847" s="1122"/>
      <c r="H847" s="1122"/>
      <c r="I847" s="1122"/>
      <c r="J847" s="1122"/>
      <c r="K847" s="1122"/>
      <c r="L847" s="1122"/>
      <c r="M847" s="1122"/>
      <c r="N847" s="1122"/>
      <c r="O847" s="1123"/>
    </row>
    <row r="848" spans="2:15" s="97" customFormat="1" ht="18" customHeight="1">
      <c r="B848" s="1093"/>
      <c r="C848" s="1094"/>
      <c r="D848" s="1121"/>
      <c r="E848" s="1122"/>
      <c r="F848" s="1122"/>
      <c r="G848" s="1122"/>
      <c r="H848" s="1122"/>
      <c r="I848" s="1122"/>
      <c r="J848" s="1122"/>
      <c r="K848" s="1122"/>
      <c r="L848" s="1122"/>
      <c r="M848" s="1122"/>
      <c r="N848" s="1122"/>
      <c r="O848" s="1123"/>
    </row>
    <row r="849" spans="2:17" s="97" customFormat="1" ht="18" customHeight="1">
      <c r="B849" s="1093"/>
      <c r="C849" s="1094"/>
      <c r="D849" s="1121"/>
      <c r="E849" s="1122"/>
      <c r="F849" s="1122"/>
      <c r="G849" s="1122"/>
      <c r="H849" s="1122"/>
      <c r="I849" s="1122"/>
      <c r="J849" s="1122"/>
      <c r="K849" s="1122"/>
      <c r="L849" s="1122"/>
      <c r="M849" s="1122"/>
      <c r="N849" s="1122"/>
      <c r="O849" s="1123"/>
    </row>
    <row r="850" spans="2:17" s="97" customFormat="1" ht="18" customHeight="1">
      <c r="B850" s="1093"/>
      <c r="C850" s="1094"/>
      <c r="D850" s="1121"/>
      <c r="E850" s="1122"/>
      <c r="F850" s="1122"/>
      <c r="G850" s="1122"/>
      <c r="H850" s="1122"/>
      <c r="I850" s="1122"/>
      <c r="J850" s="1122"/>
      <c r="K850" s="1122"/>
      <c r="L850" s="1122"/>
      <c r="M850" s="1122"/>
      <c r="N850" s="1122"/>
      <c r="O850" s="1123"/>
    </row>
    <row r="851" spans="2:17" s="97" customFormat="1" ht="18" customHeight="1">
      <c r="B851" s="1095"/>
      <c r="C851" s="1096"/>
      <c r="D851" s="1124"/>
      <c r="E851" s="1125"/>
      <c r="F851" s="1125"/>
      <c r="G851" s="1125"/>
      <c r="H851" s="1125"/>
      <c r="I851" s="1125"/>
      <c r="J851" s="1125"/>
      <c r="K851" s="1125"/>
      <c r="L851" s="1125"/>
      <c r="M851" s="1125"/>
      <c r="N851" s="1125"/>
      <c r="O851" s="1126"/>
    </row>
    <row r="852" spans="2:17" s="97" customFormat="1" ht="33.75" customHeight="1">
      <c r="B852" s="1067" t="s">
        <v>110</v>
      </c>
      <c r="C852" s="1092"/>
      <c r="D852" s="1102" t="s">
        <v>733</v>
      </c>
      <c r="E852" s="1090"/>
      <c r="F852" s="1090"/>
      <c r="G852" s="1090"/>
      <c r="H852" s="1090"/>
      <c r="I852" s="1090"/>
      <c r="J852" s="1090"/>
      <c r="K852" s="1090"/>
      <c r="L852" s="1090"/>
      <c r="M852" s="1090"/>
      <c r="N852" s="1090"/>
      <c r="O852" s="1091"/>
    </row>
    <row r="853" spans="2:17" s="97" customFormat="1" ht="18" customHeight="1">
      <c r="B853" s="1093"/>
      <c r="C853" s="1094"/>
      <c r="D853" s="1045"/>
      <c r="E853" s="1108"/>
      <c r="F853" s="1108"/>
      <c r="G853" s="1108"/>
      <c r="H853" s="1108"/>
      <c r="I853" s="1108"/>
      <c r="J853" s="1108"/>
      <c r="K853" s="1108"/>
      <c r="L853" s="1108"/>
      <c r="M853" s="1108"/>
      <c r="N853" s="1108"/>
      <c r="O853" s="1109"/>
    </row>
    <row r="854" spans="2:17" s="97" customFormat="1" ht="18" customHeight="1">
      <c r="B854" s="1093"/>
      <c r="C854" s="1094"/>
      <c r="D854" s="1110"/>
      <c r="E854" s="1111"/>
      <c r="F854" s="1111"/>
      <c r="G854" s="1111"/>
      <c r="H854" s="1111"/>
      <c r="I854" s="1111"/>
      <c r="J854" s="1111"/>
      <c r="K854" s="1111"/>
      <c r="L854" s="1111"/>
      <c r="M854" s="1111"/>
      <c r="N854" s="1111"/>
      <c r="O854" s="1112"/>
    </row>
    <row r="855" spans="2:17" s="97" customFormat="1" ht="18" customHeight="1">
      <c r="B855" s="1093"/>
      <c r="C855" s="1094"/>
      <c r="D855" s="1113"/>
      <c r="E855" s="1114"/>
      <c r="F855" s="1114"/>
      <c r="G855" s="1114"/>
      <c r="H855" s="1114"/>
      <c r="I855" s="1114"/>
      <c r="J855" s="1114"/>
      <c r="K855" s="1114"/>
      <c r="L855" s="1114"/>
      <c r="M855" s="1114"/>
      <c r="N855" s="1114"/>
      <c r="O855" s="1115"/>
    </row>
    <row r="856" spans="2:17" s="97" customFormat="1" ht="17.100000000000001" customHeight="1">
      <c r="B856" s="1093"/>
      <c r="C856" s="1094"/>
      <c r="D856" s="1133" t="s">
        <v>278</v>
      </c>
      <c r="E856" s="1133"/>
      <c r="F856" s="1133"/>
      <c r="G856" s="1133"/>
      <c r="H856" s="1133"/>
      <c r="I856" s="1133"/>
      <c r="J856" s="1133"/>
      <c r="K856" s="1133"/>
      <c r="L856" s="1133"/>
      <c r="M856" s="1133"/>
      <c r="N856" s="1133"/>
      <c r="O856" s="1134"/>
    </row>
    <row r="857" spans="2:17" s="97" customFormat="1" ht="17.100000000000001" customHeight="1">
      <c r="B857" s="1093"/>
      <c r="C857" s="1094"/>
      <c r="D857" s="1135"/>
      <c r="E857" s="1108"/>
      <c r="F857" s="1108"/>
      <c r="G857" s="1108"/>
      <c r="H857" s="1108"/>
      <c r="I857" s="1108"/>
      <c r="J857" s="1108"/>
      <c r="K857" s="1108"/>
      <c r="L857" s="1108"/>
      <c r="M857" s="1108"/>
      <c r="N857" s="1108"/>
      <c r="O857" s="1109"/>
    </row>
    <row r="858" spans="2:17" s="97" customFormat="1" ht="17.100000000000001" customHeight="1">
      <c r="B858" s="1093"/>
      <c r="C858" s="1094"/>
      <c r="D858" s="1110"/>
      <c r="E858" s="1111"/>
      <c r="F858" s="1111"/>
      <c r="G858" s="1111"/>
      <c r="H858" s="1111"/>
      <c r="I858" s="1111"/>
      <c r="J858" s="1111"/>
      <c r="K858" s="1111"/>
      <c r="L858" s="1111"/>
      <c r="M858" s="1111"/>
      <c r="N858" s="1111"/>
      <c r="O858" s="1112"/>
    </row>
    <row r="859" spans="2:17" s="97" customFormat="1" ht="17.100000000000001" customHeight="1">
      <c r="B859" s="1093"/>
      <c r="C859" s="1094"/>
      <c r="D859" s="1113"/>
      <c r="E859" s="1114"/>
      <c r="F859" s="1114"/>
      <c r="G859" s="1114"/>
      <c r="H859" s="1114"/>
      <c r="I859" s="1114"/>
      <c r="J859" s="1114"/>
      <c r="K859" s="1114"/>
      <c r="L859" s="1114"/>
      <c r="M859" s="1114"/>
      <c r="N859" s="1114"/>
      <c r="O859" s="1115"/>
    </row>
    <row r="860" spans="2:17" s="97" customFormat="1" ht="17.100000000000001" customHeight="1">
      <c r="B860" s="1093"/>
      <c r="C860" s="1094"/>
      <c r="D860" s="1133" t="s">
        <v>371</v>
      </c>
      <c r="E860" s="1133"/>
      <c r="F860" s="1133"/>
      <c r="G860" s="1133"/>
      <c r="H860" s="1133"/>
      <c r="I860" s="1133"/>
      <c r="J860" s="1133"/>
      <c r="K860" s="1133"/>
      <c r="L860" s="1133"/>
      <c r="M860" s="1133"/>
      <c r="N860" s="1133"/>
      <c r="O860" s="1134"/>
    </row>
    <row r="861" spans="2:17" s="97" customFormat="1" ht="17.100000000000001" customHeight="1">
      <c r="B861" s="1093"/>
      <c r="C861" s="1094"/>
      <c r="D861" s="1135"/>
      <c r="E861" s="1136"/>
      <c r="F861" s="1136"/>
      <c r="G861" s="1136"/>
      <c r="H861" s="1136"/>
      <c r="I861" s="1136"/>
      <c r="J861" s="1136"/>
      <c r="K861" s="1136"/>
      <c r="L861" s="1136"/>
      <c r="M861" s="1136"/>
      <c r="N861" s="1136"/>
      <c r="O861" s="1137"/>
    </row>
    <row r="862" spans="2:17" s="97" customFormat="1" ht="17.100000000000001" customHeight="1">
      <c r="B862" s="1093"/>
      <c r="C862" s="1094"/>
      <c r="D862" s="1138"/>
      <c r="E862" s="827"/>
      <c r="F862" s="827"/>
      <c r="G862" s="827"/>
      <c r="H862" s="827"/>
      <c r="I862" s="827"/>
      <c r="J862" s="827"/>
      <c r="K862" s="827"/>
      <c r="L862" s="827"/>
      <c r="M862" s="827"/>
      <c r="N862" s="827"/>
      <c r="O862" s="1139"/>
    </row>
    <row r="863" spans="2:17" s="97" customFormat="1" ht="17.100000000000001" customHeight="1">
      <c r="B863" s="1093"/>
      <c r="C863" s="1094"/>
      <c r="D863" s="1140"/>
      <c r="E863" s="1141"/>
      <c r="F863" s="1141"/>
      <c r="G863" s="1141"/>
      <c r="H863" s="1141"/>
      <c r="I863" s="1141"/>
      <c r="J863" s="1141"/>
      <c r="K863" s="1141"/>
      <c r="L863" s="1141"/>
      <c r="M863" s="1141"/>
      <c r="N863" s="1141"/>
      <c r="O863" s="1142"/>
    </row>
    <row r="864" spans="2:17" s="97" customFormat="1" ht="45" customHeight="1">
      <c r="B864" s="1093"/>
      <c r="C864" s="1094"/>
      <c r="D864" s="1021" t="s">
        <v>780</v>
      </c>
      <c r="E864" s="1022"/>
      <c r="F864" s="1022"/>
      <c r="G864" s="1022"/>
      <c r="H864" s="1022"/>
      <c r="I864" s="1022"/>
      <c r="J864" s="1022"/>
      <c r="K864" s="1022"/>
      <c r="L864" s="1023"/>
      <c r="M864" s="1024" t="s">
        <v>713</v>
      </c>
      <c r="N864" s="1025"/>
      <c r="O864" s="706" t="s">
        <v>714</v>
      </c>
      <c r="Q864" s="495" t="s">
        <v>721</v>
      </c>
    </row>
    <row r="865" spans="1:21" s="97" customFormat="1" ht="17.100000000000001" customHeight="1">
      <c r="B865" s="1093"/>
      <c r="C865" s="1094"/>
      <c r="D865" s="1045"/>
      <c r="E865" s="1103"/>
      <c r="F865" s="1103"/>
      <c r="G865" s="1103"/>
      <c r="H865" s="1103"/>
      <c r="I865" s="1103"/>
      <c r="J865" s="1103"/>
      <c r="K865" s="1103"/>
      <c r="L865" s="1103"/>
      <c r="M865" s="1103"/>
      <c r="N865" s="1103"/>
      <c r="O865" s="1104"/>
    </row>
    <row r="866" spans="1:21" ht="18" customHeight="1">
      <c r="B866" s="1093"/>
      <c r="C866" s="1094"/>
      <c r="D866" s="1105"/>
      <c r="E866" s="1106"/>
      <c r="F866" s="1106"/>
      <c r="G866" s="1106"/>
      <c r="H866" s="1106"/>
      <c r="I866" s="1106"/>
      <c r="J866" s="1106"/>
      <c r="K866" s="1106"/>
      <c r="L866" s="1106"/>
      <c r="M866" s="1106"/>
      <c r="N866" s="1106"/>
      <c r="O866" s="1107"/>
      <c r="R866" s="294"/>
      <c r="S866" s="294"/>
      <c r="T866" s="294"/>
      <c r="U866" s="294"/>
    </row>
    <row r="867" spans="1:21" ht="18" customHeight="1">
      <c r="B867" s="1093"/>
      <c r="C867" s="1094"/>
      <c r="D867" s="1147" t="s">
        <v>279</v>
      </c>
      <c r="E867" s="1133"/>
      <c r="F867" s="1133"/>
      <c r="G867" s="1133"/>
      <c r="H867" s="1133"/>
      <c r="I867" s="1133"/>
      <c r="J867" s="1133"/>
      <c r="K867" s="1133"/>
      <c r="L867" s="1133"/>
      <c r="M867" s="1133"/>
      <c r="N867" s="1133"/>
      <c r="O867" s="1134"/>
      <c r="R867" s="294"/>
      <c r="S867" s="294"/>
      <c r="T867" s="294"/>
      <c r="U867" s="294"/>
    </row>
    <row r="868" spans="1:21" ht="18" customHeight="1">
      <c r="B868" s="1093"/>
      <c r="C868" s="1094"/>
      <c r="D868" s="1127"/>
      <c r="E868" s="1128"/>
      <c r="F868" s="1128"/>
      <c r="G868" s="1128"/>
      <c r="H868" s="1128"/>
      <c r="I868" s="1128"/>
      <c r="J868" s="1128"/>
      <c r="K868" s="1128"/>
      <c r="L868" s="1128"/>
      <c r="M868" s="1128"/>
      <c r="N868" s="1128"/>
      <c r="O868" s="1129"/>
      <c r="R868" s="294"/>
      <c r="S868" s="294"/>
      <c r="T868" s="294"/>
      <c r="U868" s="294"/>
    </row>
    <row r="869" spans="1:21" s="308" customFormat="1" ht="18" customHeight="1">
      <c r="B869" s="1095"/>
      <c r="C869" s="1096"/>
      <c r="D869" s="1130"/>
      <c r="E869" s="1131"/>
      <c r="F869" s="1131"/>
      <c r="G869" s="1131"/>
      <c r="H869" s="1131"/>
      <c r="I869" s="1131"/>
      <c r="J869" s="1131"/>
      <c r="K869" s="1131"/>
      <c r="L869" s="1131"/>
      <c r="M869" s="1131"/>
      <c r="N869" s="1131"/>
      <c r="O869" s="1132"/>
    </row>
    <row r="870" spans="1:21" s="122" customFormat="1" ht="4.5" customHeight="1">
      <c r="B870" s="309"/>
      <c r="C870" s="309"/>
      <c r="D870" s="310"/>
      <c r="E870" s="310"/>
      <c r="F870" s="310"/>
      <c r="G870" s="310"/>
      <c r="H870" s="310"/>
      <c r="I870" s="310"/>
      <c r="J870" s="310"/>
      <c r="K870" s="310"/>
      <c r="L870" s="310"/>
      <c r="M870" s="310"/>
      <c r="N870" s="310"/>
      <c r="O870" s="310"/>
    </row>
    <row r="871" spans="1:21" s="122" customFormat="1" ht="18.75" customHeight="1">
      <c r="B871" s="463" t="s">
        <v>333</v>
      </c>
      <c r="C871" s="309"/>
      <c r="D871" s="310"/>
      <c r="E871" s="310"/>
      <c r="F871" s="310"/>
      <c r="G871" s="310"/>
      <c r="H871" s="310"/>
      <c r="I871" s="310"/>
      <c r="J871" s="310"/>
      <c r="K871" s="310"/>
      <c r="L871" s="310"/>
      <c r="M871" s="310"/>
      <c r="N871" s="310"/>
      <c r="O871" s="310"/>
    </row>
    <row r="872" spans="1:21" s="122" customFormat="1" ht="14.25" customHeight="1" thickBot="1">
      <c r="B872" s="463" t="s">
        <v>331</v>
      </c>
      <c r="C872" s="309"/>
      <c r="D872" s="310"/>
      <c r="E872" s="310"/>
      <c r="F872" s="310"/>
      <c r="G872" s="310"/>
      <c r="H872" s="310"/>
      <c r="I872" s="310"/>
      <c r="J872" s="310"/>
      <c r="K872" s="310"/>
      <c r="L872" s="310"/>
      <c r="M872" s="310"/>
      <c r="N872" s="310"/>
      <c r="O872" s="310"/>
    </row>
    <row r="873" spans="1:21" s="122" customFormat="1" ht="18" customHeight="1" thickBot="1">
      <c r="B873" s="1143" t="s">
        <v>36</v>
      </c>
      <c r="C873" s="1017"/>
      <c r="D873" s="1018"/>
      <c r="E873" s="311" t="s">
        <v>521</v>
      </c>
      <c r="F873" s="312"/>
      <c r="G873" s="312"/>
      <c r="H873" s="312"/>
      <c r="I873" s="312"/>
      <c r="J873" s="312"/>
      <c r="K873" s="312"/>
      <c r="L873" s="212"/>
      <c r="M873" s="212"/>
      <c r="N873" s="212"/>
      <c r="O873" s="212"/>
    </row>
    <row r="874" spans="1:21" s="122" customFormat="1" ht="12">
      <c r="A874" s="313"/>
      <c r="B874" s="314" t="s">
        <v>50</v>
      </c>
      <c r="C874" s="314"/>
      <c r="D874" s="315"/>
      <c r="E874" s="316"/>
      <c r="F874" s="316"/>
      <c r="G874" s="317" t="s">
        <v>51</v>
      </c>
      <c r="H874" s="315"/>
      <c r="I874" s="314" t="s">
        <v>52</v>
      </c>
      <c r="J874" s="314"/>
      <c r="K874" s="313"/>
      <c r="L874" s="318"/>
      <c r="M874" s="319"/>
      <c r="N874" s="313"/>
      <c r="O874" s="317" t="s">
        <v>51</v>
      </c>
    </row>
    <row r="875" spans="1:21" s="122" customFormat="1" ht="12">
      <c r="A875" s="320"/>
      <c r="B875" s="321" t="s">
        <v>53</v>
      </c>
      <c r="C875" s="322"/>
      <c r="D875" s="322"/>
      <c r="E875" s="323"/>
      <c r="F875" s="323" t="s">
        <v>54</v>
      </c>
      <c r="G875" s="324" t="s">
        <v>55</v>
      </c>
      <c r="H875" s="325"/>
      <c r="I875" s="321" t="s">
        <v>53</v>
      </c>
      <c r="J875" s="322"/>
      <c r="K875" s="322"/>
      <c r="L875" s="322"/>
      <c r="M875" s="323"/>
      <c r="N875" s="323" t="s">
        <v>54</v>
      </c>
      <c r="O875" s="324" t="s">
        <v>55</v>
      </c>
    </row>
    <row r="876" spans="1:21" s="122" customFormat="1" ht="18" customHeight="1">
      <c r="A876" s="313"/>
      <c r="B876" s="78" t="s">
        <v>395</v>
      </c>
      <c r="C876" s="79"/>
      <c r="D876" s="79"/>
      <c r="E876" s="80"/>
      <c r="F876" s="81"/>
      <c r="G876" s="82"/>
      <c r="H876" s="83"/>
      <c r="I876" s="78" t="s">
        <v>397</v>
      </c>
      <c r="J876" s="79"/>
      <c r="K876" s="79"/>
      <c r="L876" s="79"/>
      <c r="M876" s="80"/>
      <c r="N876" s="84"/>
      <c r="O876" s="85"/>
      <c r="Q876" s="561" t="s">
        <v>700</v>
      </c>
    </row>
    <row r="877" spans="1:21" s="122" customFormat="1" ht="14.25" customHeight="1">
      <c r="A877" s="313"/>
      <c r="B877" s="86"/>
      <c r="C877" s="87"/>
      <c r="D877" s="88"/>
      <c r="E877" s="89"/>
      <c r="F877" s="90"/>
      <c r="G877" s="91"/>
      <c r="H877" s="83"/>
      <c r="I877" s="92"/>
      <c r="J877" s="93"/>
      <c r="K877" s="88"/>
      <c r="L877" s="88"/>
      <c r="M877" s="89"/>
      <c r="N877" s="90"/>
      <c r="O877" s="94"/>
    </row>
    <row r="878" spans="1:21" s="122" customFormat="1" ht="14.25" customHeight="1">
      <c r="A878" s="313"/>
      <c r="B878" s="95"/>
      <c r="C878" s="96"/>
      <c r="D878" s="97"/>
      <c r="E878" s="98"/>
      <c r="F878" s="90"/>
      <c r="G878" s="99">
        <f>ROUNDDOWN(SUM(F877:F883)/1000,0)</f>
        <v>0</v>
      </c>
      <c r="H878" s="100"/>
      <c r="I878" s="92"/>
      <c r="J878" s="510"/>
      <c r="K878" s="510"/>
      <c r="L878" s="510"/>
      <c r="M878" s="98"/>
      <c r="N878" s="90"/>
      <c r="O878" s="101">
        <f>ROUNDDOWN(SUM(N877:N886)/1000,0)</f>
        <v>0</v>
      </c>
    </row>
    <row r="879" spans="1:21" s="122" customFormat="1" ht="14.1" customHeight="1">
      <c r="A879" s="313"/>
      <c r="B879" s="95"/>
      <c r="C879" s="96"/>
      <c r="D879" s="97"/>
      <c r="E879" s="98"/>
      <c r="F879" s="90"/>
      <c r="G879" s="99"/>
      <c r="H879" s="100"/>
      <c r="I879" s="92"/>
      <c r="J879" s="510"/>
      <c r="K879" s="510"/>
      <c r="L879" s="510"/>
      <c r="M879" s="98"/>
      <c r="N879" s="90"/>
      <c r="O879" s="94"/>
    </row>
    <row r="880" spans="1:21" s="122" customFormat="1" ht="14.25" customHeight="1">
      <c r="A880" s="313"/>
      <c r="B880" s="95"/>
      <c r="C880" s="96"/>
      <c r="D880" s="97"/>
      <c r="E880" s="98"/>
      <c r="F880" s="90"/>
      <c r="G880" s="99"/>
      <c r="H880" s="100"/>
      <c r="I880" s="92"/>
      <c r="J880" s="510"/>
      <c r="K880" s="510"/>
      <c r="L880" s="510"/>
      <c r="M880" s="98"/>
      <c r="N880" s="90"/>
      <c r="O880" s="94"/>
    </row>
    <row r="881" spans="1:15" s="122" customFormat="1" ht="14.25" customHeight="1">
      <c r="A881" s="313"/>
      <c r="B881" s="95"/>
      <c r="C881" s="96"/>
      <c r="D881" s="97"/>
      <c r="E881" s="98"/>
      <c r="F881" s="90"/>
      <c r="G881" s="102"/>
      <c r="H881" s="103"/>
      <c r="I881" s="92"/>
      <c r="J881" s="510"/>
      <c r="K881" s="510"/>
      <c r="L881" s="510"/>
      <c r="M881" s="98"/>
      <c r="N881" s="90"/>
      <c r="O881" s="94"/>
    </row>
    <row r="882" spans="1:15" s="122" customFormat="1" ht="14.25" customHeight="1">
      <c r="A882" s="313"/>
      <c r="B882" s="95"/>
      <c r="C882" s="96"/>
      <c r="D882" s="97"/>
      <c r="E882" s="98"/>
      <c r="F882" s="90"/>
      <c r="G882" s="102"/>
      <c r="H882" s="103"/>
      <c r="I882" s="92"/>
      <c r="J882" s="510"/>
      <c r="K882" s="510"/>
      <c r="L882" s="510"/>
      <c r="M882" s="98"/>
      <c r="N882" s="90"/>
      <c r="O882" s="94"/>
    </row>
    <row r="883" spans="1:15" s="122" customFormat="1" ht="14.25" customHeight="1">
      <c r="A883" s="313"/>
      <c r="B883" s="78" t="s">
        <v>607</v>
      </c>
      <c r="C883" s="79"/>
      <c r="D883" s="79"/>
      <c r="E883" s="80"/>
      <c r="F883" s="81"/>
      <c r="G883" s="82"/>
      <c r="H883" s="105"/>
      <c r="I883" s="92"/>
      <c r="J883" s="510"/>
      <c r="K883" s="510"/>
      <c r="L883" s="510"/>
      <c r="M883" s="98"/>
      <c r="N883" s="90"/>
      <c r="O883" s="94"/>
    </row>
    <row r="884" spans="1:15" s="122" customFormat="1" ht="14.25" customHeight="1">
      <c r="A884" s="313"/>
      <c r="B884" s="95"/>
      <c r="C884" s="96"/>
      <c r="D884" s="97"/>
      <c r="E884" s="98"/>
      <c r="F884" s="90"/>
      <c r="G884" s="91"/>
      <c r="H884" s="105"/>
      <c r="I884" s="92"/>
      <c r="J884" s="510"/>
      <c r="K884" s="510"/>
      <c r="L884" s="510"/>
      <c r="M884" s="98"/>
      <c r="N884" s="90"/>
      <c r="O884" s="94"/>
    </row>
    <row r="885" spans="1:15" s="122" customFormat="1" ht="14.25" customHeight="1">
      <c r="A885" s="313"/>
      <c r="B885" s="95"/>
      <c r="C885" s="96"/>
      <c r="D885" s="97"/>
      <c r="E885" s="98"/>
      <c r="F885" s="90"/>
      <c r="G885" s="99">
        <f>ROUNDDOWN(SUM(F884:F889)/1000,0)</f>
        <v>0</v>
      </c>
      <c r="H885" s="100"/>
      <c r="I885" s="107"/>
      <c r="J885" s="511"/>
      <c r="K885" s="511"/>
      <c r="L885" s="511"/>
      <c r="M885" s="98"/>
      <c r="N885" s="90"/>
      <c r="O885" s="106"/>
    </row>
    <row r="886" spans="1:15" s="122" customFormat="1" ht="14.25" customHeight="1">
      <c r="A886" s="313"/>
      <c r="B886" s="95"/>
      <c r="C886" s="96"/>
      <c r="D886" s="97"/>
      <c r="E886" s="98"/>
      <c r="F886" s="90"/>
      <c r="G886" s="99"/>
      <c r="H886" s="100"/>
      <c r="I886" s="78" t="s">
        <v>398</v>
      </c>
      <c r="J886" s="79"/>
      <c r="K886" s="79"/>
      <c r="L886" s="79"/>
      <c r="M886" s="80"/>
      <c r="N886" s="81"/>
      <c r="O886" s="111"/>
    </row>
    <row r="887" spans="1:15" s="122" customFormat="1" ht="14.25" customHeight="1">
      <c r="A887" s="313"/>
      <c r="B887" s="95"/>
      <c r="C887" s="96"/>
      <c r="D887" s="97"/>
      <c r="E887" s="98"/>
      <c r="F887" s="90"/>
      <c r="G887" s="99"/>
      <c r="H887" s="105"/>
      <c r="I887" s="92"/>
      <c r="J887" s="510"/>
      <c r="K887" s="510"/>
      <c r="L887" s="510"/>
      <c r="M887" s="98"/>
      <c r="N887" s="90"/>
      <c r="O887" s="94"/>
    </row>
    <row r="888" spans="1:15" s="122" customFormat="1" ht="14.25" customHeight="1">
      <c r="A888" s="313"/>
      <c r="B888" s="95"/>
      <c r="C888" s="96"/>
      <c r="D888" s="97"/>
      <c r="E888" s="98"/>
      <c r="F888" s="90"/>
      <c r="G888" s="99"/>
      <c r="H888" s="100"/>
      <c r="I888" s="92"/>
      <c r="J888" s="510"/>
      <c r="K888" s="510"/>
      <c r="L888" s="510"/>
      <c r="M888" s="98"/>
      <c r="N888" s="90"/>
      <c r="O888" s="101">
        <f>ROUNDDOWN(SUM(N887:N895)/1000,0)</f>
        <v>0</v>
      </c>
    </row>
    <row r="889" spans="1:15" s="122" customFormat="1" ht="14.25" customHeight="1">
      <c r="A889" s="313"/>
      <c r="B889" s="78" t="s">
        <v>614</v>
      </c>
      <c r="C889" s="79"/>
      <c r="D889" s="79"/>
      <c r="E889" s="80"/>
      <c r="F889" s="81"/>
      <c r="G889" s="82"/>
      <c r="H889" s="100"/>
      <c r="I889" s="92"/>
      <c r="J889" s="510"/>
      <c r="K889" s="510"/>
      <c r="L889" s="510"/>
      <c r="M889" s="98"/>
      <c r="N889" s="90"/>
      <c r="O889" s="94"/>
    </row>
    <row r="890" spans="1:15" s="122" customFormat="1" ht="14.25" customHeight="1">
      <c r="A890" s="313"/>
      <c r="B890" s="95"/>
      <c r="C890" s="96"/>
      <c r="D890" s="97"/>
      <c r="E890" s="98"/>
      <c r="F890" s="90"/>
      <c r="G890" s="91"/>
      <c r="H890" s="105"/>
      <c r="I890" s="92"/>
      <c r="J890" s="510"/>
      <c r="K890" s="510"/>
      <c r="L890" s="510"/>
      <c r="M890" s="98"/>
      <c r="N890" s="90"/>
      <c r="O890" s="94"/>
    </row>
    <row r="891" spans="1:15" s="122" customFormat="1" ht="14.25" customHeight="1">
      <c r="A891" s="313"/>
      <c r="B891" s="95"/>
      <c r="C891" s="96"/>
      <c r="D891" s="97"/>
      <c r="E891" s="98"/>
      <c r="F891" s="90"/>
      <c r="G891" s="99">
        <f>ROUNDDOWN(SUM(F890:F893)/1000,0)</f>
        <v>0</v>
      </c>
      <c r="H891" s="105"/>
      <c r="I891" s="92"/>
      <c r="J891" s="510"/>
      <c r="K891" s="510"/>
      <c r="L891" s="510"/>
      <c r="M891" s="98"/>
      <c r="N891" s="90"/>
      <c r="O891" s="94"/>
    </row>
    <row r="892" spans="1:15" s="122" customFormat="1" ht="14.25" customHeight="1">
      <c r="A892" s="313"/>
      <c r="B892" s="95"/>
      <c r="C892" s="96"/>
      <c r="D892" s="97"/>
      <c r="E892" s="98"/>
      <c r="F892" s="90"/>
      <c r="G892" s="99"/>
      <c r="H892" s="100"/>
      <c r="I892" s="92"/>
      <c r="J892" s="510"/>
      <c r="K892" s="510"/>
      <c r="L892" s="510"/>
      <c r="M892" s="98"/>
      <c r="N892" s="90"/>
      <c r="O892" s="94"/>
    </row>
    <row r="893" spans="1:15" s="122" customFormat="1" ht="14.25" customHeight="1">
      <c r="A893" s="313"/>
      <c r="B893" s="78" t="s">
        <v>615</v>
      </c>
      <c r="C893" s="79"/>
      <c r="D893" s="79"/>
      <c r="E893" s="80"/>
      <c r="F893" s="81"/>
      <c r="G893" s="82"/>
      <c r="H893" s="100"/>
      <c r="I893" s="92"/>
      <c r="J893" s="510"/>
      <c r="K893" s="510"/>
      <c r="L893" s="510"/>
      <c r="M893" s="98"/>
      <c r="N893" s="90"/>
      <c r="O893" s="94"/>
    </row>
    <row r="894" spans="1:15" s="122" customFormat="1" ht="14.25" customHeight="1">
      <c r="A894" s="313"/>
      <c r="B894" s="95"/>
      <c r="C894" s="96"/>
      <c r="D894" s="97"/>
      <c r="E894" s="98"/>
      <c r="F894" s="90"/>
      <c r="G894" s="91"/>
      <c r="H894" s="105"/>
      <c r="I894" s="92"/>
      <c r="J894" s="510"/>
      <c r="K894" s="510"/>
      <c r="L894" s="510"/>
      <c r="M894" s="98"/>
      <c r="N894" s="90"/>
      <c r="O894" s="106"/>
    </row>
    <row r="895" spans="1:15" s="122" customFormat="1" ht="14.25" customHeight="1">
      <c r="A895" s="313"/>
      <c r="B895" s="95"/>
      <c r="C895" s="96"/>
      <c r="D895" s="97"/>
      <c r="E895" s="98"/>
      <c r="F895" s="90"/>
      <c r="G895" s="99">
        <f>ROUNDDOWN(SUM(F894:F899)/1000,0)</f>
        <v>0</v>
      </c>
      <c r="H895" s="105"/>
      <c r="I895" s="185" t="s">
        <v>399</v>
      </c>
      <c r="J895" s="167"/>
      <c r="K895" s="109"/>
      <c r="L895" s="109"/>
      <c r="M895" s="110"/>
      <c r="N895" s="84"/>
      <c r="O895" s="111"/>
    </row>
    <row r="896" spans="1:15" s="122" customFormat="1" ht="14.25" customHeight="1">
      <c r="A896" s="313"/>
      <c r="B896" s="95"/>
      <c r="C896" s="96"/>
      <c r="D896" s="97"/>
      <c r="E896" s="98"/>
      <c r="F896" s="90"/>
      <c r="G896" s="99"/>
      <c r="H896" s="105"/>
      <c r="I896" s="92"/>
      <c r="J896" s="510"/>
      <c r="K896" s="510"/>
      <c r="L896" s="510"/>
      <c r="M896" s="98"/>
      <c r="N896" s="90"/>
      <c r="O896" s="94"/>
    </row>
    <row r="897" spans="1:15" s="122" customFormat="1" ht="14.25" customHeight="1">
      <c r="A897" s="313"/>
      <c r="B897" s="95"/>
      <c r="C897" s="96"/>
      <c r="D897" s="97"/>
      <c r="E897" s="98"/>
      <c r="F897" s="90"/>
      <c r="G897" s="99"/>
      <c r="H897" s="100"/>
      <c r="I897" s="92"/>
      <c r="J897" s="510"/>
      <c r="K897" s="510"/>
      <c r="L897" s="510"/>
      <c r="M897" s="98"/>
      <c r="N897" s="90"/>
      <c r="O897" s="101">
        <f>ROUNDDOWN(SUM(N896:N902)/1000,0)</f>
        <v>0</v>
      </c>
    </row>
    <row r="898" spans="1:15" s="122" customFormat="1" ht="14.25" customHeight="1">
      <c r="A898" s="313"/>
      <c r="B898" s="78" t="s">
        <v>396</v>
      </c>
      <c r="C898" s="79"/>
      <c r="D898" s="79"/>
      <c r="E898" s="80"/>
      <c r="F898" s="81"/>
      <c r="G898" s="82"/>
      <c r="H898" s="100"/>
      <c r="I898" s="92"/>
      <c r="J898" s="510"/>
      <c r="K898" s="510"/>
      <c r="L898" s="510"/>
      <c r="M898" s="98"/>
      <c r="N898" s="90"/>
      <c r="O898" s="94"/>
    </row>
    <row r="899" spans="1:15" s="122" customFormat="1" ht="14.25" customHeight="1">
      <c r="A899" s="313"/>
      <c r="B899" s="95"/>
      <c r="C899" s="96"/>
      <c r="D899" s="97"/>
      <c r="E899" s="98"/>
      <c r="F899" s="90"/>
      <c r="G899" s="91"/>
      <c r="H899" s="100"/>
      <c r="I899" s="92"/>
      <c r="J899" s="510"/>
      <c r="K899" s="510"/>
      <c r="L899" s="510"/>
      <c r="M899" s="98"/>
      <c r="N899" s="90"/>
      <c r="O899" s="94"/>
    </row>
    <row r="900" spans="1:15" s="122" customFormat="1" ht="14.25" customHeight="1">
      <c r="A900" s="313"/>
      <c r="B900" s="95"/>
      <c r="C900" s="96"/>
      <c r="D900" s="97"/>
      <c r="E900" s="98"/>
      <c r="F900" s="90"/>
      <c r="G900" s="91">
        <f>ROUNDDOWN(SUM(F899:F906)/1000,0)</f>
        <v>0</v>
      </c>
      <c r="H900" s="100"/>
      <c r="I900" s="92"/>
      <c r="J900" s="510"/>
      <c r="K900" s="510"/>
      <c r="L900" s="510"/>
      <c r="M900" s="98"/>
      <c r="N900" s="90"/>
      <c r="O900" s="94"/>
    </row>
    <row r="901" spans="1:15" s="122" customFormat="1" ht="14.25" customHeight="1">
      <c r="A901" s="313"/>
      <c r="B901" s="95"/>
      <c r="C901" s="96"/>
      <c r="D901" s="97"/>
      <c r="E901" s="98"/>
      <c r="F901" s="90"/>
      <c r="G901" s="91"/>
      <c r="H901" s="100"/>
      <c r="I901" s="92"/>
      <c r="J901" s="510"/>
      <c r="K901" s="510"/>
      <c r="L901" s="510"/>
      <c r="M901" s="98"/>
      <c r="N901" s="90"/>
      <c r="O901" s="94"/>
    </row>
    <row r="902" spans="1:15" s="122" customFormat="1" ht="14.25" customHeight="1">
      <c r="A902" s="313"/>
      <c r="B902" s="95"/>
      <c r="C902" s="96"/>
      <c r="D902" s="97"/>
      <c r="E902" s="98"/>
      <c r="F902" s="90"/>
      <c r="G902" s="91"/>
      <c r="H902" s="105"/>
      <c r="I902" s="185" t="s">
        <v>400</v>
      </c>
      <c r="J902" s="108"/>
      <c r="K902" s="109"/>
      <c r="L902" s="109"/>
      <c r="M902" s="110"/>
      <c r="N902" s="84"/>
      <c r="O902" s="168"/>
    </row>
    <row r="903" spans="1:15" s="122" customFormat="1" ht="14.25" customHeight="1">
      <c r="A903" s="313"/>
      <c r="B903" s="95"/>
      <c r="C903" s="96"/>
      <c r="D903" s="97"/>
      <c r="E903" s="98"/>
      <c r="F903" s="90"/>
      <c r="G903" s="91"/>
      <c r="H903" s="105"/>
      <c r="I903" s="92"/>
      <c r="J903" s="510"/>
      <c r="K903" s="510"/>
      <c r="L903" s="510"/>
      <c r="M903" s="98"/>
      <c r="N903" s="90"/>
      <c r="O903" s="169"/>
    </row>
    <row r="904" spans="1:15" s="122" customFormat="1" ht="14.25" customHeight="1">
      <c r="A904" s="313"/>
      <c r="B904" s="95"/>
      <c r="C904" s="96"/>
      <c r="D904" s="97"/>
      <c r="E904" s="98"/>
      <c r="F904" s="90"/>
      <c r="G904" s="91"/>
      <c r="H904" s="105"/>
      <c r="I904" s="92"/>
      <c r="J904" s="510"/>
      <c r="K904" s="510"/>
      <c r="L904" s="510"/>
      <c r="M904" s="98"/>
      <c r="N904" s="90"/>
      <c r="O904" s="101">
        <f>ROUNDDOWN(SUM(N903:N909)/1000,0)</f>
        <v>0</v>
      </c>
    </row>
    <row r="905" spans="1:15" s="122" customFormat="1" ht="14.25" customHeight="1">
      <c r="A905" s="313"/>
      <c r="B905" s="95"/>
      <c r="C905" s="96"/>
      <c r="D905" s="97"/>
      <c r="E905" s="98"/>
      <c r="F905" s="90"/>
      <c r="G905" s="91"/>
      <c r="H905" s="105"/>
      <c r="I905" s="92"/>
      <c r="J905" s="510"/>
      <c r="K905" s="510"/>
      <c r="L905" s="510"/>
      <c r="M905" s="98"/>
      <c r="N905" s="90"/>
      <c r="O905" s="94"/>
    </row>
    <row r="906" spans="1:15" s="122" customFormat="1" ht="14.25" customHeight="1">
      <c r="A906" s="313"/>
      <c r="B906" s="78" t="s">
        <v>56</v>
      </c>
      <c r="C906" s="79"/>
      <c r="D906" s="79"/>
      <c r="E906" s="80"/>
      <c r="F906" s="81"/>
      <c r="G906" s="82"/>
      <c r="H906" s="105"/>
      <c r="I906" s="92"/>
      <c r="J906" s="510"/>
      <c r="K906" s="510"/>
      <c r="L906" s="510"/>
      <c r="M906" s="98"/>
      <c r="N906" s="90"/>
      <c r="O906" s="94"/>
    </row>
    <row r="907" spans="1:15" s="122" customFormat="1" ht="14.25" customHeight="1">
      <c r="A907" s="313"/>
      <c r="B907" s="95"/>
      <c r="C907" s="96"/>
      <c r="D907" s="97"/>
      <c r="E907" s="98"/>
      <c r="F907" s="90"/>
      <c r="G907" s="91"/>
      <c r="H907" s="100"/>
      <c r="I907" s="92"/>
      <c r="J907" s="510"/>
      <c r="K907" s="510"/>
      <c r="L907" s="510"/>
      <c r="M907" s="98"/>
      <c r="N907" s="90"/>
      <c r="O907" s="94"/>
    </row>
    <row r="908" spans="1:15" s="122" customFormat="1" ht="14.25" customHeight="1">
      <c r="A908" s="313"/>
      <c r="B908" s="95"/>
      <c r="C908" s="96"/>
      <c r="D908" s="97"/>
      <c r="E908" s="98"/>
      <c r="F908" s="90"/>
      <c r="G908" s="99">
        <f>ROUNDDOWN(SUM(F907:F912)/1000,0)</f>
        <v>0</v>
      </c>
      <c r="H908" s="105"/>
      <c r="I908" s="92"/>
      <c r="J908" s="510"/>
      <c r="K908" s="510"/>
      <c r="L908" s="510"/>
      <c r="M908" s="98"/>
      <c r="N908" s="90"/>
      <c r="O908" s="106"/>
    </row>
    <row r="909" spans="1:15" s="122" customFormat="1" ht="14.25" customHeight="1">
      <c r="A909" s="313"/>
      <c r="B909" s="95"/>
      <c r="C909" s="96"/>
      <c r="D909" s="97"/>
      <c r="E909" s="98"/>
      <c r="F909" s="90"/>
      <c r="G909" s="91"/>
      <c r="H909" s="105"/>
      <c r="I909" s="185" t="s">
        <v>401</v>
      </c>
      <c r="J909" s="108"/>
      <c r="K909" s="109"/>
      <c r="L909" s="109"/>
      <c r="M909" s="110"/>
      <c r="N909" s="707"/>
      <c r="O909" s="112"/>
    </row>
    <row r="910" spans="1:15" s="122" customFormat="1" ht="14.25" customHeight="1">
      <c r="A910" s="313"/>
      <c r="B910" s="95"/>
      <c r="C910" s="96"/>
      <c r="D910" s="97"/>
      <c r="E910" s="98"/>
      <c r="F910" s="90"/>
      <c r="G910" s="99"/>
      <c r="H910" s="105"/>
      <c r="I910" s="92"/>
      <c r="J910" s="510"/>
      <c r="K910" s="510"/>
      <c r="L910" s="510"/>
      <c r="M910" s="98"/>
      <c r="N910" s="90"/>
      <c r="O910" s="94"/>
    </row>
    <row r="911" spans="1:15" s="122" customFormat="1" ht="14.25" customHeight="1">
      <c r="A911" s="313"/>
      <c r="B911" s="95"/>
      <c r="C911" s="96"/>
      <c r="D911" s="97"/>
      <c r="E911" s="98"/>
      <c r="F911" s="90"/>
      <c r="G911" s="99"/>
      <c r="H911" s="100"/>
      <c r="I911" s="92"/>
      <c r="J911" s="510"/>
      <c r="K911" s="510"/>
      <c r="L911" s="510"/>
      <c r="M911" s="98"/>
      <c r="N911" s="90"/>
      <c r="O911" s="101">
        <f>ROUNDDOWN(SUM(N910:N915)/1000,0)</f>
        <v>0</v>
      </c>
    </row>
    <row r="912" spans="1:15" s="122" customFormat="1" ht="14.1" customHeight="1" thickBot="1">
      <c r="A912" s="313"/>
      <c r="B912" s="113" t="s">
        <v>608</v>
      </c>
      <c r="C912" s="114"/>
      <c r="D912" s="114"/>
      <c r="E912" s="115"/>
      <c r="F912" s="116"/>
      <c r="G912" s="117">
        <f>G913-G878-G885-G891-G895-G900-G908</f>
        <v>0</v>
      </c>
      <c r="H912" s="105"/>
      <c r="I912" s="92"/>
      <c r="J912" s="510"/>
      <c r="K912" s="510"/>
      <c r="L912" s="510"/>
      <c r="M912" s="98"/>
      <c r="N912" s="90"/>
      <c r="O912" s="94"/>
    </row>
    <row r="913" spans="1:17" s="122" customFormat="1" ht="14.25" customHeight="1" thickTop="1">
      <c r="A913" s="313"/>
      <c r="B913" s="702" t="s">
        <v>57</v>
      </c>
      <c r="C913" s="703"/>
      <c r="D913" s="703"/>
      <c r="E913" s="703"/>
      <c r="F913" s="704"/>
      <c r="G913" s="118">
        <f>O922</f>
        <v>0</v>
      </c>
      <c r="H913" s="100"/>
      <c r="I913" s="92"/>
      <c r="J913" s="510"/>
      <c r="K913" s="510"/>
      <c r="L913" s="510"/>
      <c r="M913" s="98"/>
      <c r="N913" s="90"/>
      <c r="O913" s="94"/>
    </row>
    <row r="914" spans="1:17" s="122" customFormat="1" ht="20.100000000000001" customHeight="1">
      <c r="A914" s="313"/>
      <c r="B914" s="119" t="s">
        <v>58</v>
      </c>
      <c r="C914" s="120"/>
      <c r="D914" s="120"/>
      <c r="E914" s="120"/>
      <c r="F914" s="120"/>
      <c r="G914" s="121"/>
      <c r="H914" s="100"/>
      <c r="I914" s="107"/>
      <c r="J914" s="511"/>
      <c r="K914" s="511"/>
      <c r="L914" s="511"/>
      <c r="M914" s="104"/>
      <c r="N914" s="645"/>
      <c r="O914" s="106"/>
    </row>
    <row r="915" spans="1:17" s="122" customFormat="1" ht="14.25" customHeight="1">
      <c r="A915" s="313"/>
      <c r="B915" s="122" t="s">
        <v>59</v>
      </c>
      <c r="C915" s="120"/>
      <c r="D915" s="120"/>
      <c r="E915" s="120"/>
      <c r="F915" s="120"/>
      <c r="G915" s="123" t="s">
        <v>60</v>
      </c>
      <c r="H915" s="121"/>
      <c r="I915" s="185" t="s">
        <v>717</v>
      </c>
      <c r="J915" s="708"/>
      <c r="K915" s="510"/>
      <c r="L915" s="510"/>
      <c r="M915" s="110"/>
      <c r="N915" s="84"/>
      <c r="O915" s="111"/>
    </row>
    <row r="916" spans="1:17" s="122" customFormat="1" ht="14.25" customHeight="1">
      <c r="A916" s="313"/>
      <c r="B916" s="987" t="s">
        <v>61</v>
      </c>
      <c r="C916" s="1019"/>
      <c r="D916" s="1019"/>
      <c r="E916" s="1019"/>
      <c r="F916" s="1020"/>
      <c r="G916" s="125" t="s">
        <v>62</v>
      </c>
      <c r="H916" s="124"/>
      <c r="I916" s="92"/>
      <c r="J916" s="510"/>
      <c r="K916" s="709"/>
      <c r="L916" s="709"/>
      <c r="M916" s="98"/>
      <c r="N916" s="90"/>
      <c r="O916" s="94"/>
      <c r="Q916" s="648" t="s">
        <v>735</v>
      </c>
    </row>
    <row r="917" spans="1:17" s="122" customFormat="1" ht="14.25" customHeight="1">
      <c r="A917" s="313"/>
      <c r="B917" s="1144" t="s">
        <v>403</v>
      </c>
      <c r="C917" s="1019"/>
      <c r="D917" s="1019"/>
      <c r="E917" s="1019"/>
      <c r="F917" s="1020"/>
      <c r="G917" s="126"/>
      <c r="H917" s="124"/>
      <c r="I917" s="92"/>
      <c r="J917" s="510"/>
      <c r="K917" s="510"/>
      <c r="L917" s="510"/>
      <c r="M917" s="98"/>
      <c r="N917" s="90"/>
      <c r="O917" s="101">
        <f>ROUNDDOWN(SUM(N916:N920)/1000,0)</f>
        <v>0</v>
      </c>
    </row>
    <row r="918" spans="1:17" s="122" customFormat="1" ht="20.100000000000001" customHeight="1">
      <c r="A918" s="313"/>
      <c r="B918" s="1144" t="s">
        <v>404</v>
      </c>
      <c r="C918" s="1145"/>
      <c r="D918" s="1145"/>
      <c r="E918" s="1145"/>
      <c r="F918" s="1146"/>
      <c r="G918" s="126"/>
      <c r="H918" s="127"/>
      <c r="I918" s="92"/>
      <c r="J918" s="510"/>
      <c r="K918" s="510"/>
      <c r="L918" s="510"/>
      <c r="M918" s="98"/>
      <c r="N918" s="90"/>
      <c r="O918" s="94"/>
    </row>
    <row r="919" spans="1:17" s="122" customFormat="1" ht="21.95" customHeight="1" thickBot="1">
      <c r="A919" s="313"/>
      <c r="B919" s="1144" t="s">
        <v>104</v>
      </c>
      <c r="C919" s="1145"/>
      <c r="D919" s="1145"/>
      <c r="E919" s="1145"/>
      <c r="F919" s="1146"/>
      <c r="G919" s="126"/>
      <c r="H919" s="105"/>
      <c r="I919" s="92"/>
      <c r="J919" s="510"/>
      <c r="K919" s="510"/>
      <c r="L919" s="510"/>
      <c r="M919" s="98"/>
      <c r="N919" s="90"/>
      <c r="O919" s="128"/>
    </row>
    <row r="920" spans="1:17" s="122" customFormat="1" ht="35.450000000000003" customHeight="1" thickTop="1">
      <c r="A920" s="313"/>
      <c r="B920" s="1144" t="s">
        <v>108</v>
      </c>
      <c r="C920" s="1145"/>
      <c r="D920" s="1145"/>
      <c r="E920" s="1145"/>
      <c r="F920" s="1146"/>
      <c r="G920" s="126"/>
      <c r="H920" s="105"/>
      <c r="I920" s="1166" t="s">
        <v>402</v>
      </c>
      <c r="J920" s="1167"/>
      <c r="K920" s="1167"/>
      <c r="L920" s="1167"/>
      <c r="M920" s="1167"/>
      <c r="N920" s="1168"/>
      <c r="O920" s="129">
        <f>SUM(O878,O888,O897,O904,O911,O917)</f>
        <v>0</v>
      </c>
    </row>
    <row r="921" spans="1:17" s="122" customFormat="1" ht="35.450000000000003" customHeight="1">
      <c r="A921" s="313"/>
      <c r="B921" s="1144" t="s">
        <v>774</v>
      </c>
      <c r="C921" s="1145"/>
      <c r="D921" s="1145"/>
      <c r="E921" s="1145"/>
      <c r="F921" s="1146"/>
      <c r="G921" s="126"/>
      <c r="H921" s="121"/>
      <c r="I921" s="1169" t="s">
        <v>276</v>
      </c>
      <c r="J921" s="1170"/>
      <c r="K921" s="1170"/>
      <c r="L921" s="1170"/>
      <c r="M921" s="1170"/>
      <c r="N921" s="1171"/>
      <c r="O921" s="136">
        <f>IF(共通入力シート!$B$18="課税事業者",ROUNDDOWN((O920-G923)*10/110,0),0)</f>
        <v>0</v>
      </c>
    </row>
    <row r="922" spans="1:17" s="122" customFormat="1" ht="26.1" customHeight="1" thickBot="1">
      <c r="A922" s="313"/>
      <c r="B922" s="1153" t="s">
        <v>775</v>
      </c>
      <c r="C922" s="1154"/>
      <c r="D922" s="1154"/>
      <c r="E922" s="1154"/>
      <c r="F922" s="1155"/>
      <c r="G922" s="126"/>
      <c r="H922" s="121"/>
      <c r="I922" s="1159" t="s">
        <v>609</v>
      </c>
      <c r="J922" s="1160"/>
      <c r="K922" s="1160"/>
      <c r="L922" s="1160"/>
      <c r="M922" s="1160"/>
      <c r="N922" s="1161"/>
      <c r="O922" s="131">
        <f>O920-O921</f>
        <v>0</v>
      </c>
    </row>
    <row r="923" spans="1:17" s="122" customFormat="1" ht="25.35" customHeight="1" thickTop="1">
      <c r="A923" s="313"/>
      <c r="B923" s="1156" t="s">
        <v>63</v>
      </c>
      <c r="C923" s="1157"/>
      <c r="D923" s="1157"/>
      <c r="E923" s="1157"/>
      <c r="F923" s="1158"/>
      <c r="G923" s="130">
        <f>SUM(G917:G922)</f>
        <v>0</v>
      </c>
      <c r="H923" s="326"/>
      <c r="I923" s="1159" t="s">
        <v>610</v>
      </c>
      <c r="J923" s="1160"/>
      <c r="K923" s="1160"/>
      <c r="L923" s="1160"/>
      <c r="M923" s="1160"/>
      <c r="N923" s="1161"/>
      <c r="O923" s="134"/>
    </row>
    <row r="924" spans="1:17" s="122" customFormat="1" ht="26.25" customHeight="1">
      <c r="A924" s="313"/>
      <c r="B924" s="122" t="s">
        <v>64</v>
      </c>
      <c r="C924" s="327"/>
      <c r="D924" s="327"/>
      <c r="E924" s="327"/>
      <c r="F924" s="327"/>
      <c r="G924" s="133"/>
      <c r="H924" s="326"/>
      <c r="O924" s="135"/>
    </row>
    <row r="925" spans="1:17" s="122" customFormat="1" ht="10.5" customHeight="1" thickBot="1">
      <c r="A925" s="313"/>
      <c r="C925" s="327"/>
      <c r="D925" s="327"/>
      <c r="E925" s="327"/>
      <c r="F925" s="327"/>
      <c r="G925" s="133"/>
      <c r="H925" s="326"/>
      <c r="I925" s="328"/>
    </row>
    <row r="926" spans="1:17" s="122" customFormat="1" ht="25.35" customHeight="1" thickBot="1">
      <c r="A926" s="313"/>
      <c r="B926" s="1143" t="s">
        <v>65</v>
      </c>
      <c r="C926" s="1018"/>
      <c r="D926" s="1162" t="str">
        <f>IF(共通入力シート!$B$2="","",共通入力シート!$B$2)</f>
        <v/>
      </c>
      <c r="E926" s="1162"/>
      <c r="F926" s="1162"/>
      <c r="G926" s="1163"/>
      <c r="H926" s="1164" t="s">
        <v>778</v>
      </c>
      <c r="I926" s="1165"/>
      <c r="J926" s="1165"/>
      <c r="K926" s="1165"/>
      <c r="L926" s="1165"/>
      <c r="M926" s="1165"/>
      <c r="N926" s="1165"/>
      <c r="O926" s="1165"/>
    </row>
    <row r="927" spans="1:17" s="122" customFormat="1" ht="77.099999999999994" customHeight="1" thickBot="1">
      <c r="A927" s="313"/>
      <c r="B927" s="1148" t="s">
        <v>776</v>
      </c>
      <c r="C927" s="1149"/>
      <c r="D927" s="1150" t="str">
        <f>IF(O922=0,"",MAX(0,MIN(INT(O922/2),G912)))</f>
        <v/>
      </c>
      <c r="E927" s="1150"/>
      <c r="F927" s="1150"/>
      <c r="G927" s="329" t="s">
        <v>27</v>
      </c>
      <c r="H927" s="1151" t="s">
        <v>736</v>
      </c>
      <c r="I927" s="1152"/>
      <c r="J927" s="1152"/>
      <c r="K927" s="1152"/>
      <c r="L927" s="1152"/>
      <c r="M927" s="1152"/>
      <c r="N927" s="1152"/>
      <c r="O927" s="1152"/>
    </row>
    <row r="928" spans="1:17" ht="4.5" customHeight="1"/>
    <row r="929" spans="2:21" ht="15.6" customHeight="1">
      <c r="B929" s="122" t="s">
        <v>332</v>
      </c>
      <c r="C929" s="198"/>
      <c r="D929" s="198"/>
      <c r="E929" s="198"/>
      <c r="F929" s="198"/>
      <c r="G929" s="198"/>
      <c r="H929" s="198"/>
      <c r="I929" s="198"/>
      <c r="J929" s="198"/>
      <c r="K929" s="198"/>
      <c r="L929" s="198"/>
      <c r="M929" s="198"/>
      <c r="N929" s="198"/>
      <c r="O929" s="198"/>
      <c r="R929" s="294"/>
      <c r="S929" s="294"/>
      <c r="T929" s="294"/>
      <c r="U929" s="294"/>
    </row>
    <row r="930" spans="2:21" ht="15.6" customHeight="1">
      <c r="B930" s="198" t="s">
        <v>383</v>
      </c>
      <c r="C930" s="198"/>
      <c r="D930" s="198"/>
      <c r="E930" s="198"/>
      <c r="F930" s="198"/>
      <c r="G930" s="198"/>
      <c r="H930" s="198"/>
      <c r="I930" s="198"/>
      <c r="J930" s="198"/>
      <c r="K930" s="198"/>
      <c r="L930" s="198"/>
      <c r="M930" s="198"/>
      <c r="N930" s="198"/>
      <c r="O930" s="198"/>
      <c r="R930" s="294"/>
      <c r="S930" s="294"/>
      <c r="T930" s="294"/>
      <c r="U930" s="294"/>
    </row>
    <row r="931" spans="2:21" ht="15.6" customHeight="1" thickBot="1">
      <c r="B931" s="1044" t="s">
        <v>386</v>
      </c>
      <c r="C931" s="1044"/>
      <c r="D931" s="1044"/>
      <c r="E931" s="1044"/>
      <c r="F931" s="1044"/>
      <c r="G931" s="1044"/>
      <c r="H931" s="1044"/>
      <c r="I931" s="1044"/>
      <c r="J931" s="1044"/>
      <c r="K931" s="1044"/>
      <c r="L931" s="1044"/>
      <c r="M931" s="1044"/>
      <c r="N931" s="1044"/>
      <c r="O931" s="1044"/>
      <c r="R931" s="294"/>
      <c r="S931" s="294"/>
      <c r="T931" s="294"/>
      <c r="U931" s="294"/>
    </row>
    <row r="932" spans="2:21" ht="15.75" customHeight="1">
      <c r="B932" s="1036" t="s">
        <v>36</v>
      </c>
      <c r="C932" s="1063"/>
      <c r="D932" s="1051" t="s">
        <v>522</v>
      </c>
      <c r="E932" s="1052"/>
      <c r="F932" s="1036" t="s">
        <v>447</v>
      </c>
      <c r="G932" s="1037"/>
      <c r="H932" s="1038"/>
      <c r="I932" s="1038"/>
      <c r="J932" s="1038"/>
      <c r="K932" s="1038"/>
      <c r="L932" s="1038"/>
      <c r="M932" s="1038"/>
      <c r="N932" s="1038"/>
      <c r="O932" s="1039"/>
      <c r="Q932" s="520"/>
      <c r="R932" s="294"/>
      <c r="S932" s="294"/>
      <c r="T932" s="294"/>
      <c r="U932" s="294"/>
    </row>
    <row r="933" spans="2:21" ht="17.25" customHeight="1" thickBot="1">
      <c r="B933" s="1040"/>
      <c r="C933" s="1064"/>
      <c r="D933" s="1053"/>
      <c r="E933" s="1054"/>
      <c r="F933" s="1040"/>
      <c r="G933" s="1041"/>
      <c r="H933" s="1042"/>
      <c r="I933" s="1042"/>
      <c r="J933" s="1042"/>
      <c r="K933" s="1042"/>
      <c r="L933" s="1042"/>
      <c r="M933" s="1042"/>
      <c r="N933" s="1042"/>
      <c r="O933" s="1043"/>
      <c r="Q933" s="519"/>
      <c r="R933" s="294"/>
      <c r="S933" s="294"/>
      <c r="T933" s="294"/>
      <c r="U933" s="294"/>
    </row>
    <row r="934" spans="2:21" ht="16.5" customHeight="1">
      <c r="B934" s="295" t="s">
        <v>111</v>
      </c>
      <c r="C934" s="296"/>
      <c r="D934" s="296"/>
      <c r="E934" s="297"/>
      <c r="F934" s="296"/>
      <c r="G934" s="296"/>
      <c r="H934" s="298"/>
      <c r="I934" s="298"/>
      <c r="J934" s="298"/>
      <c r="K934" s="298"/>
      <c r="L934" s="298"/>
      <c r="M934" s="298"/>
      <c r="N934" s="298"/>
      <c r="O934" s="299"/>
      <c r="R934" s="294"/>
      <c r="S934" s="294"/>
      <c r="T934" s="294"/>
      <c r="U934" s="294"/>
    </row>
    <row r="935" spans="2:21" ht="18.75" customHeight="1">
      <c r="B935" s="1055"/>
      <c r="C935" s="1056"/>
      <c r="D935" s="1056"/>
      <c r="E935" s="1056"/>
      <c r="F935" s="1056"/>
      <c r="G935" s="1056"/>
      <c r="H935" s="1056"/>
      <c r="I935" s="1056"/>
      <c r="J935" s="1056"/>
      <c r="K935" s="1056"/>
      <c r="L935" s="1213" t="s">
        <v>39</v>
      </c>
      <c r="M935" s="1215"/>
      <c r="N935" s="1215"/>
      <c r="O935" s="1216"/>
      <c r="Q935" s="496" t="str">
        <f>IF(M935="", "←選択してください。", "")</f>
        <v>←選択してください。</v>
      </c>
      <c r="R935" s="294"/>
      <c r="S935" s="294"/>
      <c r="T935" s="294"/>
      <c r="U935" s="294"/>
    </row>
    <row r="936" spans="2:21" ht="17.25" customHeight="1">
      <c r="B936" s="1057"/>
      <c r="C936" s="1058"/>
      <c r="D936" s="1058"/>
      <c r="E936" s="1058"/>
      <c r="F936" s="1058"/>
      <c r="G936" s="1058"/>
      <c r="H936" s="1058"/>
      <c r="I936" s="1058"/>
      <c r="J936" s="1058"/>
      <c r="K936" s="1058"/>
      <c r="L936" s="1214"/>
      <c r="M936" s="1217"/>
      <c r="N936" s="1217"/>
      <c r="O936" s="1218"/>
      <c r="Q936" s="301"/>
      <c r="R936" s="294"/>
      <c r="S936" s="294"/>
      <c r="T936" s="294"/>
      <c r="U936" s="294"/>
    </row>
    <row r="937" spans="2:21" ht="4.5" customHeight="1">
      <c r="B937" s="303"/>
      <c r="C937" s="303"/>
      <c r="D937" s="303"/>
      <c r="E937" s="303"/>
      <c r="F937" s="303"/>
      <c r="G937" s="303"/>
      <c r="H937" s="303"/>
      <c r="I937" s="303"/>
      <c r="J937" s="303"/>
      <c r="K937" s="303"/>
      <c r="L937" s="303"/>
      <c r="M937" s="303"/>
      <c r="N937" s="303"/>
      <c r="O937" s="517"/>
      <c r="R937" s="294"/>
      <c r="S937" s="294"/>
      <c r="T937" s="294"/>
      <c r="U937" s="294"/>
    </row>
    <row r="938" spans="2:21" ht="24" customHeight="1">
      <c r="B938" s="987" t="s">
        <v>112</v>
      </c>
      <c r="C938" s="1097"/>
      <c r="D938" s="1098" t="s">
        <v>41</v>
      </c>
      <c r="E938" s="1099"/>
      <c r="F938" s="1100"/>
      <c r="G938" s="1100"/>
      <c r="H938" s="1101"/>
      <c r="I938" s="987"/>
      <c r="J938" s="988"/>
      <c r="K938" s="988"/>
      <c r="L938" s="1219"/>
      <c r="M938" s="1219"/>
      <c r="N938" s="1219"/>
      <c r="O938" s="1220"/>
      <c r="Q938" s="301" t="str">
        <f>IF(OR(F932="人材養成事業",F932= "普及啓発事業"), "←斜線部は記入する必要はありません。", "")</f>
        <v/>
      </c>
      <c r="R938" s="294"/>
      <c r="S938" s="294"/>
      <c r="T938" s="294"/>
      <c r="U938" s="294"/>
    </row>
    <row r="939" spans="2:21" ht="8.25" customHeight="1">
      <c r="B939" s="122"/>
      <c r="C939" s="122"/>
      <c r="D939" s="122"/>
      <c r="E939" s="122"/>
      <c r="F939" s="303"/>
      <c r="G939" s="303"/>
      <c r="H939" s="500"/>
      <c r="I939" s="303"/>
      <c r="J939" s="303"/>
      <c r="K939" s="303"/>
      <c r="L939" s="501"/>
      <c r="M939" s="303"/>
      <c r="N939" s="303"/>
      <c r="O939" s="502"/>
      <c r="Q939" s="301"/>
      <c r="R939" s="294"/>
      <c r="S939" s="294"/>
      <c r="T939" s="294"/>
      <c r="U939" s="294"/>
    </row>
    <row r="940" spans="2:21" ht="24" hidden="1" customHeight="1">
      <c r="B940" s="122"/>
      <c r="C940" s="122"/>
      <c r="D940" s="122"/>
      <c r="E940" s="122"/>
      <c r="F940" s="303"/>
      <c r="G940" s="303"/>
      <c r="H940" s="500"/>
      <c r="I940" s="303"/>
      <c r="J940" s="303"/>
      <c r="K940" s="303"/>
      <c r="L940" s="501"/>
      <c r="M940" s="303"/>
      <c r="N940" s="303"/>
      <c r="O940" s="502"/>
      <c r="Q940" s="301"/>
      <c r="R940" s="294"/>
      <c r="S940" s="294"/>
      <c r="T940" s="294"/>
      <c r="U940" s="294"/>
    </row>
    <row r="941" spans="2:21" ht="9.75" hidden="1" customHeight="1">
      <c r="B941" s="122"/>
      <c r="C941" s="122"/>
      <c r="D941" s="303"/>
      <c r="E941" s="303"/>
      <c r="F941" s="303"/>
      <c r="G941" s="303"/>
      <c r="H941" s="303"/>
      <c r="I941" s="303"/>
      <c r="J941" s="303"/>
      <c r="K941" s="303"/>
      <c r="L941" s="303"/>
      <c r="M941" s="303"/>
      <c r="N941" s="303"/>
      <c r="O941" s="303"/>
      <c r="Q941" s="301"/>
      <c r="R941" s="294"/>
      <c r="S941" s="294"/>
      <c r="T941" s="294"/>
      <c r="U941" s="294"/>
    </row>
    <row r="942" spans="2:21" s="97" customFormat="1" ht="18" customHeight="1">
      <c r="B942" s="1067" t="s">
        <v>277</v>
      </c>
      <c r="C942" s="1075"/>
      <c r="D942" s="1032" t="s">
        <v>738</v>
      </c>
      <c r="E942" s="975"/>
      <c r="F942" s="975"/>
      <c r="G942" s="975"/>
      <c r="H942" s="975"/>
      <c r="I942" s="975"/>
      <c r="J942" s="975"/>
      <c r="K942" s="975"/>
      <c r="L942" s="975"/>
      <c r="M942" s="975"/>
      <c r="N942" s="975"/>
      <c r="O942" s="976"/>
      <c r="Q942" s="495"/>
    </row>
    <row r="943" spans="2:21" s="97" customFormat="1" ht="19.350000000000001" customHeight="1">
      <c r="B943" s="1076"/>
      <c r="C943" s="1077"/>
      <c r="D943" s="1033"/>
      <c r="E943" s="1034"/>
      <c r="F943" s="1034"/>
      <c r="G943" s="1034"/>
      <c r="H943" s="1034"/>
      <c r="I943" s="1034"/>
      <c r="J943" s="1034"/>
      <c r="K943" s="1034"/>
      <c r="L943" s="1034"/>
      <c r="M943" s="1034"/>
      <c r="N943" s="1034"/>
      <c r="O943" s="1035"/>
    </row>
    <row r="944" spans="2:21" s="97" customFormat="1" ht="19.350000000000001" customHeight="1">
      <c r="B944" s="1076"/>
      <c r="C944" s="1077"/>
      <c r="D944" s="1026"/>
      <c r="E944" s="1027"/>
      <c r="F944" s="1027"/>
      <c r="G944" s="1027"/>
      <c r="H944" s="1027"/>
      <c r="I944" s="1027"/>
      <c r="J944" s="1027"/>
      <c r="K944" s="1027"/>
      <c r="L944" s="1027"/>
      <c r="M944" s="1027"/>
      <c r="N944" s="1027"/>
      <c r="O944" s="1028"/>
    </row>
    <row r="945" spans="2:15" s="97" customFormat="1" ht="19.350000000000001" customHeight="1">
      <c r="B945" s="1076"/>
      <c r="C945" s="1077"/>
      <c r="D945" s="1026"/>
      <c r="E945" s="1027"/>
      <c r="F945" s="1027"/>
      <c r="G945" s="1027"/>
      <c r="H945" s="1027"/>
      <c r="I945" s="1027"/>
      <c r="J945" s="1027"/>
      <c r="K945" s="1027"/>
      <c r="L945" s="1027"/>
      <c r="M945" s="1027"/>
      <c r="N945" s="1027"/>
      <c r="O945" s="1028"/>
    </row>
    <row r="946" spans="2:15" s="97" customFormat="1" ht="19.350000000000001" customHeight="1">
      <c r="B946" s="1076"/>
      <c r="C946" s="1077"/>
      <c r="D946" s="1026"/>
      <c r="E946" s="1027"/>
      <c r="F946" s="1027"/>
      <c r="G946" s="1027"/>
      <c r="H946" s="1027"/>
      <c r="I946" s="1027"/>
      <c r="J946" s="1027"/>
      <c r="K946" s="1027"/>
      <c r="L946" s="1027"/>
      <c r="M946" s="1027"/>
      <c r="N946" s="1027"/>
      <c r="O946" s="1028"/>
    </row>
    <row r="947" spans="2:15" s="97" customFormat="1" ht="19.350000000000001" customHeight="1">
      <c r="B947" s="1076"/>
      <c r="C947" s="1077"/>
      <c r="D947" s="1026"/>
      <c r="E947" s="1027"/>
      <c r="F947" s="1027"/>
      <c r="G947" s="1027"/>
      <c r="H947" s="1027"/>
      <c r="I947" s="1027"/>
      <c r="J947" s="1027"/>
      <c r="K947" s="1027"/>
      <c r="L947" s="1027"/>
      <c r="M947" s="1027"/>
      <c r="N947" s="1027"/>
      <c r="O947" s="1028"/>
    </row>
    <row r="948" spans="2:15" s="97" customFormat="1" ht="19.350000000000001" customHeight="1">
      <c r="B948" s="1076"/>
      <c r="C948" s="1077"/>
      <c r="D948" s="1026"/>
      <c r="E948" s="1027"/>
      <c r="F948" s="1027"/>
      <c r="G948" s="1027"/>
      <c r="H948" s="1027"/>
      <c r="I948" s="1027"/>
      <c r="J948" s="1027"/>
      <c r="K948" s="1027"/>
      <c r="L948" s="1027"/>
      <c r="M948" s="1027"/>
      <c r="N948" s="1027"/>
      <c r="O948" s="1028"/>
    </row>
    <row r="949" spans="2:15" s="97" customFormat="1" ht="19.350000000000001" customHeight="1">
      <c r="B949" s="1076"/>
      <c r="C949" s="1077"/>
      <c r="D949" s="1026"/>
      <c r="E949" s="1027"/>
      <c r="F949" s="1027"/>
      <c r="G949" s="1027"/>
      <c r="H949" s="1027"/>
      <c r="I949" s="1027"/>
      <c r="J949" s="1027"/>
      <c r="K949" s="1027"/>
      <c r="L949" s="1027"/>
      <c r="M949" s="1027"/>
      <c r="N949" s="1027"/>
      <c r="O949" s="1028"/>
    </row>
    <row r="950" spans="2:15" s="97" customFormat="1" ht="19.350000000000001" customHeight="1">
      <c r="B950" s="1076"/>
      <c r="C950" s="1077"/>
      <c r="D950" s="1026"/>
      <c r="E950" s="1027"/>
      <c r="F950" s="1027"/>
      <c r="G950" s="1027"/>
      <c r="H950" s="1027"/>
      <c r="I950" s="1027"/>
      <c r="J950" s="1027"/>
      <c r="K950" s="1027"/>
      <c r="L950" s="1027"/>
      <c r="M950" s="1027"/>
      <c r="N950" s="1027"/>
      <c r="O950" s="1028"/>
    </row>
    <row r="951" spans="2:15" s="97" customFormat="1" ht="19.350000000000001" customHeight="1">
      <c r="B951" s="1076"/>
      <c r="C951" s="1077"/>
      <c r="D951" s="1026"/>
      <c r="E951" s="1027"/>
      <c r="F951" s="1027"/>
      <c r="G951" s="1027"/>
      <c r="H951" s="1027"/>
      <c r="I951" s="1027"/>
      <c r="J951" s="1027"/>
      <c r="K951" s="1027"/>
      <c r="L951" s="1027"/>
      <c r="M951" s="1027"/>
      <c r="N951" s="1027"/>
      <c r="O951" s="1028"/>
    </row>
    <row r="952" spans="2:15" s="97" customFormat="1" ht="19.350000000000001" customHeight="1">
      <c r="B952" s="1078"/>
      <c r="C952" s="1079"/>
      <c r="D952" s="1029"/>
      <c r="E952" s="1030"/>
      <c r="F952" s="1030"/>
      <c r="G952" s="1030"/>
      <c r="H952" s="1030"/>
      <c r="I952" s="1030"/>
      <c r="J952" s="1030"/>
      <c r="K952" s="1030"/>
      <c r="L952" s="1030"/>
      <c r="M952" s="1030"/>
      <c r="N952" s="1030"/>
      <c r="O952" s="1031"/>
    </row>
    <row r="953" spans="2:15" s="97" customFormat="1" ht="18" customHeight="1">
      <c r="B953" s="1067" t="s">
        <v>114</v>
      </c>
      <c r="C953" s="1092"/>
      <c r="D953" s="1147" t="s">
        <v>523</v>
      </c>
      <c r="E953" s="1133"/>
      <c r="F953" s="1133"/>
      <c r="G953" s="1133"/>
      <c r="H953" s="1133"/>
      <c r="I953" s="1133"/>
      <c r="J953" s="1133"/>
      <c r="K953" s="1133"/>
      <c r="L953" s="1133"/>
      <c r="M953" s="1133"/>
      <c r="N953" s="1133"/>
      <c r="O953" s="1134"/>
    </row>
    <row r="954" spans="2:15" s="97" customFormat="1" ht="18" customHeight="1">
      <c r="B954" s="1093"/>
      <c r="C954" s="1094"/>
      <c r="D954" s="1045"/>
      <c r="E954" s="1046"/>
      <c r="F954" s="1046"/>
      <c r="G954" s="1046"/>
      <c r="H954" s="1046"/>
      <c r="I954" s="1046"/>
      <c r="J954" s="1046"/>
      <c r="K954" s="1046"/>
      <c r="L954" s="1046"/>
      <c r="M954" s="1046"/>
      <c r="N954" s="1046"/>
      <c r="O954" s="1047"/>
    </row>
    <row r="955" spans="2:15" s="97" customFormat="1" ht="18" customHeight="1">
      <c r="B955" s="1093"/>
      <c r="C955" s="1094"/>
      <c r="D955" s="1026"/>
      <c r="E955" s="1027"/>
      <c r="F955" s="1027"/>
      <c r="G955" s="1027"/>
      <c r="H955" s="1027"/>
      <c r="I955" s="1027"/>
      <c r="J955" s="1027"/>
      <c r="K955" s="1027"/>
      <c r="L955" s="1027"/>
      <c r="M955" s="1027"/>
      <c r="N955" s="1027"/>
      <c r="O955" s="1028"/>
    </row>
    <row r="956" spans="2:15" s="97" customFormat="1" ht="18" customHeight="1">
      <c r="B956" s="1093"/>
      <c r="C956" s="1094"/>
      <c r="D956" s="1026"/>
      <c r="E956" s="1027"/>
      <c r="F956" s="1027"/>
      <c r="G956" s="1027"/>
      <c r="H956" s="1027"/>
      <c r="I956" s="1027"/>
      <c r="J956" s="1027"/>
      <c r="K956" s="1027"/>
      <c r="L956" s="1027"/>
      <c r="M956" s="1027"/>
      <c r="N956" s="1027"/>
      <c r="O956" s="1028"/>
    </row>
    <row r="957" spans="2:15" s="97" customFormat="1" ht="18" customHeight="1">
      <c r="B957" s="1093"/>
      <c r="C957" s="1094"/>
      <c r="D957" s="1026"/>
      <c r="E957" s="1027"/>
      <c r="F957" s="1027"/>
      <c r="G957" s="1027"/>
      <c r="H957" s="1027"/>
      <c r="I957" s="1027"/>
      <c r="J957" s="1027"/>
      <c r="K957" s="1027"/>
      <c r="L957" s="1027"/>
      <c r="M957" s="1027"/>
      <c r="N957" s="1027"/>
      <c r="O957" s="1028"/>
    </row>
    <row r="958" spans="2:15" s="97" customFormat="1" ht="18" customHeight="1">
      <c r="B958" s="1093"/>
      <c r="C958" s="1094"/>
      <c r="D958" s="1026"/>
      <c r="E958" s="1027"/>
      <c r="F958" s="1027"/>
      <c r="G958" s="1027"/>
      <c r="H958" s="1027"/>
      <c r="I958" s="1027"/>
      <c r="J958" s="1027"/>
      <c r="K958" s="1027"/>
      <c r="L958" s="1027"/>
      <c r="M958" s="1027"/>
      <c r="N958" s="1027"/>
      <c r="O958" s="1028"/>
    </row>
    <row r="959" spans="2:15" s="97" customFormat="1" ht="18" customHeight="1">
      <c r="B959" s="1093"/>
      <c r="C959" s="1094"/>
      <c r="D959" s="1048"/>
      <c r="E959" s="1049"/>
      <c r="F959" s="1049"/>
      <c r="G959" s="1049"/>
      <c r="H959" s="1049"/>
      <c r="I959" s="1049"/>
      <c r="J959" s="1049"/>
      <c r="K959" s="1049"/>
      <c r="L959" s="1049"/>
      <c r="M959" s="1049"/>
      <c r="N959" s="1049"/>
      <c r="O959" s="1050"/>
    </row>
    <row r="960" spans="2:15" s="97" customFormat="1" ht="18" customHeight="1">
      <c r="B960" s="1093"/>
      <c r="C960" s="1094"/>
      <c r="D960" s="1116" t="s">
        <v>334</v>
      </c>
      <c r="E960" s="1117"/>
      <c r="F960" s="1117"/>
      <c r="G960" s="1117"/>
      <c r="H960" s="1117"/>
      <c r="I960" s="1117"/>
      <c r="J960" s="1117"/>
      <c r="K960" s="1117"/>
      <c r="L960" s="1117"/>
      <c r="M960" s="1117"/>
      <c r="N960" s="1117"/>
      <c r="O960" s="1118"/>
    </row>
    <row r="961" spans="2:15" s="97" customFormat="1" ht="18" customHeight="1">
      <c r="B961" s="1093"/>
      <c r="C961" s="1094"/>
      <c r="D961" s="1045"/>
      <c r="E961" s="1119"/>
      <c r="F961" s="1119"/>
      <c r="G961" s="1119"/>
      <c r="H961" s="1119"/>
      <c r="I961" s="1119"/>
      <c r="J961" s="1119"/>
      <c r="K961" s="1119"/>
      <c r="L961" s="1119"/>
      <c r="M961" s="1119"/>
      <c r="N961" s="1119"/>
      <c r="O961" s="1120"/>
    </row>
    <row r="962" spans="2:15" s="97" customFormat="1" ht="18" customHeight="1">
      <c r="B962" s="1093"/>
      <c r="C962" s="1094"/>
      <c r="D962" s="1121"/>
      <c r="E962" s="1122"/>
      <c r="F962" s="1122"/>
      <c r="G962" s="1122"/>
      <c r="H962" s="1122"/>
      <c r="I962" s="1122"/>
      <c r="J962" s="1122"/>
      <c r="K962" s="1122"/>
      <c r="L962" s="1122"/>
      <c r="M962" s="1122"/>
      <c r="N962" s="1122"/>
      <c r="O962" s="1123"/>
    </row>
    <row r="963" spans="2:15" s="97" customFormat="1" ht="18" customHeight="1">
      <c r="B963" s="1093"/>
      <c r="C963" s="1094"/>
      <c r="D963" s="1121"/>
      <c r="E963" s="1122"/>
      <c r="F963" s="1122"/>
      <c r="G963" s="1122"/>
      <c r="H963" s="1122"/>
      <c r="I963" s="1122"/>
      <c r="J963" s="1122"/>
      <c r="K963" s="1122"/>
      <c r="L963" s="1122"/>
      <c r="M963" s="1122"/>
      <c r="N963" s="1122"/>
      <c r="O963" s="1123"/>
    </row>
    <row r="964" spans="2:15" s="97" customFormat="1" ht="18" customHeight="1">
      <c r="B964" s="1093"/>
      <c r="C964" s="1094"/>
      <c r="D964" s="1121"/>
      <c r="E964" s="1122"/>
      <c r="F964" s="1122"/>
      <c r="G964" s="1122"/>
      <c r="H964" s="1122"/>
      <c r="I964" s="1122"/>
      <c r="J964" s="1122"/>
      <c r="K964" s="1122"/>
      <c r="L964" s="1122"/>
      <c r="M964" s="1122"/>
      <c r="N964" s="1122"/>
      <c r="O964" s="1123"/>
    </row>
    <row r="965" spans="2:15" s="97" customFormat="1" ht="18" customHeight="1">
      <c r="B965" s="1093"/>
      <c r="C965" s="1094"/>
      <c r="D965" s="1121"/>
      <c r="E965" s="1122"/>
      <c r="F965" s="1122"/>
      <c r="G965" s="1122"/>
      <c r="H965" s="1122"/>
      <c r="I965" s="1122"/>
      <c r="J965" s="1122"/>
      <c r="K965" s="1122"/>
      <c r="L965" s="1122"/>
      <c r="M965" s="1122"/>
      <c r="N965" s="1122"/>
      <c r="O965" s="1123"/>
    </row>
    <row r="966" spans="2:15" s="97" customFormat="1" ht="18" customHeight="1">
      <c r="B966" s="1093"/>
      <c r="C966" s="1094"/>
      <c r="D966" s="1121"/>
      <c r="E966" s="1122"/>
      <c r="F966" s="1122"/>
      <c r="G966" s="1122"/>
      <c r="H966" s="1122"/>
      <c r="I966" s="1122"/>
      <c r="J966" s="1122"/>
      <c r="K966" s="1122"/>
      <c r="L966" s="1122"/>
      <c r="M966" s="1122"/>
      <c r="N966" s="1122"/>
      <c r="O966" s="1123"/>
    </row>
    <row r="967" spans="2:15" s="97" customFormat="1" ht="18" customHeight="1">
      <c r="B967" s="1095"/>
      <c r="C967" s="1096"/>
      <c r="D967" s="1124"/>
      <c r="E967" s="1125"/>
      <c r="F967" s="1125"/>
      <c r="G967" s="1125"/>
      <c r="H967" s="1125"/>
      <c r="I967" s="1125"/>
      <c r="J967" s="1125"/>
      <c r="K967" s="1125"/>
      <c r="L967" s="1125"/>
      <c r="M967" s="1125"/>
      <c r="N967" s="1125"/>
      <c r="O967" s="1126"/>
    </row>
    <row r="968" spans="2:15" s="97" customFormat="1" ht="30" customHeight="1">
      <c r="B968" s="1067" t="s">
        <v>110</v>
      </c>
      <c r="C968" s="1092"/>
      <c r="D968" s="1102" t="s">
        <v>733</v>
      </c>
      <c r="E968" s="1090"/>
      <c r="F968" s="1090"/>
      <c r="G968" s="1090"/>
      <c r="H968" s="1090"/>
      <c r="I968" s="1090"/>
      <c r="J968" s="1090"/>
      <c r="K968" s="1090"/>
      <c r="L968" s="1090"/>
      <c r="M968" s="1090"/>
      <c r="N968" s="1090"/>
      <c r="O968" s="1091"/>
    </row>
    <row r="969" spans="2:15" s="97" customFormat="1" ht="18" customHeight="1">
      <c r="B969" s="1093"/>
      <c r="C969" s="1094"/>
      <c r="D969" s="1045"/>
      <c r="E969" s="1108"/>
      <c r="F969" s="1108"/>
      <c r="G969" s="1108"/>
      <c r="H969" s="1108"/>
      <c r="I969" s="1108"/>
      <c r="J969" s="1108"/>
      <c r="K969" s="1108"/>
      <c r="L969" s="1108"/>
      <c r="M969" s="1108"/>
      <c r="N969" s="1108"/>
      <c r="O969" s="1109"/>
    </row>
    <row r="970" spans="2:15" s="97" customFormat="1" ht="18" customHeight="1">
      <c r="B970" s="1093"/>
      <c r="C970" s="1094"/>
      <c r="D970" s="1110"/>
      <c r="E970" s="1111"/>
      <c r="F970" s="1111"/>
      <c r="G970" s="1111"/>
      <c r="H970" s="1111"/>
      <c r="I970" s="1111"/>
      <c r="J970" s="1111"/>
      <c r="K970" s="1111"/>
      <c r="L970" s="1111"/>
      <c r="M970" s="1111"/>
      <c r="N970" s="1111"/>
      <c r="O970" s="1112"/>
    </row>
    <row r="971" spans="2:15" s="97" customFormat="1" ht="18" customHeight="1">
      <c r="B971" s="1093"/>
      <c r="C971" s="1094"/>
      <c r="D971" s="1113"/>
      <c r="E971" s="1114"/>
      <c r="F971" s="1114"/>
      <c r="G971" s="1114"/>
      <c r="H971" s="1114"/>
      <c r="I971" s="1114"/>
      <c r="J971" s="1114"/>
      <c r="K971" s="1114"/>
      <c r="L971" s="1114"/>
      <c r="M971" s="1114"/>
      <c r="N971" s="1114"/>
      <c r="O971" s="1115"/>
    </row>
    <row r="972" spans="2:15" s="97" customFormat="1" ht="17.100000000000001" customHeight="1">
      <c r="B972" s="1093"/>
      <c r="C972" s="1094"/>
      <c r="D972" s="1133" t="s">
        <v>278</v>
      </c>
      <c r="E972" s="1133"/>
      <c r="F972" s="1133"/>
      <c r="G972" s="1133"/>
      <c r="H972" s="1133"/>
      <c r="I972" s="1133"/>
      <c r="J972" s="1133"/>
      <c r="K972" s="1133"/>
      <c r="L972" s="1133"/>
      <c r="M972" s="1133"/>
      <c r="N972" s="1133"/>
      <c r="O972" s="1134"/>
    </row>
    <row r="973" spans="2:15" s="97" customFormat="1" ht="17.100000000000001" customHeight="1">
      <c r="B973" s="1093"/>
      <c r="C973" s="1094"/>
      <c r="D973" s="1135"/>
      <c r="E973" s="1108"/>
      <c r="F973" s="1108"/>
      <c r="G973" s="1108"/>
      <c r="H973" s="1108"/>
      <c r="I973" s="1108"/>
      <c r="J973" s="1108"/>
      <c r="K973" s="1108"/>
      <c r="L973" s="1108"/>
      <c r="M973" s="1108"/>
      <c r="N973" s="1108"/>
      <c r="O973" s="1109"/>
    </row>
    <row r="974" spans="2:15" s="97" customFormat="1" ht="17.100000000000001" customHeight="1">
      <c r="B974" s="1093"/>
      <c r="C974" s="1094"/>
      <c r="D974" s="1110"/>
      <c r="E974" s="1111"/>
      <c r="F974" s="1111"/>
      <c r="G974" s="1111"/>
      <c r="H974" s="1111"/>
      <c r="I974" s="1111"/>
      <c r="J974" s="1111"/>
      <c r="K974" s="1111"/>
      <c r="L974" s="1111"/>
      <c r="M974" s="1111"/>
      <c r="N974" s="1111"/>
      <c r="O974" s="1112"/>
    </row>
    <row r="975" spans="2:15" s="97" customFormat="1" ht="17.100000000000001" customHeight="1">
      <c r="B975" s="1093"/>
      <c r="C975" s="1094"/>
      <c r="D975" s="1113"/>
      <c r="E975" s="1114"/>
      <c r="F975" s="1114"/>
      <c r="G975" s="1114"/>
      <c r="H975" s="1114"/>
      <c r="I975" s="1114"/>
      <c r="J975" s="1114"/>
      <c r="K975" s="1114"/>
      <c r="L975" s="1114"/>
      <c r="M975" s="1114"/>
      <c r="N975" s="1114"/>
      <c r="O975" s="1115"/>
    </row>
    <row r="976" spans="2:15" s="97" customFormat="1" ht="17.100000000000001" customHeight="1">
      <c r="B976" s="1093"/>
      <c r="C976" s="1094"/>
      <c r="D976" s="1133" t="s">
        <v>371</v>
      </c>
      <c r="E976" s="1133"/>
      <c r="F976" s="1133"/>
      <c r="G976" s="1133"/>
      <c r="H976" s="1133"/>
      <c r="I976" s="1133"/>
      <c r="J976" s="1133"/>
      <c r="K976" s="1133"/>
      <c r="L976" s="1133"/>
      <c r="M976" s="1133"/>
      <c r="N976" s="1133"/>
      <c r="O976" s="1134"/>
    </row>
    <row r="977" spans="1:21" s="97" customFormat="1" ht="17.100000000000001" customHeight="1">
      <c r="B977" s="1093"/>
      <c r="C977" s="1094"/>
      <c r="D977" s="1135"/>
      <c r="E977" s="1136"/>
      <c r="F977" s="1136"/>
      <c r="G977" s="1136"/>
      <c r="H977" s="1136"/>
      <c r="I977" s="1136"/>
      <c r="J977" s="1136"/>
      <c r="K977" s="1136"/>
      <c r="L977" s="1136"/>
      <c r="M977" s="1136"/>
      <c r="N977" s="1136"/>
      <c r="O977" s="1137"/>
    </row>
    <row r="978" spans="1:21" s="97" customFormat="1" ht="17.100000000000001" customHeight="1">
      <c r="B978" s="1093"/>
      <c r="C978" s="1094"/>
      <c r="D978" s="1138"/>
      <c r="E978" s="827"/>
      <c r="F978" s="827"/>
      <c r="G978" s="827"/>
      <c r="H978" s="827"/>
      <c r="I978" s="827"/>
      <c r="J978" s="827"/>
      <c r="K978" s="827"/>
      <c r="L978" s="827"/>
      <c r="M978" s="827"/>
      <c r="N978" s="827"/>
      <c r="O978" s="1139"/>
    </row>
    <row r="979" spans="1:21" s="97" customFormat="1" ht="17.100000000000001" customHeight="1">
      <c r="B979" s="1093"/>
      <c r="C979" s="1094"/>
      <c r="D979" s="1140"/>
      <c r="E979" s="1141"/>
      <c r="F979" s="1141"/>
      <c r="G979" s="1141"/>
      <c r="H979" s="1141"/>
      <c r="I979" s="1141"/>
      <c r="J979" s="1141"/>
      <c r="K979" s="1141"/>
      <c r="L979" s="1141"/>
      <c r="M979" s="1141"/>
      <c r="N979" s="1141"/>
      <c r="O979" s="1142"/>
    </row>
    <row r="980" spans="1:21" s="97" customFormat="1" ht="45" customHeight="1">
      <c r="B980" s="1093"/>
      <c r="C980" s="1094"/>
      <c r="D980" s="1021" t="s">
        <v>780</v>
      </c>
      <c r="E980" s="1022"/>
      <c r="F980" s="1022"/>
      <c r="G980" s="1022"/>
      <c r="H980" s="1022"/>
      <c r="I980" s="1022"/>
      <c r="J980" s="1022"/>
      <c r="K980" s="1022"/>
      <c r="L980" s="1023"/>
      <c r="M980" s="1024" t="s">
        <v>713</v>
      </c>
      <c r="N980" s="1025"/>
      <c r="O980" s="706" t="s">
        <v>714</v>
      </c>
      <c r="Q980" s="495" t="s">
        <v>721</v>
      </c>
    </row>
    <row r="981" spans="1:21" s="97" customFormat="1" ht="17.100000000000001" customHeight="1">
      <c r="B981" s="1093"/>
      <c r="C981" s="1094"/>
      <c r="D981" s="1045"/>
      <c r="E981" s="1103"/>
      <c r="F981" s="1103"/>
      <c r="G981" s="1103"/>
      <c r="H981" s="1103"/>
      <c r="I981" s="1103"/>
      <c r="J981" s="1103"/>
      <c r="K981" s="1103"/>
      <c r="L981" s="1103"/>
      <c r="M981" s="1103"/>
      <c r="N981" s="1103"/>
      <c r="O981" s="1104"/>
    </row>
    <row r="982" spans="1:21" ht="18" customHeight="1">
      <c r="B982" s="1093"/>
      <c r="C982" s="1094"/>
      <c r="D982" s="1105"/>
      <c r="E982" s="1106"/>
      <c r="F982" s="1106"/>
      <c r="G982" s="1106"/>
      <c r="H982" s="1106"/>
      <c r="I982" s="1106"/>
      <c r="J982" s="1106"/>
      <c r="K982" s="1106"/>
      <c r="L982" s="1106"/>
      <c r="M982" s="1106"/>
      <c r="N982" s="1106"/>
      <c r="O982" s="1107"/>
      <c r="R982" s="294"/>
      <c r="S982" s="294"/>
      <c r="T982" s="294"/>
      <c r="U982" s="294"/>
    </row>
    <row r="983" spans="1:21" ht="18" customHeight="1">
      <c r="B983" s="1093"/>
      <c r="C983" s="1094"/>
      <c r="D983" s="1147" t="s">
        <v>279</v>
      </c>
      <c r="E983" s="1133"/>
      <c r="F983" s="1133"/>
      <c r="G983" s="1133"/>
      <c r="H983" s="1133"/>
      <c r="I983" s="1133"/>
      <c r="J983" s="1133"/>
      <c r="K983" s="1133"/>
      <c r="L983" s="1133"/>
      <c r="M983" s="1133"/>
      <c r="N983" s="1133"/>
      <c r="O983" s="1134"/>
      <c r="R983" s="294"/>
      <c r="S983" s="294"/>
      <c r="T983" s="294"/>
      <c r="U983" s="294"/>
    </row>
    <row r="984" spans="1:21" ht="18" customHeight="1">
      <c r="B984" s="1093"/>
      <c r="C984" s="1094"/>
      <c r="D984" s="1127"/>
      <c r="E984" s="1128"/>
      <c r="F984" s="1128"/>
      <c r="G984" s="1128"/>
      <c r="H984" s="1128"/>
      <c r="I984" s="1128"/>
      <c r="J984" s="1128"/>
      <c r="K984" s="1128"/>
      <c r="L984" s="1128"/>
      <c r="M984" s="1128"/>
      <c r="N984" s="1128"/>
      <c r="O984" s="1129"/>
      <c r="R984" s="294"/>
      <c r="S984" s="294"/>
      <c r="T984" s="294"/>
      <c r="U984" s="294"/>
    </row>
    <row r="985" spans="1:21" s="308" customFormat="1" ht="18" customHeight="1">
      <c r="B985" s="1095"/>
      <c r="C985" s="1096"/>
      <c r="D985" s="1130"/>
      <c r="E985" s="1131"/>
      <c r="F985" s="1131"/>
      <c r="G985" s="1131"/>
      <c r="H985" s="1131"/>
      <c r="I985" s="1131"/>
      <c r="J985" s="1131"/>
      <c r="K985" s="1131"/>
      <c r="L985" s="1131"/>
      <c r="M985" s="1131"/>
      <c r="N985" s="1131"/>
      <c r="O985" s="1132"/>
    </row>
    <row r="986" spans="1:21" s="122" customFormat="1" ht="4.5" customHeight="1">
      <c r="B986" s="309"/>
      <c r="C986" s="309"/>
      <c r="D986" s="310"/>
      <c r="E986" s="310"/>
      <c r="F986" s="310"/>
      <c r="G986" s="310"/>
      <c r="H986" s="310"/>
      <c r="I986" s="310"/>
      <c r="J986" s="310"/>
      <c r="K986" s="310"/>
      <c r="L986" s="310"/>
      <c r="M986" s="310"/>
      <c r="N986" s="310"/>
      <c r="O986" s="310"/>
    </row>
    <row r="987" spans="1:21" s="122" customFormat="1" ht="18.75" customHeight="1">
      <c r="B987" s="463" t="s">
        <v>333</v>
      </c>
      <c r="C987" s="309"/>
      <c r="D987" s="310"/>
      <c r="E987" s="310"/>
      <c r="F987" s="310"/>
      <c r="G987" s="310"/>
      <c r="H987" s="310"/>
      <c r="I987" s="310"/>
      <c r="J987" s="310"/>
      <c r="K987" s="310"/>
      <c r="L987" s="310"/>
      <c r="M987" s="310"/>
      <c r="N987" s="310"/>
      <c r="O987" s="310"/>
    </row>
    <row r="988" spans="1:21" s="122" customFormat="1" ht="14.25" customHeight="1" thickBot="1">
      <c r="B988" s="463" t="s">
        <v>331</v>
      </c>
      <c r="C988" s="309"/>
      <c r="D988" s="310"/>
      <c r="E988" s="310"/>
      <c r="F988" s="310"/>
      <c r="G988" s="310"/>
      <c r="H988" s="310"/>
      <c r="I988" s="310"/>
      <c r="J988" s="310"/>
      <c r="K988" s="310"/>
      <c r="L988" s="310"/>
      <c r="M988" s="310"/>
      <c r="N988" s="310"/>
      <c r="O988" s="310"/>
    </row>
    <row r="989" spans="1:21" s="122" customFormat="1" ht="18" customHeight="1" thickBot="1">
      <c r="B989" s="1143" t="s">
        <v>36</v>
      </c>
      <c r="C989" s="1017"/>
      <c r="D989" s="1018"/>
      <c r="E989" s="311" t="s">
        <v>522</v>
      </c>
      <c r="F989" s="312"/>
      <c r="G989" s="312"/>
      <c r="H989" s="312"/>
      <c r="I989" s="312"/>
      <c r="J989" s="312"/>
      <c r="K989" s="312"/>
      <c r="L989" s="212"/>
      <c r="M989" s="212"/>
      <c r="N989" s="212"/>
      <c r="O989" s="212"/>
    </row>
    <row r="990" spans="1:21" s="122" customFormat="1" ht="12">
      <c r="A990" s="313"/>
      <c r="B990" s="314" t="s">
        <v>50</v>
      </c>
      <c r="C990" s="314"/>
      <c r="D990" s="315"/>
      <c r="E990" s="316"/>
      <c r="F990" s="316"/>
      <c r="G990" s="317" t="s">
        <v>51</v>
      </c>
      <c r="H990" s="315"/>
      <c r="I990" s="314" t="s">
        <v>52</v>
      </c>
      <c r="J990" s="314"/>
      <c r="K990" s="313"/>
      <c r="L990" s="318"/>
      <c r="M990" s="319"/>
      <c r="N990" s="313"/>
      <c r="O990" s="317" t="s">
        <v>51</v>
      </c>
    </row>
    <row r="991" spans="1:21" s="122" customFormat="1" ht="12">
      <c r="A991" s="320"/>
      <c r="B991" s="321" t="s">
        <v>53</v>
      </c>
      <c r="C991" s="322"/>
      <c r="D991" s="322"/>
      <c r="E991" s="323"/>
      <c r="F991" s="323" t="s">
        <v>54</v>
      </c>
      <c r="G991" s="324" t="s">
        <v>55</v>
      </c>
      <c r="H991" s="325"/>
      <c r="I991" s="321" t="s">
        <v>53</v>
      </c>
      <c r="J991" s="322"/>
      <c r="K991" s="322"/>
      <c r="L991" s="322"/>
      <c r="M991" s="323"/>
      <c r="N991" s="323" t="s">
        <v>54</v>
      </c>
      <c r="O991" s="324" t="s">
        <v>55</v>
      </c>
    </row>
    <row r="992" spans="1:21" s="122" customFormat="1" ht="18" customHeight="1">
      <c r="A992" s="313"/>
      <c r="B992" s="78" t="s">
        <v>395</v>
      </c>
      <c r="C992" s="79"/>
      <c r="D992" s="79"/>
      <c r="E992" s="80"/>
      <c r="F992" s="81"/>
      <c r="G992" s="82"/>
      <c r="H992" s="83"/>
      <c r="I992" s="78" t="s">
        <v>397</v>
      </c>
      <c r="J992" s="79"/>
      <c r="K992" s="79"/>
      <c r="L992" s="79"/>
      <c r="M992" s="80"/>
      <c r="N992" s="84"/>
      <c r="O992" s="85"/>
      <c r="Q992" s="561" t="s">
        <v>700</v>
      </c>
    </row>
    <row r="993" spans="1:15" s="122" customFormat="1" ht="14.25" customHeight="1">
      <c r="A993" s="313"/>
      <c r="B993" s="86"/>
      <c r="C993" s="87"/>
      <c r="D993" s="88"/>
      <c r="E993" s="89"/>
      <c r="F993" s="90"/>
      <c r="G993" s="91"/>
      <c r="H993" s="83"/>
      <c r="I993" s="92"/>
      <c r="J993" s="93"/>
      <c r="K993" s="88"/>
      <c r="L993" s="88"/>
      <c r="M993" s="89"/>
      <c r="N993" s="90"/>
      <c r="O993" s="94"/>
    </row>
    <row r="994" spans="1:15" s="122" customFormat="1" ht="14.25" customHeight="1">
      <c r="A994" s="313"/>
      <c r="B994" s="95"/>
      <c r="C994" s="96"/>
      <c r="D994" s="97"/>
      <c r="E994" s="98"/>
      <c r="F994" s="90"/>
      <c r="G994" s="99">
        <f>ROUNDDOWN(SUM(F993:F999)/1000,0)</f>
        <v>0</v>
      </c>
      <c r="H994" s="100"/>
      <c r="I994" s="92"/>
      <c r="J994" s="510"/>
      <c r="K994" s="510"/>
      <c r="L994" s="510"/>
      <c r="M994" s="98"/>
      <c r="N994" s="90"/>
      <c r="O994" s="101">
        <f>ROUNDDOWN(SUM(N993:N1002)/1000,0)</f>
        <v>0</v>
      </c>
    </row>
    <row r="995" spans="1:15" s="122" customFormat="1" ht="14.1" customHeight="1">
      <c r="A995" s="313"/>
      <c r="B995" s="95"/>
      <c r="C995" s="96"/>
      <c r="D995" s="97"/>
      <c r="E995" s="98"/>
      <c r="F995" s="90"/>
      <c r="G995" s="99"/>
      <c r="H995" s="100"/>
      <c r="I995" s="92"/>
      <c r="J995" s="510"/>
      <c r="K995" s="510"/>
      <c r="L995" s="510"/>
      <c r="M995" s="98"/>
      <c r="N995" s="90"/>
      <c r="O995" s="94"/>
    </row>
    <row r="996" spans="1:15" s="122" customFormat="1" ht="14.25" customHeight="1">
      <c r="A996" s="313"/>
      <c r="B996" s="95"/>
      <c r="C996" s="96"/>
      <c r="D996" s="97"/>
      <c r="E996" s="98"/>
      <c r="F996" s="90"/>
      <c r="G996" s="99"/>
      <c r="H996" s="100"/>
      <c r="I996" s="92"/>
      <c r="J996" s="510"/>
      <c r="K996" s="510"/>
      <c r="L996" s="510"/>
      <c r="M996" s="98"/>
      <c r="N996" s="90"/>
      <c r="O996" s="94"/>
    </row>
    <row r="997" spans="1:15" s="122" customFormat="1" ht="14.25" customHeight="1">
      <c r="A997" s="313"/>
      <c r="B997" s="95"/>
      <c r="C997" s="96"/>
      <c r="D997" s="97"/>
      <c r="E997" s="98"/>
      <c r="F997" s="90"/>
      <c r="G997" s="102"/>
      <c r="H997" s="103"/>
      <c r="I997" s="92"/>
      <c r="J997" s="510"/>
      <c r="K997" s="510"/>
      <c r="L997" s="510"/>
      <c r="M997" s="98"/>
      <c r="N997" s="90"/>
      <c r="O997" s="94"/>
    </row>
    <row r="998" spans="1:15" s="122" customFormat="1" ht="14.25" customHeight="1">
      <c r="A998" s="313"/>
      <c r="B998" s="95"/>
      <c r="C998" s="96"/>
      <c r="D998" s="97"/>
      <c r="E998" s="98"/>
      <c r="F998" s="90"/>
      <c r="G998" s="102"/>
      <c r="H998" s="103"/>
      <c r="I998" s="92"/>
      <c r="J998" s="510"/>
      <c r="K998" s="510"/>
      <c r="L998" s="510"/>
      <c r="M998" s="98"/>
      <c r="N998" s="90"/>
      <c r="O998" s="94"/>
    </row>
    <row r="999" spans="1:15" s="122" customFormat="1" ht="14.25" customHeight="1">
      <c r="A999" s="313"/>
      <c r="B999" s="78" t="s">
        <v>607</v>
      </c>
      <c r="C999" s="79"/>
      <c r="D999" s="79"/>
      <c r="E999" s="80"/>
      <c r="F999" s="81"/>
      <c r="G999" s="82"/>
      <c r="H999" s="105"/>
      <c r="I999" s="92"/>
      <c r="J999" s="510"/>
      <c r="K999" s="510"/>
      <c r="L999" s="510"/>
      <c r="M999" s="98"/>
      <c r="N999" s="90"/>
      <c r="O999" s="94"/>
    </row>
    <row r="1000" spans="1:15" s="122" customFormat="1" ht="14.25" customHeight="1">
      <c r="A1000" s="313"/>
      <c r="B1000" s="95"/>
      <c r="C1000" s="96"/>
      <c r="D1000" s="97"/>
      <c r="E1000" s="98"/>
      <c r="F1000" s="90"/>
      <c r="G1000" s="91"/>
      <c r="H1000" s="105"/>
      <c r="I1000" s="92"/>
      <c r="J1000" s="510"/>
      <c r="K1000" s="510"/>
      <c r="L1000" s="510"/>
      <c r="M1000" s="98"/>
      <c r="N1000" s="90"/>
      <c r="O1000" s="94"/>
    </row>
    <row r="1001" spans="1:15" s="122" customFormat="1" ht="14.25" customHeight="1">
      <c r="A1001" s="313"/>
      <c r="B1001" s="95"/>
      <c r="C1001" s="96"/>
      <c r="D1001" s="97"/>
      <c r="E1001" s="98"/>
      <c r="F1001" s="90"/>
      <c r="G1001" s="99">
        <f>ROUNDDOWN(SUM(F1000:F1005)/1000,0)</f>
        <v>0</v>
      </c>
      <c r="H1001" s="100"/>
      <c r="I1001" s="107"/>
      <c r="J1001" s="511"/>
      <c r="K1001" s="511"/>
      <c r="L1001" s="511"/>
      <c r="M1001" s="98"/>
      <c r="N1001" s="90"/>
      <c r="O1001" s="106"/>
    </row>
    <row r="1002" spans="1:15" s="122" customFormat="1" ht="14.25" customHeight="1">
      <c r="A1002" s="313"/>
      <c r="B1002" s="95"/>
      <c r="C1002" s="96"/>
      <c r="D1002" s="97"/>
      <c r="E1002" s="98"/>
      <c r="F1002" s="90"/>
      <c r="G1002" s="99"/>
      <c r="H1002" s="100"/>
      <c r="I1002" s="78" t="s">
        <v>398</v>
      </c>
      <c r="J1002" s="79"/>
      <c r="K1002" s="79"/>
      <c r="L1002" s="79"/>
      <c r="M1002" s="80"/>
      <c r="N1002" s="81"/>
      <c r="O1002" s="111"/>
    </row>
    <row r="1003" spans="1:15" s="122" customFormat="1" ht="14.25" customHeight="1">
      <c r="A1003" s="313"/>
      <c r="B1003" s="95"/>
      <c r="C1003" s="96"/>
      <c r="D1003" s="97"/>
      <c r="E1003" s="98"/>
      <c r="F1003" s="90"/>
      <c r="G1003" s="99"/>
      <c r="H1003" s="105"/>
      <c r="I1003" s="92"/>
      <c r="J1003" s="510"/>
      <c r="K1003" s="510"/>
      <c r="L1003" s="510"/>
      <c r="M1003" s="98"/>
      <c r="N1003" s="90"/>
      <c r="O1003" s="94"/>
    </row>
    <row r="1004" spans="1:15" s="122" customFormat="1" ht="14.25" customHeight="1">
      <c r="A1004" s="313"/>
      <c r="B1004" s="95"/>
      <c r="C1004" s="96"/>
      <c r="D1004" s="97"/>
      <c r="E1004" s="98"/>
      <c r="F1004" s="90"/>
      <c r="G1004" s="99"/>
      <c r="H1004" s="100"/>
      <c r="I1004" s="92"/>
      <c r="J1004" s="510"/>
      <c r="K1004" s="510"/>
      <c r="L1004" s="510"/>
      <c r="M1004" s="98"/>
      <c r="N1004" s="90"/>
      <c r="O1004" s="101">
        <f>ROUNDDOWN(SUM(N1003:N1011)/1000,0)</f>
        <v>0</v>
      </c>
    </row>
    <row r="1005" spans="1:15" s="122" customFormat="1" ht="14.25" customHeight="1">
      <c r="A1005" s="313"/>
      <c r="B1005" s="78" t="s">
        <v>614</v>
      </c>
      <c r="C1005" s="79"/>
      <c r="D1005" s="79"/>
      <c r="E1005" s="80"/>
      <c r="F1005" s="81"/>
      <c r="G1005" s="82"/>
      <c r="H1005" s="100"/>
      <c r="I1005" s="92"/>
      <c r="J1005" s="510"/>
      <c r="K1005" s="510"/>
      <c r="L1005" s="510"/>
      <c r="M1005" s="98"/>
      <c r="N1005" s="90"/>
      <c r="O1005" s="94"/>
    </row>
    <row r="1006" spans="1:15" s="122" customFormat="1" ht="14.25" customHeight="1">
      <c r="A1006" s="313"/>
      <c r="B1006" s="95"/>
      <c r="C1006" s="96"/>
      <c r="D1006" s="97"/>
      <c r="E1006" s="98"/>
      <c r="F1006" s="90"/>
      <c r="G1006" s="91"/>
      <c r="H1006" s="105"/>
      <c r="I1006" s="92"/>
      <c r="J1006" s="510"/>
      <c r="K1006" s="510"/>
      <c r="L1006" s="510"/>
      <c r="M1006" s="98"/>
      <c r="N1006" s="90"/>
      <c r="O1006" s="94"/>
    </row>
    <row r="1007" spans="1:15" s="122" customFormat="1" ht="14.25" customHeight="1">
      <c r="A1007" s="313"/>
      <c r="B1007" s="95"/>
      <c r="C1007" s="96"/>
      <c r="D1007" s="97"/>
      <c r="E1007" s="98"/>
      <c r="F1007" s="90"/>
      <c r="G1007" s="99">
        <f>ROUNDDOWN(SUM(F1006:F1009)/1000,0)</f>
        <v>0</v>
      </c>
      <c r="H1007" s="105"/>
      <c r="I1007" s="92"/>
      <c r="J1007" s="510"/>
      <c r="K1007" s="510"/>
      <c r="L1007" s="510"/>
      <c r="M1007" s="98"/>
      <c r="N1007" s="90"/>
      <c r="O1007" s="94"/>
    </row>
    <row r="1008" spans="1:15" s="122" customFormat="1" ht="14.25" customHeight="1">
      <c r="A1008" s="313"/>
      <c r="B1008" s="95"/>
      <c r="C1008" s="96"/>
      <c r="D1008" s="97"/>
      <c r="E1008" s="98"/>
      <c r="F1008" s="90"/>
      <c r="G1008" s="99"/>
      <c r="H1008" s="100"/>
      <c r="I1008" s="92"/>
      <c r="J1008" s="510"/>
      <c r="K1008" s="510"/>
      <c r="L1008" s="510"/>
      <c r="M1008" s="98"/>
      <c r="N1008" s="90"/>
      <c r="O1008" s="94"/>
    </row>
    <row r="1009" spans="1:15" s="122" customFormat="1" ht="14.25" customHeight="1">
      <c r="A1009" s="313"/>
      <c r="B1009" s="78" t="s">
        <v>615</v>
      </c>
      <c r="C1009" s="79"/>
      <c r="D1009" s="79"/>
      <c r="E1009" s="80"/>
      <c r="F1009" s="81"/>
      <c r="G1009" s="82"/>
      <c r="H1009" s="100"/>
      <c r="I1009" s="92"/>
      <c r="J1009" s="510"/>
      <c r="K1009" s="510"/>
      <c r="L1009" s="510"/>
      <c r="M1009" s="98"/>
      <c r="N1009" s="90"/>
      <c r="O1009" s="94"/>
    </row>
    <row r="1010" spans="1:15" s="122" customFormat="1" ht="14.25" customHeight="1">
      <c r="A1010" s="313"/>
      <c r="B1010" s="95"/>
      <c r="C1010" s="96"/>
      <c r="D1010" s="97"/>
      <c r="E1010" s="98"/>
      <c r="F1010" s="90"/>
      <c r="G1010" s="91"/>
      <c r="H1010" s="105"/>
      <c r="I1010" s="92"/>
      <c r="J1010" s="510"/>
      <c r="K1010" s="510"/>
      <c r="L1010" s="510"/>
      <c r="M1010" s="98"/>
      <c r="N1010" s="90"/>
      <c r="O1010" s="106"/>
    </row>
    <row r="1011" spans="1:15" s="122" customFormat="1" ht="14.25" customHeight="1">
      <c r="A1011" s="313"/>
      <c r="B1011" s="95"/>
      <c r="C1011" s="96"/>
      <c r="D1011" s="97"/>
      <c r="E1011" s="98"/>
      <c r="F1011" s="90"/>
      <c r="G1011" s="99">
        <f>ROUNDDOWN(SUM(F1010:F1015)/1000,0)</f>
        <v>0</v>
      </c>
      <c r="H1011" s="105"/>
      <c r="I1011" s="185" t="s">
        <v>399</v>
      </c>
      <c r="J1011" s="167"/>
      <c r="K1011" s="109"/>
      <c r="L1011" s="109"/>
      <c r="M1011" s="110"/>
      <c r="N1011" s="84"/>
      <c r="O1011" s="111"/>
    </row>
    <row r="1012" spans="1:15" s="122" customFormat="1" ht="14.25" customHeight="1">
      <c r="A1012" s="313"/>
      <c r="B1012" s="95"/>
      <c r="C1012" s="96"/>
      <c r="D1012" s="97"/>
      <c r="E1012" s="98"/>
      <c r="F1012" s="90"/>
      <c r="G1012" s="99"/>
      <c r="H1012" s="105"/>
      <c r="I1012" s="92"/>
      <c r="J1012" s="510"/>
      <c r="K1012" s="510"/>
      <c r="L1012" s="510"/>
      <c r="M1012" s="98"/>
      <c r="N1012" s="90"/>
      <c r="O1012" s="94"/>
    </row>
    <row r="1013" spans="1:15" s="122" customFormat="1" ht="14.25" customHeight="1">
      <c r="A1013" s="313"/>
      <c r="B1013" s="95"/>
      <c r="C1013" s="96"/>
      <c r="D1013" s="97"/>
      <c r="E1013" s="98"/>
      <c r="F1013" s="90"/>
      <c r="G1013" s="99"/>
      <c r="H1013" s="100"/>
      <c r="I1013" s="92"/>
      <c r="J1013" s="510"/>
      <c r="K1013" s="510"/>
      <c r="L1013" s="510"/>
      <c r="M1013" s="98"/>
      <c r="N1013" s="90"/>
      <c r="O1013" s="101">
        <f>ROUNDDOWN(SUM(N1012:N1018)/1000,0)</f>
        <v>0</v>
      </c>
    </row>
    <row r="1014" spans="1:15" s="122" customFormat="1" ht="14.25" customHeight="1">
      <c r="A1014" s="313"/>
      <c r="B1014" s="78" t="s">
        <v>396</v>
      </c>
      <c r="C1014" s="79"/>
      <c r="D1014" s="79"/>
      <c r="E1014" s="80"/>
      <c r="F1014" s="81"/>
      <c r="G1014" s="82"/>
      <c r="H1014" s="100"/>
      <c r="I1014" s="92"/>
      <c r="J1014" s="510"/>
      <c r="K1014" s="510"/>
      <c r="L1014" s="510"/>
      <c r="M1014" s="98"/>
      <c r="N1014" s="90"/>
      <c r="O1014" s="94"/>
    </row>
    <row r="1015" spans="1:15" s="122" customFormat="1" ht="14.25" customHeight="1">
      <c r="A1015" s="313"/>
      <c r="B1015" s="95"/>
      <c r="C1015" s="96"/>
      <c r="D1015" s="97"/>
      <c r="E1015" s="98"/>
      <c r="F1015" s="90"/>
      <c r="G1015" s="91"/>
      <c r="H1015" s="100"/>
      <c r="I1015" s="92"/>
      <c r="J1015" s="510"/>
      <c r="K1015" s="510"/>
      <c r="L1015" s="510"/>
      <c r="M1015" s="98"/>
      <c r="N1015" s="90"/>
      <c r="O1015" s="94"/>
    </row>
    <row r="1016" spans="1:15" s="122" customFormat="1" ht="14.25" customHeight="1">
      <c r="A1016" s="313"/>
      <c r="B1016" s="95"/>
      <c r="C1016" s="96"/>
      <c r="D1016" s="97"/>
      <c r="E1016" s="98"/>
      <c r="F1016" s="90"/>
      <c r="G1016" s="91">
        <f>ROUNDDOWN(SUM(F1015:F1022)/1000,0)</f>
        <v>0</v>
      </c>
      <c r="H1016" s="100"/>
      <c r="I1016" s="92"/>
      <c r="J1016" s="510"/>
      <c r="K1016" s="510"/>
      <c r="L1016" s="510"/>
      <c r="M1016" s="98"/>
      <c r="N1016" s="90"/>
      <c r="O1016" s="94"/>
    </row>
    <row r="1017" spans="1:15" s="122" customFormat="1" ht="14.25" customHeight="1">
      <c r="A1017" s="313"/>
      <c r="B1017" s="95"/>
      <c r="C1017" s="96"/>
      <c r="D1017" s="97"/>
      <c r="E1017" s="98"/>
      <c r="F1017" s="90"/>
      <c r="G1017" s="91"/>
      <c r="H1017" s="100"/>
      <c r="I1017" s="92"/>
      <c r="J1017" s="510"/>
      <c r="K1017" s="510"/>
      <c r="L1017" s="510"/>
      <c r="M1017" s="98"/>
      <c r="N1017" s="90"/>
      <c r="O1017" s="94"/>
    </row>
    <row r="1018" spans="1:15" s="122" customFormat="1" ht="14.25" customHeight="1">
      <c r="A1018" s="313"/>
      <c r="B1018" s="95"/>
      <c r="C1018" s="96"/>
      <c r="D1018" s="97"/>
      <c r="E1018" s="98"/>
      <c r="F1018" s="90"/>
      <c r="G1018" s="91"/>
      <c r="H1018" s="105"/>
      <c r="I1018" s="185" t="s">
        <v>400</v>
      </c>
      <c r="J1018" s="108"/>
      <c r="K1018" s="109"/>
      <c r="L1018" s="109"/>
      <c r="M1018" s="110"/>
      <c r="N1018" s="84"/>
      <c r="O1018" s="168"/>
    </row>
    <row r="1019" spans="1:15" s="122" customFormat="1" ht="14.25" customHeight="1">
      <c r="A1019" s="313"/>
      <c r="B1019" s="95"/>
      <c r="C1019" s="96"/>
      <c r="D1019" s="97"/>
      <c r="E1019" s="98"/>
      <c r="F1019" s="90"/>
      <c r="G1019" s="91"/>
      <c r="H1019" s="105"/>
      <c r="I1019" s="92"/>
      <c r="J1019" s="510"/>
      <c r="K1019" s="510"/>
      <c r="L1019" s="510"/>
      <c r="M1019" s="98"/>
      <c r="N1019" s="90"/>
      <c r="O1019" s="169"/>
    </row>
    <row r="1020" spans="1:15" s="122" customFormat="1" ht="14.25" customHeight="1">
      <c r="A1020" s="313"/>
      <c r="B1020" s="95"/>
      <c r="C1020" s="96"/>
      <c r="D1020" s="97"/>
      <c r="E1020" s="98"/>
      <c r="F1020" s="90"/>
      <c r="G1020" s="91"/>
      <c r="H1020" s="105"/>
      <c r="I1020" s="92"/>
      <c r="J1020" s="510"/>
      <c r="K1020" s="510"/>
      <c r="L1020" s="510"/>
      <c r="M1020" s="98"/>
      <c r="N1020" s="90"/>
      <c r="O1020" s="101">
        <f>ROUNDDOWN(SUM(N1019:N1025)/1000,0)</f>
        <v>0</v>
      </c>
    </row>
    <row r="1021" spans="1:15" s="122" customFormat="1" ht="14.25" customHeight="1">
      <c r="A1021" s="313"/>
      <c r="B1021" s="95"/>
      <c r="C1021" s="96"/>
      <c r="D1021" s="97"/>
      <c r="E1021" s="98"/>
      <c r="F1021" s="90"/>
      <c r="G1021" s="91"/>
      <c r="H1021" s="105"/>
      <c r="I1021" s="92"/>
      <c r="J1021" s="510"/>
      <c r="K1021" s="510"/>
      <c r="L1021" s="510"/>
      <c r="M1021" s="98"/>
      <c r="N1021" s="90"/>
      <c r="O1021" s="94"/>
    </row>
    <row r="1022" spans="1:15" s="122" customFormat="1" ht="14.25" customHeight="1">
      <c r="A1022" s="313"/>
      <c r="B1022" s="78" t="s">
        <v>56</v>
      </c>
      <c r="C1022" s="79"/>
      <c r="D1022" s="79"/>
      <c r="E1022" s="80"/>
      <c r="F1022" s="81"/>
      <c r="G1022" s="82"/>
      <c r="H1022" s="105"/>
      <c r="I1022" s="92"/>
      <c r="J1022" s="510"/>
      <c r="K1022" s="510"/>
      <c r="L1022" s="510"/>
      <c r="M1022" s="98"/>
      <c r="N1022" s="90"/>
      <c r="O1022" s="94"/>
    </row>
    <row r="1023" spans="1:15" s="122" customFormat="1" ht="14.25" customHeight="1">
      <c r="A1023" s="313"/>
      <c r="B1023" s="95"/>
      <c r="C1023" s="96"/>
      <c r="D1023" s="97"/>
      <c r="E1023" s="98"/>
      <c r="F1023" s="90"/>
      <c r="G1023" s="91"/>
      <c r="H1023" s="100"/>
      <c r="I1023" s="92"/>
      <c r="J1023" s="510"/>
      <c r="K1023" s="510"/>
      <c r="L1023" s="510"/>
      <c r="M1023" s="98"/>
      <c r="N1023" s="90"/>
      <c r="O1023" s="94"/>
    </row>
    <row r="1024" spans="1:15" s="122" customFormat="1" ht="14.25" customHeight="1">
      <c r="A1024" s="313"/>
      <c r="B1024" s="95"/>
      <c r="C1024" s="96"/>
      <c r="D1024" s="97"/>
      <c r="E1024" s="98"/>
      <c r="F1024" s="90"/>
      <c r="G1024" s="99">
        <f>ROUNDDOWN(SUM(F1023:F1028)/1000,0)</f>
        <v>0</v>
      </c>
      <c r="H1024" s="105"/>
      <c r="I1024" s="92"/>
      <c r="J1024" s="510"/>
      <c r="K1024" s="510"/>
      <c r="L1024" s="510"/>
      <c r="M1024" s="98"/>
      <c r="N1024" s="90"/>
      <c r="O1024" s="106"/>
    </row>
    <row r="1025" spans="1:17" s="122" customFormat="1" ht="14.25" customHeight="1">
      <c r="A1025" s="313"/>
      <c r="B1025" s="95"/>
      <c r="C1025" s="96"/>
      <c r="D1025" s="97"/>
      <c r="E1025" s="98"/>
      <c r="F1025" s="90"/>
      <c r="G1025" s="91"/>
      <c r="H1025" s="105"/>
      <c r="I1025" s="185" t="s">
        <v>401</v>
      </c>
      <c r="J1025" s="108"/>
      <c r="K1025" s="109"/>
      <c r="L1025" s="109"/>
      <c r="M1025" s="110"/>
      <c r="N1025" s="707"/>
      <c r="O1025" s="112"/>
    </row>
    <row r="1026" spans="1:17" s="122" customFormat="1" ht="14.25" customHeight="1">
      <c r="A1026" s="313"/>
      <c r="B1026" s="95"/>
      <c r="C1026" s="96"/>
      <c r="D1026" s="97"/>
      <c r="E1026" s="98"/>
      <c r="F1026" s="90"/>
      <c r="G1026" s="99"/>
      <c r="H1026" s="105"/>
      <c r="I1026" s="92"/>
      <c r="J1026" s="510"/>
      <c r="K1026" s="510"/>
      <c r="L1026" s="510"/>
      <c r="M1026" s="98"/>
      <c r="N1026" s="90"/>
      <c r="O1026" s="94"/>
    </row>
    <row r="1027" spans="1:17" s="122" customFormat="1" ht="14.25" customHeight="1">
      <c r="A1027" s="313"/>
      <c r="B1027" s="95"/>
      <c r="C1027" s="96"/>
      <c r="D1027" s="97"/>
      <c r="E1027" s="98"/>
      <c r="F1027" s="90"/>
      <c r="G1027" s="99"/>
      <c r="H1027" s="100"/>
      <c r="I1027" s="92"/>
      <c r="J1027" s="510"/>
      <c r="K1027" s="510"/>
      <c r="L1027" s="510"/>
      <c r="M1027" s="98"/>
      <c r="N1027" s="90"/>
      <c r="O1027" s="101">
        <f>ROUNDDOWN(SUM(N1026:N1031)/1000,0)</f>
        <v>0</v>
      </c>
    </row>
    <row r="1028" spans="1:17" s="122" customFormat="1" ht="14.1" customHeight="1" thickBot="1">
      <c r="A1028" s="313"/>
      <c r="B1028" s="113" t="s">
        <v>608</v>
      </c>
      <c r="C1028" s="114"/>
      <c r="D1028" s="114"/>
      <c r="E1028" s="115"/>
      <c r="F1028" s="116"/>
      <c r="G1028" s="117">
        <f>G1029-G994-G1001-G1007-G1011-G1016-G1024</f>
        <v>0</v>
      </c>
      <c r="H1028" s="105"/>
      <c r="I1028" s="92"/>
      <c r="J1028" s="510"/>
      <c r="K1028" s="510"/>
      <c r="L1028" s="510"/>
      <c r="M1028" s="98"/>
      <c r="N1028" s="90"/>
      <c r="O1028" s="94"/>
    </row>
    <row r="1029" spans="1:17" s="122" customFormat="1" ht="14.25" customHeight="1" thickTop="1">
      <c r="A1029" s="313"/>
      <c r="B1029" s="702" t="s">
        <v>57</v>
      </c>
      <c r="C1029" s="703"/>
      <c r="D1029" s="703"/>
      <c r="E1029" s="703"/>
      <c r="F1029" s="704"/>
      <c r="G1029" s="118">
        <f>O1038</f>
        <v>0</v>
      </c>
      <c r="H1029" s="100"/>
      <c r="I1029" s="92"/>
      <c r="J1029" s="510"/>
      <c r="K1029" s="510"/>
      <c r="L1029" s="510"/>
      <c r="M1029" s="98"/>
      <c r="N1029" s="90"/>
      <c r="O1029" s="94"/>
    </row>
    <row r="1030" spans="1:17" s="122" customFormat="1" ht="20.100000000000001" customHeight="1">
      <c r="A1030" s="313"/>
      <c r="B1030" s="119" t="s">
        <v>58</v>
      </c>
      <c r="C1030" s="120"/>
      <c r="D1030" s="120"/>
      <c r="E1030" s="120"/>
      <c r="F1030" s="120"/>
      <c r="G1030" s="121"/>
      <c r="H1030" s="100"/>
      <c r="I1030" s="107"/>
      <c r="J1030" s="511"/>
      <c r="K1030" s="511"/>
      <c r="L1030" s="511"/>
      <c r="M1030" s="104"/>
      <c r="N1030" s="645"/>
      <c r="O1030" s="106"/>
    </row>
    <row r="1031" spans="1:17" s="122" customFormat="1" ht="14.25" customHeight="1">
      <c r="A1031" s="313"/>
      <c r="B1031" s="122" t="s">
        <v>59</v>
      </c>
      <c r="C1031" s="120"/>
      <c r="D1031" s="120"/>
      <c r="E1031" s="120"/>
      <c r="F1031" s="120"/>
      <c r="G1031" s="123" t="s">
        <v>60</v>
      </c>
      <c r="H1031" s="121"/>
      <c r="I1031" s="185" t="s">
        <v>717</v>
      </c>
      <c r="J1031" s="708"/>
      <c r="K1031" s="510"/>
      <c r="L1031" s="510"/>
      <c r="M1031" s="110"/>
      <c r="N1031" s="84"/>
      <c r="O1031" s="111"/>
    </row>
    <row r="1032" spans="1:17" s="122" customFormat="1" ht="14.25" customHeight="1">
      <c r="A1032" s="313"/>
      <c r="B1032" s="987" t="s">
        <v>61</v>
      </c>
      <c r="C1032" s="1019"/>
      <c r="D1032" s="1019"/>
      <c r="E1032" s="1019"/>
      <c r="F1032" s="1020"/>
      <c r="G1032" s="125" t="s">
        <v>62</v>
      </c>
      <c r="H1032" s="124"/>
      <c r="I1032" s="92"/>
      <c r="J1032" s="510"/>
      <c r="K1032" s="709"/>
      <c r="L1032" s="709"/>
      <c r="M1032" s="98"/>
      <c r="N1032" s="90"/>
      <c r="O1032" s="94"/>
      <c r="Q1032" s="648" t="s">
        <v>735</v>
      </c>
    </row>
    <row r="1033" spans="1:17" s="122" customFormat="1" ht="14.25" customHeight="1">
      <c r="A1033" s="313"/>
      <c r="B1033" s="1144" t="s">
        <v>403</v>
      </c>
      <c r="C1033" s="1019"/>
      <c r="D1033" s="1019"/>
      <c r="E1033" s="1019"/>
      <c r="F1033" s="1020"/>
      <c r="G1033" s="126"/>
      <c r="H1033" s="124"/>
      <c r="I1033" s="92"/>
      <c r="J1033" s="510"/>
      <c r="K1033" s="510"/>
      <c r="L1033" s="510"/>
      <c r="M1033" s="98"/>
      <c r="N1033" s="90"/>
      <c r="O1033" s="101">
        <f>ROUNDDOWN(SUM(N1032:N1036)/1000,0)</f>
        <v>0</v>
      </c>
    </row>
    <row r="1034" spans="1:17" s="122" customFormat="1" ht="20.100000000000001" customHeight="1">
      <c r="A1034" s="313"/>
      <c r="B1034" s="1144" t="s">
        <v>404</v>
      </c>
      <c r="C1034" s="1145"/>
      <c r="D1034" s="1145"/>
      <c r="E1034" s="1145"/>
      <c r="F1034" s="1146"/>
      <c r="G1034" s="126"/>
      <c r="H1034" s="127"/>
      <c r="I1034" s="92"/>
      <c r="J1034" s="510"/>
      <c r="K1034" s="510"/>
      <c r="L1034" s="510"/>
      <c r="M1034" s="98"/>
      <c r="N1034" s="90"/>
      <c r="O1034" s="94"/>
    </row>
    <row r="1035" spans="1:17" s="122" customFormat="1" ht="21.95" customHeight="1" thickBot="1">
      <c r="A1035" s="313"/>
      <c r="B1035" s="1144" t="s">
        <v>104</v>
      </c>
      <c r="C1035" s="1145"/>
      <c r="D1035" s="1145"/>
      <c r="E1035" s="1145"/>
      <c r="F1035" s="1146"/>
      <c r="G1035" s="126"/>
      <c r="H1035" s="105"/>
      <c r="I1035" s="92"/>
      <c r="J1035" s="510"/>
      <c r="K1035" s="510"/>
      <c r="L1035" s="510"/>
      <c r="M1035" s="98"/>
      <c r="N1035" s="90"/>
      <c r="O1035" s="128"/>
    </row>
    <row r="1036" spans="1:17" s="122" customFormat="1" ht="35.450000000000003" customHeight="1" thickTop="1">
      <c r="A1036" s="313"/>
      <c r="B1036" s="1144" t="s">
        <v>108</v>
      </c>
      <c r="C1036" s="1145"/>
      <c r="D1036" s="1145"/>
      <c r="E1036" s="1145"/>
      <c r="F1036" s="1146"/>
      <c r="G1036" s="126"/>
      <c r="H1036" s="105"/>
      <c r="I1036" s="1166" t="s">
        <v>402</v>
      </c>
      <c r="J1036" s="1167"/>
      <c r="K1036" s="1167"/>
      <c r="L1036" s="1167"/>
      <c r="M1036" s="1167"/>
      <c r="N1036" s="1168"/>
      <c r="O1036" s="129">
        <f>SUM(O994,O1004,O1013,O1020,O1027,O1033)</f>
        <v>0</v>
      </c>
    </row>
    <row r="1037" spans="1:17" s="122" customFormat="1" ht="35.450000000000003" customHeight="1">
      <c r="A1037" s="313"/>
      <c r="B1037" s="1144" t="s">
        <v>774</v>
      </c>
      <c r="C1037" s="1145"/>
      <c r="D1037" s="1145"/>
      <c r="E1037" s="1145"/>
      <c r="F1037" s="1146"/>
      <c r="G1037" s="126"/>
      <c r="H1037" s="121"/>
      <c r="I1037" s="1169" t="s">
        <v>276</v>
      </c>
      <c r="J1037" s="1170"/>
      <c r="K1037" s="1170"/>
      <c r="L1037" s="1170"/>
      <c r="M1037" s="1170"/>
      <c r="N1037" s="1171"/>
      <c r="O1037" s="136">
        <f>IF(共通入力シート!$B$18="課税事業者",ROUNDDOWN((O1036-G1039)*10/110,0),0)</f>
        <v>0</v>
      </c>
    </row>
    <row r="1038" spans="1:17" s="122" customFormat="1" ht="26.1" customHeight="1" thickBot="1">
      <c r="A1038" s="313"/>
      <c r="B1038" s="1153" t="s">
        <v>775</v>
      </c>
      <c r="C1038" s="1154"/>
      <c r="D1038" s="1154"/>
      <c r="E1038" s="1154"/>
      <c r="F1038" s="1155"/>
      <c r="G1038" s="126"/>
      <c r="H1038" s="121"/>
      <c r="I1038" s="1159" t="s">
        <v>609</v>
      </c>
      <c r="J1038" s="1160"/>
      <c r="K1038" s="1160"/>
      <c r="L1038" s="1160"/>
      <c r="M1038" s="1160"/>
      <c r="N1038" s="1161"/>
      <c r="O1038" s="131">
        <f>O1036-O1037</f>
        <v>0</v>
      </c>
    </row>
    <row r="1039" spans="1:17" s="122" customFormat="1" ht="25.35" customHeight="1" thickTop="1">
      <c r="A1039" s="313"/>
      <c r="B1039" s="1156" t="s">
        <v>63</v>
      </c>
      <c r="C1039" s="1157"/>
      <c r="D1039" s="1157"/>
      <c r="E1039" s="1157"/>
      <c r="F1039" s="1158"/>
      <c r="G1039" s="130">
        <f>SUM(G1033:G1038)</f>
        <v>0</v>
      </c>
      <c r="H1039" s="326"/>
      <c r="I1039" s="1159" t="s">
        <v>610</v>
      </c>
      <c r="J1039" s="1160"/>
      <c r="K1039" s="1160"/>
      <c r="L1039" s="1160"/>
      <c r="M1039" s="1160"/>
      <c r="N1039" s="1161"/>
      <c r="O1039" s="134"/>
    </row>
    <row r="1040" spans="1:17" s="122" customFormat="1" ht="26.25" customHeight="1">
      <c r="A1040" s="313"/>
      <c r="B1040" s="122" t="s">
        <v>64</v>
      </c>
      <c r="C1040" s="327"/>
      <c r="D1040" s="327"/>
      <c r="E1040" s="327"/>
      <c r="F1040" s="327"/>
      <c r="G1040" s="133"/>
      <c r="H1040" s="326"/>
      <c r="O1040" s="135"/>
    </row>
    <row r="1041" spans="1:21" s="122" customFormat="1" ht="10.5" customHeight="1" thickBot="1">
      <c r="A1041" s="313"/>
      <c r="C1041" s="327"/>
      <c r="D1041" s="327"/>
      <c r="E1041" s="327"/>
      <c r="F1041" s="327"/>
      <c r="G1041" s="133"/>
      <c r="H1041" s="326"/>
      <c r="I1041" s="328"/>
    </row>
    <row r="1042" spans="1:21" s="122" customFormat="1" ht="25.35" customHeight="1" thickBot="1">
      <c r="A1042" s="313"/>
      <c r="B1042" s="1143" t="s">
        <v>65</v>
      </c>
      <c r="C1042" s="1018"/>
      <c r="D1042" s="1162" t="str">
        <f>IF(共通入力シート!$B$2="","",共通入力シート!$B$2)</f>
        <v/>
      </c>
      <c r="E1042" s="1162"/>
      <c r="F1042" s="1162"/>
      <c r="G1042" s="1163"/>
      <c r="H1042" s="1164" t="s">
        <v>778</v>
      </c>
      <c r="I1042" s="1165"/>
      <c r="J1042" s="1165"/>
      <c r="K1042" s="1165"/>
      <c r="L1042" s="1165"/>
      <c r="M1042" s="1165"/>
      <c r="N1042" s="1165"/>
      <c r="O1042" s="1165"/>
    </row>
    <row r="1043" spans="1:21" s="122" customFormat="1" ht="77.099999999999994" customHeight="1" thickBot="1">
      <c r="A1043" s="313"/>
      <c r="B1043" s="1148" t="s">
        <v>776</v>
      </c>
      <c r="C1043" s="1149"/>
      <c r="D1043" s="1150" t="str">
        <f>IF(O1038=0,"",MAX(0,MIN(INT(O1038/2),G1028)))</f>
        <v/>
      </c>
      <c r="E1043" s="1150"/>
      <c r="F1043" s="1150"/>
      <c r="G1043" s="329" t="s">
        <v>27</v>
      </c>
      <c r="H1043" s="1151" t="s">
        <v>736</v>
      </c>
      <c r="I1043" s="1152"/>
      <c r="J1043" s="1152"/>
      <c r="K1043" s="1152"/>
      <c r="L1043" s="1152"/>
      <c r="M1043" s="1152"/>
      <c r="N1043" s="1152"/>
      <c r="O1043" s="1152"/>
    </row>
    <row r="1044" spans="1:21" ht="4.5" customHeight="1"/>
    <row r="1045" spans="1:21" ht="15.6" customHeight="1">
      <c r="B1045" s="122" t="s">
        <v>332</v>
      </c>
      <c r="C1045" s="198"/>
      <c r="D1045" s="198"/>
      <c r="E1045" s="198"/>
      <c r="F1045" s="198"/>
      <c r="G1045" s="198"/>
      <c r="H1045" s="198"/>
      <c r="I1045" s="198"/>
      <c r="J1045" s="198"/>
      <c r="K1045" s="198"/>
      <c r="L1045" s="198"/>
      <c r="M1045" s="198"/>
      <c r="N1045" s="198"/>
      <c r="O1045" s="198"/>
      <c r="R1045" s="294"/>
      <c r="S1045" s="294"/>
      <c r="T1045" s="294"/>
      <c r="U1045" s="294"/>
    </row>
    <row r="1046" spans="1:21" ht="15.6" customHeight="1">
      <c r="B1046" s="198" t="s">
        <v>383</v>
      </c>
      <c r="C1046" s="198"/>
      <c r="D1046" s="198"/>
      <c r="E1046" s="198"/>
      <c r="F1046" s="198"/>
      <c r="G1046" s="198"/>
      <c r="H1046" s="198"/>
      <c r="I1046" s="198"/>
      <c r="J1046" s="198"/>
      <c r="K1046" s="198"/>
      <c r="L1046" s="198"/>
      <c r="M1046" s="198"/>
      <c r="N1046" s="198"/>
      <c r="O1046" s="198"/>
      <c r="R1046" s="294"/>
      <c r="S1046" s="294"/>
      <c r="T1046" s="294"/>
      <c r="U1046" s="294"/>
    </row>
    <row r="1047" spans="1:21" ht="15.6" customHeight="1" thickBot="1">
      <c r="B1047" s="1044" t="s">
        <v>386</v>
      </c>
      <c r="C1047" s="1044"/>
      <c r="D1047" s="1044"/>
      <c r="E1047" s="1044"/>
      <c r="F1047" s="1044"/>
      <c r="G1047" s="1044"/>
      <c r="H1047" s="1044"/>
      <c r="I1047" s="1044"/>
      <c r="J1047" s="1044"/>
      <c r="K1047" s="1044"/>
      <c r="L1047" s="1044"/>
      <c r="M1047" s="1044"/>
      <c r="N1047" s="1044"/>
      <c r="O1047" s="1044"/>
      <c r="R1047" s="294"/>
      <c r="S1047" s="294"/>
      <c r="T1047" s="294"/>
      <c r="U1047" s="294"/>
    </row>
    <row r="1048" spans="1:21" ht="15.75" customHeight="1">
      <c r="B1048" s="1036" t="s">
        <v>36</v>
      </c>
      <c r="C1048" s="1063"/>
      <c r="D1048" s="1051" t="s">
        <v>436</v>
      </c>
      <c r="E1048" s="1052"/>
      <c r="F1048" s="1036" t="s">
        <v>447</v>
      </c>
      <c r="G1048" s="1037"/>
      <c r="H1048" s="1038"/>
      <c r="I1048" s="1038"/>
      <c r="J1048" s="1038"/>
      <c r="K1048" s="1038"/>
      <c r="L1048" s="1038"/>
      <c r="M1048" s="1038"/>
      <c r="N1048" s="1038"/>
      <c r="O1048" s="1039"/>
      <c r="Q1048" s="520"/>
      <c r="R1048" s="294"/>
      <c r="S1048" s="294"/>
      <c r="T1048" s="294"/>
      <c r="U1048" s="294"/>
    </row>
    <row r="1049" spans="1:21" ht="17.25" customHeight="1" thickBot="1">
      <c r="B1049" s="1040"/>
      <c r="C1049" s="1064"/>
      <c r="D1049" s="1053"/>
      <c r="E1049" s="1054"/>
      <c r="F1049" s="1040"/>
      <c r="G1049" s="1041"/>
      <c r="H1049" s="1042"/>
      <c r="I1049" s="1042"/>
      <c r="J1049" s="1042"/>
      <c r="K1049" s="1042"/>
      <c r="L1049" s="1042"/>
      <c r="M1049" s="1042"/>
      <c r="N1049" s="1042"/>
      <c r="O1049" s="1043"/>
      <c r="Q1049" s="519"/>
      <c r="R1049" s="294"/>
      <c r="S1049" s="294"/>
      <c r="T1049" s="294"/>
      <c r="U1049" s="294"/>
    </row>
    <row r="1050" spans="1:21" ht="16.5" customHeight="1">
      <c r="B1050" s="295" t="s">
        <v>111</v>
      </c>
      <c r="C1050" s="296"/>
      <c r="D1050" s="296"/>
      <c r="E1050" s="297"/>
      <c r="F1050" s="296"/>
      <c r="G1050" s="296"/>
      <c r="H1050" s="298"/>
      <c r="I1050" s="298"/>
      <c r="J1050" s="298"/>
      <c r="K1050" s="298"/>
      <c r="L1050" s="298"/>
      <c r="M1050" s="298"/>
      <c r="N1050" s="298"/>
      <c r="O1050" s="299"/>
      <c r="R1050" s="294"/>
      <c r="S1050" s="294"/>
      <c r="T1050" s="294"/>
      <c r="U1050" s="294"/>
    </row>
    <row r="1051" spans="1:21" ht="18.75" customHeight="1">
      <c r="B1051" s="1055"/>
      <c r="C1051" s="1056"/>
      <c r="D1051" s="1056"/>
      <c r="E1051" s="1056"/>
      <c r="F1051" s="1056"/>
      <c r="G1051" s="1056"/>
      <c r="H1051" s="1056"/>
      <c r="I1051" s="1056"/>
      <c r="J1051" s="1056"/>
      <c r="K1051" s="1056"/>
      <c r="L1051" s="1213" t="s">
        <v>39</v>
      </c>
      <c r="M1051" s="1215"/>
      <c r="N1051" s="1215"/>
      <c r="O1051" s="1216"/>
      <c r="Q1051" s="496" t="str">
        <f>IF(M1051="", "←選択してください。", "")</f>
        <v>←選択してください。</v>
      </c>
      <c r="R1051" s="294"/>
      <c r="S1051" s="294"/>
      <c r="T1051" s="294"/>
      <c r="U1051" s="294"/>
    </row>
    <row r="1052" spans="1:21" ht="17.25" customHeight="1">
      <c r="B1052" s="1057"/>
      <c r="C1052" s="1058"/>
      <c r="D1052" s="1058"/>
      <c r="E1052" s="1058"/>
      <c r="F1052" s="1058"/>
      <c r="G1052" s="1058"/>
      <c r="H1052" s="1058"/>
      <c r="I1052" s="1058"/>
      <c r="J1052" s="1058"/>
      <c r="K1052" s="1058"/>
      <c r="L1052" s="1214"/>
      <c r="M1052" s="1217"/>
      <c r="N1052" s="1217"/>
      <c r="O1052" s="1218"/>
      <c r="Q1052" s="301"/>
      <c r="R1052" s="294"/>
      <c r="S1052" s="294"/>
      <c r="T1052" s="294"/>
      <c r="U1052" s="294"/>
    </row>
    <row r="1053" spans="1:21" ht="4.5" customHeight="1">
      <c r="B1053" s="303"/>
      <c r="C1053" s="303"/>
      <c r="D1053" s="303"/>
      <c r="E1053" s="303"/>
      <c r="F1053" s="303"/>
      <c r="G1053" s="303"/>
      <c r="H1053" s="303"/>
      <c r="I1053" s="303"/>
      <c r="J1053" s="303"/>
      <c r="K1053" s="303"/>
      <c r="L1053" s="303"/>
      <c r="M1053" s="303"/>
      <c r="N1053" s="303"/>
      <c r="O1053" s="517"/>
      <c r="R1053" s="294"/>
      <c r="S1053" s="294"/>
      <c r="T1053" s="294"/>
      <c r="U1053" s="294"/>
    </row>
    <row r="1054" spans="1:21" ht="24" customHeight="1">
      <c r="B1054" s="987" t="s">
        <v>112</v>
      </c>
      <c r="C1054" s="1097"/>
      <c r="D1054" s="1098" t="s">
        <v>41</v>
      </c>
      <c r="E1054" s="1099"/>
      <c r="F1054" s="1100"/>
      <c r="G1054" s="1100"/>
      <c r="H1054" s="1101"/>
      <c r="I1054" s="987"/>
      <c r="J1054" s="988"/>
      <c r="K1054" s="988"/>
      <c r="L1054" s="1219"/>
      <c r="M1054" s="1219"/>
      <c r="N1054" s="1219"/>
      <c r="O1054" s="1220"/>
      <c r="Q1054" s="301" t="str">
        <f>IF(OR(F1048="人材養成事業",F1048= "普及啓発事業"), "←斜線部は記入する必要はありません。", "")</f>
        <v/>
      </c>
      <c r="R1054" s="294"/>
      <c r="S1054" s="294"/>
      <c r="T1054" s="294"/>
      <c r="U1054" s="294"/>
    </row>
    <row r="1055" spans="1:21" ht="8.25" customHeight="1">
      <c r="B1055" s="122"/>
      <c r="C1055" s="122"/>
      <c r="D1055" s="122"/>
      <c r="E1055" s="122"/>
      <c r="F1055" s="303"/>
      <c r="G1055" s="303"/>
      <c r="H1055" s="500"/>
      <c r="I1055" s="303"/>
      <c r="J1055" s="303"/>
      <c r="K1055" s="303"/>
      <c r="L1055" s="501"/>
      <c r="M1055" s="303"/>
      <c r="N1055" s="303"/>
      <c r="O1055" s="502"/>
      <c r="Q1055" s="301"/>
      <c r="R1055" s="294"/>
      <c r="S1055" s="294"/>
      <c r="T1055" s="294"/>
      <c r="U1055" s="294"/>
    </row>
    <row r="1056" spans="1:21" ht="24" hidden="1" customHeight="1">
      <c r="B1056" s="122"/>
      <c r="C1056" s="122"/>
      <c r="D1056" s="122"/>
      <c r="E1056" s="122"/>
      <c r="F1056" s="303"/>
      <c r="G1056" s="303"/>
      <c r="H1056" s="500"/>
      <c r="I1056" s="303"/>
      <c r="J1056" s="303"/>
      <c r="K1056" s="303"/>
      <c r="L1056" s="501"/>
      <c r="M1056" s="303"/>
      <c r="N1056" s="303"/>
      <c r="O1056" s="502"/>
      <c r="Q1056" s="301"/>
      <c r="R1056" s="294"/>
      <c r="S1056" s="294"/>
      <c r="T1056" s="294"/>
      <c r="U1056" s="294"/>
    </row>
    <row r="1057" spans="2:21" ht="9.75" hidden="1" customHeight="1">
      <c r="B1057" s="122"/>
      <c r="C1057" s="122"/>
      <c r="D1057" s="303"/>
      <c r="E1057" s="303"/>
      <c r="F1057" s="303"/>
      <c r="G1057" s="303"/>
      <c r="H1057" s="303"/>
      <c r="I1057" s="303"/>
      <c r="J1057" s="303"/>
      <c r="K1057" s="303"/>
      <c r="L1057" s="303"/>
      <c r="M1057" s="303"/>
      <c r="N1057" s="303"/>
      <c r="O1057" s="303"/>
      <c r="Q1057" s="301"/>
      <c r="R1057" s="294"/>
      <c r="S1057" s="294"/>
      <c r="T1057" s="294"/>
      <c r="U1057" s="294"/>
    </row>
    <row r="1058" spans="2:21" s="97" customFormat="1" ht="18" customHeight="1">
      <c r="B1058" s="1067" t="s">
        <v>277</v>
      </c>
      <c r="C1058" s="1075"/>
      <c r="D1058" s="1032" t="s">
        <v>738</v>
      </c>
      <c r="E1058" s="975"/>
      <c r="F1058" s="975"/>
      <c r="G1058" s="975"/>
      <c r="H1058" s="975"/>
      <c r="I1058" s="975"/>
      <c r="J1058" s="975"/>
      <c r="K1058" s="975"/>
      <c r="L1058" s="975"/>
      <c r="M1058" s="975"/>
      <c r="N1058" s="975"/>
      <c r="O1058" s="976"/>
      <c r="Q1058" s="495"/>
    </row>
    <row r="1059" spans="2:21" s="97" customFormat="1" ht="19.350000000000001" customHeight="1">
      <c r="B1059" s="1076"/>
      <c r="C1059" s="1077"/>
      <c r="D1059" s="1033"/>
      <c r="E1059" s="1034"/>
      <c r="F1059" s="1034"/>
      <c r="G1059" s="1034"/>
      <c r="H1059" s="1034"/>
      <c r="I1059" s="1034"/>
      <c r="J1059" s="1034"/>
      <c r="K1059" s="1034"/>
      <c r="L1059" s="1034"/>
      <c r="M1059" s="1034"/>
      <c r="N1059" s="1034"/>
      <c r="O1059" s="1035"/>
    </row>
    <row r="1060" spans="2:21" s="97" customFormat="1" ht="19.350000000000001" customHeight="1">
      <c r="B1060" s="1076"/>
      <c r="C1060" s="1077"/>
      <c r="D1060" s="1026"/>
      <c r="E1060" s="1027"/>
      <c r="F1060" s="1027"/>
      <c r="G1060" s="1027"/>
      <c r="H1060" s="1027"/>
      <c r="I1060" s="1027"/>
      <c r="J1060" s="1027"/>
      <c r="K1060" s="1027"/>
      <c r="L1060" s="1027"/>
      <c r="M1060" s="1027"/>
      <c r="N1060" s="1027"/>
      <c r="O1060" s="1028"/>
    </row>
    <row r="1061" spans="2:21" s="97" customFormat="1" ht="19.350000000000001" customHeight="1">
      <c r="B1061" s="1076"/>
      <c r="C1061" s="1077"/>
      <c r="D1061" s="1026"/>
      <c r="E1061" s="1027"/>
      <c r="F1061" s="1027"/>
      <c r="G1061" s="1027"/>
      <c r="H1061" s="1027"/>
      <c r="I1061" s="1027"/>
      <c r="J1061" s="1027"/>
      <c r="K1061" s="1027"/>
      <c r="L1061" s="1027"/>
      <c r="M1061" s="1027"/>
      <c r="N1061" s="1027"/>
      <c r="O1061" s="1028"/>
    </row>
    <row r="1062" spans="2:21" s="97" customFormat="1" ht="19.350000000000001" customHeight="1">
      <c r="B1062" s="1076"/>
      <c r="C1062" s="1077"/>
      <c r="D1062" s="1026"/>
      <c r="E1062" s="1027"/>
      <c r="F1062" s="1027"/>
      <c r="G1062" s="1027"/>
      <c r="H1062" s="1027"/>
      <c r="I1062" s="1027"/>
      <c r="J1062" s="1027"/>
      <c r="K1062" s="1027"/>
      <c r="L1062" s="1027"/>
      <c r="M1062" s="1027"/>
      <c r="N1062" s="1027"/>
      <c r="O1062" s="1028"/>
    </row>
    <row r="1063" spans="2:21" s="97" customFormat="1" ht="19.350000000000001" customHeight="1">
      <c r="B1063" s="1076"/>
      <c r="C1063" s="1077"/>
      <c r="D1063" s="1026"/>
      <c r="E1063" s="1027"/>
      <c r="F1063" s="1027"/>
      <c r="G1063" s="1027"/>
      <c r="H1063" s="1027"/>
      <c r="I1063" s="1027"/>
      <c r="J1063" s="1027"/>
      <c r="K1063" s="1027"/>
      <c r="L1063" s="1027"/>
      <c r="M1063" s="1027"/>
      <c r="N1063" s="1027"/>
      <c r="O1063" s="1028"/>
    </row>
    <row r="1064" spans="2:21" s="97" customFormat="1" ht="19.350000000000001" customHeight="1">
      <c r="B1064" s="1076"/>
      <c r="C1064" s="1077"/>
      <c r="D1064" s="1026"/>
      <c r="E1064" s="1027"/>
      <c r="F1064" s="1027"/>
      <c r="G1064" s="1027"/>
      <c r="H1064" s="1027"/>
      <c r="I1064" s="1027"/>
      <c r="J1064" s="1027"/>
      <c r="K1064" s="1027"/>
      <c r="L1064" s="1027"/>
      <c r="M1064" s="1027"/>
      <c r="N1064" s="1027"/>
      <c r="O1064" s="1028"/>
    </row>
    <row r="1065" spans="2:21" s="97" customFormat="1" ht="19.350000000000001" customHeight="1">
      <c r="B1065" s="1076"/>
      <c r="C1065" s="1077"/>
      <c r="D1065" s="1026"/>
      <c r="E1065" s="1027"/>
      <c r="F1065" s="1027"/>
      <c r="G1065" s="1027"/>
      <c r="H1065" s="1027"/>
      <c r="I1065" s="1027"/>
      <c r="J1065" s="1027"/>
      <c r="K1065" s="1027"/>
      <c r="L1065" s="1027"/>
      <c r="M1065" s="1027"/>
      <c r="N1065" s="1027"/>
      <c r="O1065" s="1028"/>
    </row>
    <row r="1066" spans="2:21" s="97" customFormat="1" ht="19.350000000000001" customHeight="1">
      <c r="B1066" s="1076"/>
      <c r="C1066" s="1077"/>
      <c r="D1066" s="1026"/>
      <c r="E1066" s="1027"/>
      <c r="F1066" s="1027"/>
      <c r="G1066" s="1027"/>
      <c r="H1066" s="1027"/>
      <c r="I1066" s="1027"/>
      <c r="J1066" s="1027"/>
      <c r="K1066" s="1027"/>
      <c r="L1066" s="1027"/>
      <c r="M1066" s="1027"/>
      <c r="N1066" s="1027"/>
      <c r="O1066" s="1028"/>
    </row>
    <row r="1067" spans="2:21" s="97" customFormat="1" ht="19.350000000000001" customHeight="1">
      <c r="B1067" s="1076"/>
      <c r="C1067" s="1077"/>
      <c r="D1067" s="1026"/>
      <c r="E1067" s="1027"/>
      <c r="F1067" s="1027"/>
      <c r="G1067" s="1027"/>
      <c r="H1067" s="1027"/>
      <c r="I1067" s="1027"/>
      <c r="J1067" s="1027"/>
      <c r="K1067" s="1027"/>
      <c r="L1067" s="1027"/>
      <c r="M1067" s="1027"/>
      <c r="N1067" s="1027"/>
      <c r="O1067" s="1028"/>
    </row>
    <row r="1068" spans="2:21" s="97" customFormat="1" ht="19.350000000000001" customHeight="1">
      <c r="B1068" s="1078"/>
      <c r="C1068" s="1079"/>
      <c r="D1068" s="1029"/>
      <c r="E1068" s="1030"/>
      <c r="F1068" s="1030"/>
      <c r="G1068" s="1030"/>
      <c r="H1068" s="1030"/>
      <c r="I1068" s="1030"/>
      <c r="J1068" s="1030"/>
      <c r="K1068" s="1030"/>
      <c r="L1068" s="1030"/>
      <c r="M1068" s="1030"/>
      <c r="N1068" s="1030"/>
      <c r="O1068" s="1031"/>
    </row>
    <row r="1069" spans="2:21" s="97" customFormat="1" ht="18" customHeight="1">
      <c r="B1069" s="1067" t="s">
        <v>114</v>
      </c>
      <c r="C1069" s="1092"/>
      <c r="D1069" s="1147" t="s">
        <v>523</v>
      </c>
      <c r="E1069" s="1133"/>
      <c r="F1069" s="1133"/>
      <c r="G1069" s="1133"/>
      <c r="H1069" s="1133"/>
      <c r="I1069" s="1133"/>
      <c r="J1069" s="1133"/>
      <c r="K1069" s="1133"/>
      <c r="L1069" s="1133"/>
      <c r="M1069" s="1133"/>
      <c r="N1069" s="1133"/>
      <c r="O1069" s="1134"/>
    </row>
    <row r="1070" spans="2:21" s="97" customFormat="1" ht="18" customHeight="1">
      <c r="B1070" s="1093"/>
      <c r="C1070" s="1094"/>
      <c r="D1070" s="1045"/>
      <c r="E1070" s="1046"/>
      <c r="F1070" s="1046"/>
      <c r="G1070" s="1046"/>
      <c r="H1070" s="1046"/>
      <c r="I1070" s="1046"/>
      <c r="J1070" s="1046"/>
      <c r="K1070" s="1046"/>
      <c r="L1070" s="1046"/>
      <c r="M1070" s="1046"/>
      <c r="N1070" s="1046"/>
      <c r="O1070" s="1047"/>
    </row>
    <row r="1071" spans="2:21" s="97" customFormat="1" ht="18" customHeight="1">
      <c r="B1071" s="1093"/>
      <c r="C1071" s="1094"/>
      <c r="D1071" s="1026"/>
      <c r="E1071" s="1027"/>
      <c r="F1071" s="1027"/>
      <c r="G1071" s="1027"/>
      <c r="H1071" s="1027"/>
      <c r="I1071" s="1027"/>
      <c r="J1071" s="1027"/>
      <c r="K1071" s="1027"/>
      <c r="L1071" s="1027"/>
      <c r="M1071" s="1027"/>
      <c r="N1071" s="1027"/>
      <c r="O1071" s="1028"/>
    </row>
    <row r="1072" spans="2:21" s="97" customFormat="1" ht="18" customHeight="1">
      <c r="B1072" s="1093"/>
      <c r="C1072" s="1094"/>
      <c r="D1072" s="1026"/>
      <c r="E1072" s="1027"/>
      <c r="F1072" s="1027"/>
      <c r="G1072" s="1027"/>
      <c r="H1072" s="1027"/>
      <c r="I1072" s="1027"/>
      <c r="J1072" s="1027"/>
      <c r="K1072" s="1027"/>
      <c r="L1072" s="1027"/>
      <c r="M1072" s="1027"/>
      <c r="N1072" s="1027"/>
      <c r="O1072" s="1028"/>
    </row>
    <row r="1073" spans="2:15" s="97" customFormat="1" ht="18" customHeight="1">
      <c r="B1073" s="1093"/>
      <c r="C1073" s="1094"/>
      <c r="D1073" s="1026"/>
      <c r="E1073" s="1027"/>
      <c r="F1073" s="1027"/>
      <c r="G1073" s="1027"/>
      <c r="H1073" s="1027"/>
      <c r="I1073" s="1027"/>
      <c r="J1073" s="1027"/>
      <c r="K1073" s="1027"/>
      <c r="L1073" s="1027"/>
      <c r="M1073" s="1027"/>
      <c r="N1073" s="1027"/>
      <c r="O1073" s="1028"/>
    </row>
    <row r="1074" spans="2:15" s="97" customFormat="1" ht="18" customHeight="1">
      <c r="B1074" s="1093"/>
      <c r="C1074" s="1094"/>
      <c r="D1074" s="1026"/>
      <c r="E1074" s="1027"/>
      <c r="F1074" s="1027"/>
      <c r="G1074" s="1027"/>
      <c r="H1074" s="1027"/>
      <c r="I1074" s="1027"/>
      <c r="J1074" s="1027"/>
      <c r="K1074" s="1027"/>
      <c r="L1074" s="1027"/>
      <c r="M1074" s="1027"/>
      <c r="N1074" s="1027"/>
      <c r="O1074" s="1028"/>
    </row>
    <row r="1075" spans="2:15" s="97" customFormat="1" ht="18" customHeight="1">
      <c r="B1075" s="1093"/>
      <c r="C1075" s="1094"/>
      <c r="D1075" s="1048"/>
      <c r="E1075" s="1049"/>
      <c r="F1075" s="1049"/>
      <c r="G1075" s="1049"/>
      <c r="H1075" s="1049"/>
      <c r="I1075" s="1049"/>
      <c r="J1075" s="1049"/>
      <c r="K1075" s="1049"/>
      <c r="L1075" s="1049"/>
      <c r="M1075" s="1049"/>
      <c r="N1075" s="1049"/>
      <c r="O1075" s="1050"/>
    </row>
    <row r="1076" spans="2:15" s="97" customFormat="1" ht="18" customHeight="1">
      <c r="B1076" s="1093"/>
      <c r="C1076" s="1094"/>
      <c r="D1076" s="1116" t="s">
        <v>334</v>
      </c>
      <c r="E1076" s="1117"/>
      <c r="F1076" s="1117"/>
      <c r="G1076" s="1117"/>
      <c r="H1076" s="1117"/>
      <c r="I1076" s="1117"/>
      <c r="J1076" s="1117"/>
      <c r="K1076" s="1117"/>
      <c r="L1076" s="1117"/>
      <c r="M1076" s="1117"/>
      <c r="N1076" s="1117"/>
      <c r="O1076" s="1118"/>
    </row>
    <row r="1077" spans="2:15" s="97" customFormat="1" ht="18" customHeight="1">
      <c r="B1077" s="1093"/>
      <c r="C1077" s="1094"/>
      <c r="D1077" s="1045"/>
      <c r="E1077" s="1119"/>
      <c r="F1077" s="1119"/>
      <c r="G1077" s="1119"/>
      <c r="H1077" s="1119"/>
      <c r="I1077" s="1119"/>
      <c r="J1077" s="1119"/>
      <c r="K1077" s="1119"/>
      <c r="L1077" s="1119"/>
      <c r="M1077" s="1119"/>
      <c r="N1077" s="1119"/>
      <c r="O1077" s="1120"/>
    </row>
    <row r="1078" spans="2:15" s="97" customFormat="1" ht="18" customHeight="1">
      <c r="B1078" s="1093"/>
      <c r="C1078" s="1094"/>
      <c r="D1078" s="1121"/>
      <c r="E1078" s="1122"/>
      <c r="F1078" s="1122"/>
      <c r="G1078" s="1122"/>
      <c r="H1078" s="1122"/>
      <c r="I1078" s="1122"/>
      <c r="J1078" s="1122"/>
      <c r="K1078" s="1122"/>
      <c r="L1078" s="1122"/>
      <c r="M1078" s="1122"/>
      <c r="N1078" s="1122"/>
      <c r="O1078" s="1123"/>
    </row>
    <row r="1079" spans="2:15" s="97" customFormat="1" ht="18" customHeight="1">
      <c r="B1079" s="1093"/>
      <c r="C1079" s="1094"/>
      <c r="D1079" s="1121"/>
      <c r="E1079" s="1122"/>
      <c r="F1079" s="1122"/>
      <c r="G1079" s="1122"/>
      <c r="H1079" s="1122"/>
      <c r="I1079" s="1122"/>
      <c r="J1079" s="1122"/>
      <c r="K1079" s="1122"/>
      <c r="L1079" s="1122"/>
      <c r="M1079" s="1122"/>
      <c r="N1079" s="1122"/>
      <c r="O1079" s="1123"/>
    </row>
    <row r="1080" spans="2:15" s="97" customFormat="1" ht="18" customHeight="1">
      <c r="B1080" s="1093"/>
      <c r="C1080" s="1094"/>
      <c r="D1080" s="1121"/>
      <c r="E1080" s="1122"/>
      <c r="F1080" s="1122"/>
      <c r="G1080" s="1122"/>
      <c r="H1080" s="1122"/>
      <c r="I1080" s="1122"/>
      <c r="J1080" s="1122"/>
      <c r="K1080" s="1122"/>
      <c r="L1080" s="1122"/>
      <c r="M1080" s="1122"/>
      <c r="N1080" s="1122"/>
      <c r="O1080" s="1123"/>
    </row>
    <row r="1081" spans="2:15" s="97" customFormat="1" ht="18" customHeight="1">
      <c r="B1081" s="1093"/>
      <c r="C1081" s="1094"/>
      <c r="D1081" s="1121"/>
      <c r="E1081" s="1122"/>
      <c r="F1081" s="1122"/>
      <c r="G1081" s="1122"/>
      <c r="H1081" s="1122"/>
      <c r="I1081" s="1122"/>
      <c r="J1081" s="1122"/>
      <c r="K1081" s="1122"/>
      <c r="L1081" s="1122"/>
      <c r="M1081" s="1122"/>
      <c r="N1081" s="1122"/>
      <c r="O1081" s="1123"/>
    </row>
    <row r="1082" spans="2:15" s="97" customFormat="1" ht="18" customHeight="1">
      <c r="B1082" s="1093"/>
      <c r="C1082" s="1094"/>
      <c r="D1082" s="1121"/>
      <c r="E1082" s="1122"/>
      <c r="F1082" s="1122"/>
      <c r="G1082" s="1122"/>
      <c r="H1082" s="1122"/>
      <c r="I1082" s="1122"/>
      <c r="J1082" s="1122"/>
      <c r="K1082" s="1122"/>
      <c r="L1082" s="1122"/>
      <c r="M1082" s="1122"/>
      <c r="N1082" s="1122"/>
      <c r="O1082" s="1123"/>
    </row>
    <row r="1083" spans="2:15" s="97" customFormat="1" ht="18" customHeight="1">
      <c r="B1083" s="1095"/>
      <c r="C1083" s="1096"/>
      <c r="D1083" s="1124"/>
      <c r="E1083" s="1125"/>
      <c r="F1083" s="1125"/>
      <c r="G1083" s="1125"/>
      <c r="H1083" s="1125"/>
      <c r="I1083" s="1125"/>
      <c r="J1083" s="1125"/>
      <c r="K1083" s="1125"/>
      <c r="L1083" s="1125"/>
      <c r="M1083" s="1125"/>
      <c r="N1083" s="1125"/>
      <c r="O1083" s="1126"/>
    </row>
    <row r="1084" spans="2:15" s="97" customFormat="1" ht="33" customHeight="1">
      <c r="B1084" s="1067" t="s">
        <v>110</v>
      </c>
      <c r="C1084" s="1092"/>
      <c r="D1084" s="1102" t="s">
        <v>733</v>
      </c>
      <c r="E1084" s="1090"/>
      <c r="F1084" s="1090"/>
      <c r="G1084" s="1090"/>
      <c r="H1084" s="1090"/>
      <c r="I1084" s="1090"/>
      <c r="J1084" s="1090"/>
      <c r="K1084" s="1090"/>
      <c r="L1084" s="1090"/>
      <c r="M1084" s="1090"/>
      <c r="N1084" s="1090"/>
      <c r="O1084" s="1091"/>
    </row>
    <row r="1085" spans="2:15" s="97" customFormat="1" ht="18" customHeight="1">
      <c r="B1085" s="1093"/>
      <c r="C1085" s="1094"/>
      <c r="D1085" s="1045"/>
      <c r="E1085" s="1108"/>
      <c r="F1085" s="1108"/>
      <c r="G1085" s="1108"/>
      <c r="H1085" s="1108"/>
      <c r="I1085" s="1108"/>
      <c r="J1085" s="1108"/>
      <c r="K1085" s="1108"/>
      <c r="L1085" s="1108"/>
      <c r="M1085" s="1108"/>
      <c r="N1085" s="1108"/>
      <c r="O1085" s="1109"/>
    </row>
    <row r="1086" spans="2:15" s="97" customFormat="1" ht="18" customHeight="1">
      <c r="B1086" s="1093"/>
      <c r="C1086" s="1094"/>
      <c r="D1086" s="1110"/>
      <c r="E1086" s="1111"/>
      <c r="F1086" s="1111"/>
      <c r="G1086" s="1111"/>
      <c r="H1086" s="1111"/>
      <c r="I1086" s="1111"/>
      <c r="J1086" s="1111"/>
      <c r="K1086" s="1111"/>
      <c r="L1086" s="1111"/>
      <c r="M1086" s="1111"/>
      <c r="N1086" s="1111"/>
      <c r="O1086" s="1112"/>
    </row>
    <row r="1087" spans="2:15" s="97" customFormat="1" ht="18" customHeight="1">
      <c r="B1087" s="1093"/>
      <c r="C1087" s="1094"/>
      <c r="D1087" s="1113"/>
      <c r="E1087" s="1114"/>
      <c r="F1087" s="1114"/>
      <c r="G1087" s="1114"/>
      <c r="H1087" s="1114"/>
      <c r="I1087" s="1114"/>
      <c r="J1087" s="1114"/>
      <c r="K1087" s="1114"/>
      <c r="L1087" s="1114"/>
      <c r="M1087" s="1114"/>
      <c r="N1087" s="1114"/>
      <c r="O1087" s="1115"/>
    </row>
    <row r="1088" spans="2:15" s="97" customFormat="1" ht="17.100000000000001" customHeight="1">
      <c r="B1088" s="1093"/>
      <c r="C1088" s="1094"/>
      <c r="D1088" s="1133" t="s">
        <v>278</v>
      </c>
      <c r="E1088" s="1133"/>
      <c r="F1088" s="1133"/>
      <c r="G1088" s="1133"/>
      <c r="H1088" s="1133"/>
      <c r="I1088" s="1133"/>
      <c r="J1088" s="1133"/>
      <c r="K1088" s="1133"/>
      <c r="L1088" s="1133"/>
      <c r="M1088" s="1133"/>
      <c r="N1088" s="1133"/>
      <c r="O1088" s="1134"/>
    </row>
    <row r="1089" spans="2:21" s="97" customFormat="1" ht="17.100000000000001" customHeight="1">
      <c r="B1089" s="1093"/>
      <c r="C1089" s="1094"/>
      <c r="D1089" s="1135"/>
      <c r="E1089" s="1108"/>
      <c r="F1089" s="1108"/>
      <c r="G1089" s="1108"/>
      <c r="H1089" s="1108"/>
      <c r="I1089" s="1108"/>
      <c r="J1089" s="1108"/>
      <c r="K1089" s="1108"/>
      <c r="L1089" s="1108"/>
      <c r="M1089" s="1108"/>
      <c r="N1089" s="1108"/>
      <c r="O1089" s="1109"/>
    </row>
    <row r="1090" spans="2:21" s="97" customFormat="1" ht="17.100000000000001" customHeight="1">
      <c r="B1090" s="1093"/>
      <c r="C1090" s="1094"/>
      <c r="D1090" s="1110"/>
      <c r="E1090" s="1111"/>
      <c r="F1090" s="1111"/>
      <c r="G1090" s="1111"/>
      <c r="H1090" s="1111"/>
      <c r="I1090" s="1111"/>
      <c r="J1090" s="1111"/>
      <c r="K1090" s="1111"/>
      <c r="L1090" s="1111"/>
      <c r="M1090" s="1111"/>
      <c r="N1090" s="1111"/>
      <c r="O1090" s="1112"/>
    </row>
    <row r="1091" spans="2:21" s="97" customFormat="1" ht="17.100000000000001" customHeight="1">
      <c r="B1091" s="1093"/>
      <c r="C1091" s="1094"/>
      <c r="D1091" s="1113"/>
      <c r="E1091" s="1114"/>
      <c r="F1091" s="1114"/>
      <c r="G1091" s="1114"/>
      <c r="H1091" s="1114"/>
      <c r="I1091" s="1114"/>
      <c r="J1091" s="1114"/>
      <c r="K1091" s="1114"/>
      <c r="L1091" s="1114"/>
      <c r="M1091" s="1114"/>
      <c r="N1091" s="1114"/>
      <c r="O1091" s="1115"/>
    </row>
    <row r="1092" spans="2:21" s="97" customFormat="1" ht="17.100000000000001" customHeight="1">
      <c r="B1092" s="1093"/>
      <c r="C1092" s="1094"/>
      <c r="D1092" s="1133" t="s">
        <v>371</v>
      </c>
      <c r="E1092" s="1133"/>
      <c r="F1092" s="1133"/>
      <c r="G1092" s="1133"/>
      <c r="H1092" s="1133"/>
      <c r="I1092" s="1133"/>
      <c r="J1092" s="1133"/>
      <c r="K1092" s="1133"/>
      <c r="L1092" s="1133"/>
      <c r="M1092" s="1133"/>
      <c r="N1092" s="1133"/>
      <c r="O1092" s="1134"/>
    </row>
    <row r="1093" spans="2:21" s="97" customFormat="1" ht="17.100000000000001" customHeight="1">
      <c r="B1093" s="1093"/>
      <c r="C1093" s="1094"/>
      <c r="D1093" s="1135"/>
      <c r="E1093" s="1136"/>
      <c r="F1093" s="1136"/>
      <c r="G1093" s="1136"/>
      <c r="H1093" s="1136"/>
      <c r="I1093" s="1136"/>
      <c r="J1093" s="1136"/>
      <c r="K1093" s="1136"/>
      <c r="L1093" s="1136"/>
      <c r="M1093" s="1136"/>
      <c r="N1093" s="1136"/>
      <c r="O1093" s="1137"/>
    </row>
    <row r="1094" spans="2:21" s="97" customFormat="1" ht="17.100000000000001" customHeight="1">
      <c r="B1094" s="1093"/>
      <c r="C1094" s="1094"/>
      <c r="D1094" s="1138"/>
      <c r="E1094" s="827"/>
      <c r="F1094" s="827"/>
      <c r="G1094" s="827"/>
      <c r="H1094" s="827"/>
      <c r="I1094" s="827"/>
      <c r="J1094" s="827"/>
      <c r="K1094" s="827"/>
      <c r="L1094" s="827"/>
      <c r="M1094" s="827"/>
      <c r="N1094" s="827"/>
      <c r="O1094" s="1139"/>
    </row>
    <row r="1095" spans="2:21" s="97" customFormat="1" ht="17.100000000000001" customHeight="1">
      <c r="B1095" s="1093"/>
      <c r="C1095" s="1094"/>
      <c r="D1095" s="1140"/>
      <c r="E1095" s="1141"/>
      <c r="F1095" s="1141"/>
      <c r="G1095" s="1141"/>
      <c r="H1095" s="1141"/>
      <c r="I1095" s="1141"/>
      <c r="J1095" s="1141"/>
      <c r="K1095" s="1141"/>
      <c r="L1095" s="1141"/>
      <c r="M1095" s="1141"/>
      <c r="N1095" s="1141"/>
      <c r="O1095" s="1142"/>
    </row>
    <row r="1096" spans="2:21" s="97" customFormat="1" ht="45" customHeight="1">
      <c r="B1096" s="1093"/>
      <c r="C1096" s="1094"/>
      <c r="D1096" s="1021" t="s">
        <v>780</v>
      </c>
      <c r="E1096" s="1022"/>
      <c r="F1096" s="1022"/>
      <c r="G1096" s="1022"/>
      <c r="H1096" s="1022"/>
      <c r="I1096" s="1022"/>
      <c r="J1096" s="1022"/>
      <c r="K1096" s="1022"/>
      <c r="L1096" s="1023"/>
      <c r="M1096" s="1024" t="s">
        <v>713</v>
      </c>
      <c r="N1096" s="1025"/>
      <c r="O1096" s="706" t="s">
        <v>714</v>
      </c>
      <c r="Q1096" s="495" t="s">
        <v>721</v>
      </c>
    </row>
    <row r="1097" spans="2:21" s="97" customFormat="1" ht="17.100000000000001" customHeight="1">
      <c r="B1097" s="1093"/>
      <c r="C1097" s="1094"/>
      <c r="D1097" s="1045"/>
      <c r="E1097" s="1103"/>
      <c r="F1097" s="1103"/>
      <c r="G1097" s="1103"/>
      <c r="H1097" s="1103"/>
      <c r="I1097" s="1103"/>
      <c r="J1097" s="1103"/>
      <c r="K1097" s="1103"/>
      <c r="L1097" s="1103"/>
      <c r="M1097" s="1103"/>
      <c r="N1097" s="1103"/>
      <c r="O1097" s="1104"/>
    </row>
    <row r="1098" spans="2:21" ht="18" customHeight="1">
      <c r="B1098" s="1093"/>
      <c r="C1098" s="1094"/>
      <c r="D1098" s="1105"/>
      <c r="E1098" s="1106"/>
      <c r="F1098" s="1106"/>
      <c r="G1098" s="1106"/>
      <c r="H1098" s="1106"/>
      <c r="I1098" s="1106"/>
      <c r="J1098" s="1106"/>
      <c r="K1098" s="1106"/>
      <c r="L1098" s="1106"/>
      <c r="M1098" s="1106"/>
      <c r="N1098" s="1106"/>
      <c r="O1098" s="1107"/>
      <c r="R1098" s="294"/>
      <c r="S1098" s="294"/>
      <c r="T1098" s="294"/>
      <c r="U1098" s="294"/>
    </row>
    <row r="1099" spans="2:21" ht="18" customHeight="1">
      <c r="B1099" s="1093"/>
      <c r="C1099" s="1094"/>
      <c r="D1099" s="1147" t="s">
        <v>279</v>
      </c>
      <c r="E1099" s="1133"/>
      <c r="F1099" s="1133"/>
      <c r="G1099" s="1133"/>
      <c r="H1099" s="1133"/>
      <c r="I1099" s="1133"/>
      <c r="J1099" s="1133"/>
      <c r="K1099" s="1133"/>
      <c r="L1099" s="1133"/>
      <c r="M1099" s="1133"/>
      <c r="N1099" s="1133"/>
      <c r="O1099" s="1134"/>
      <c r="R1099" s="294"/>
      <c r="S1099" s="294"/>
      <c r="T1099" s="294"/>
      <c r="U1099" s="294"/>
    </row>
    <row r="1100" spans="2:21" ht="18" customHeight="1">
      <c r="B1100" s="1093"/>
      <c r="C1100" s="1094"/>
      <c r="D1100" s="1127"/>
      <c r="E1100" s="1128"/>
      <c r="F1100" s="1128"/>
      <c r="G1100" s="1128"/>
      <c r="H1100" s="1128"/>
      <c r="I1100" s="1128"/>
      <c r="J1100" s="1128"/>
      <c r="K1100" s="1128"/>
      <c r="L1100" s="1128"/>
      <c r="M1100" s="1128"/>
      <c r="N1100" s="1128"/>
      <c r="O1100" s="1129"/>
      <c r="R1100" s="294"/>
      <c r="S1100" s="294"/>
      <c r="T1100" s="294"/>
      <c r="U1100" s="294"/>
    </row>
    <row r="1101" spans="2:21" s="308" customFormat="1" ht="18" customHeight="1">
      <c r="B1101" s="1095"/>
      <c r="C1101" s="1096"/>
      <c r="D1101" s="1130"/>
      <c r="E1101" s="1131"/>
      <c r="F1101" s="1131"/>
      <c r="G1101" s="1131"/>
      <c r="H1101" s="1131"/>
      <c r="I1101" s="1131"/>
      <c r="J1101" s="1131"/>
      <c r="K1101" s="1131"/>
      <c r="L1101" s="1131"/>
      <c r="M1101" s="1131"/>
      <c r="N1101" s="1131"/>
      <c r="O1101" s="1132"/>
    </row>
    <row r="1102" spans="2:21" s="122" customFormat="1" ht="4.5" customHeight="1">
      <c r="B1102" s="309"/>
      <c r="C1102" s="309"/>
      <c r="D1102" s="310"/>
      <c r="E1102" s="310"/>
      <c r="F1102" s="310"/>
      <c r="G1102" s="310"/>
      <c r="H1102" s="310"/>
      <c r="I1102" s="310"/>
      <c r="J1102" s="310"/>
      <c r="K1102" s="310"/>
      <c r="L1102" s="310"/>
      <c r="M1102" s="310"/>
      <c r="N1102" s="310"/>
      <c r="O1102" s="310"/>
    </row>
    <row r="1103" spans="2:21" s="122" customFormat="1" ht="18.75" customHeight="1">
      <c r="B1103" s="463" t="s">
        <v>333</v>
      </c>
      <c r="C1103" s="309"/>
      <c r="D1103" s="310"/>
      <c r="E1103" s="310"/>
      <c r="F1103" s="310"/>
      <c r="G1103" s="310"/>
      <c r="H1103" s="310"/>
      <c r="I1103" s="310"/>
      <c r="J1103" s="310"/>
      <c r="K1103" s="310"/>
      <c r="L1103" s="310"/>
      <c r="M1103" s="310"/>
      <c r="N1103" s="310"/>
      <c r="O1103" s="310"/>
    </row>
    <row r="1104" spans="2:21" s="122" customFormat="1" ht="14.25" customHeight="1" thickBot="1">
      <c r="B1104" s="463" t="s">
        <v>331</v>
      </c>
      <c r="C1104" s="309"/>
      <c r="D1104" s="310"/>
      <c r="E1104" s="310"/>
      <c r="F1104" s="310"/>
      <c r="G1104" s="310"/>
      <c r="H1104" s="310"/>
      <c r="I1104" s="310"/>
      <c r="J1104" s="310"/>
      <c r="K1104" s="310"/>
      <c r="L1104" s="310"/>
      <c r="M1104" s="310"/>
      <c r="N1104" s="310"/>
      <c r="O1104" s="310"/>
    </row>
    <row r="1105" spans="1:17" s="122" customFormat="1" ht="18" customHeight="1" thickBot="1">
      <c r="B1105" s="1143" t="s">
        <v>36</v>
      </c>
      <c r="C1105" s="1017"/>
      <c r="D1105" s="1018"/>
      <c r="E1105" s="311" t="s">
        <v>436</v>
      </c>
      <c r="F1105" s="312"/>
      <c r="G1105" s="312"/>
      <c r="H1105" s="312"/>
      <c r="I1105" s="312"/>
      <c r="J1105" s="312"/>
      <c r="K1105" s="312"/>
      <c r="L1105" s="212"/>
      <c r="M1105" s="212"/>
      <c r="N1105" s="212"/>
      <c r="O1105" s="212"/>
    </row>
    <row r="1106" spans="1:17" s="122" customFormat="1" ht="12">
      <c r="A1106" s="313"/>
      <c r="B1106" s="314" t="s">
        <v>50</v>
      </c>
      <c r="C1106" s="314"/>
      <c r="D1106" s="315"/>
      <c r="E1106" s="316"/>
      <c r="F1106" s="316"/>
      <c r="G1106" s="317" t="s">
        <v>51</v>
      </c>
      <c r="H1106" s="315"/>
      <c r="I1106" s="314" t="s">
        <v>52</v>
      </c>
      <c r="J1106" s="314"/>
      <c r="K1106" s="313"/>
      <c r="L1106" s="318"/>
      <c r="M1106" s="319"/>
      <c r="N1106" s="313"/>
      <c r="O1106" s="317" t="s">
        <v>51</v>
      </c>
    </row>
    <row r="1107" spans="1:17" s="122" customFormat="1" ht="12">
      <c r="A1107" s="320"/>
      <c r="B1107" s="321" t="s">
        <v>53</v>
      </c>
      <c r="C1107" s="322"/>
      <c r="D1107" s="322"/>
      <c r="E1107" s="323"/>
      <c r="F1107" s="323" t="s">
        <v>54</v>
      </c>
      <c r="G1107" s="324" t="s">
        <v>55</v>
      </c>
      <c r="H1107" s="325"/>
      <c r="I1107" s="321" t="s">
        <v>53</v>
      </c>
      <c r="J1107" s="322"/>
      <c r="K1107" s="322"/>
      <c r="L1107" s="322"/>
      <c r="M1107" s="323"/>
      <c r="N1107" s="323" t="s">
        <v>54</v>
      </c>
      <c r="O1107" s="324" t="s">
        <v>55</v>
      </c>
    </row>
    <row r="1108" spans="1:17" s="122" customFormat="1" ht="18" customHeight="1">
      <c r="A1108" s="313"/>
      <c r="B1108" s="78" t="s">
        <v>395</v>
      </c>
      <c r="C1108" s="79"/>
      <c r="D1108" s="79"/>
      <c r="E1108" s="80"/>
      <c r="F1108" s="81"/>
      <c r="G1108" s="82"/>
      <c r="H1108" s="83"/>
      <c r="I1108" s="78" t="s">
        <v>397</v>
      </c>
      <c r="J1108" s="79"/>
      <c r="K1108" s="79"/>
      <c r="L1108" s="79"/>
      <c r="M1108" s="80"/>
      <c r="N1108" s="84"/>
      <c r="O1108" s="85"/>
      <c r="Q1108" s="561" t="s">
        <v>700</v>
      </c>
    </row>
    <row r="1109" spans="1:17" s="122" customFormat="1" ht="14.25" customHeight="1">
      <c r="A1109" s="313"/>
      <c r="B1109" s="86"/>
      <c r="C1109" s="87"/>
      <c r="D1109" s="88"/>
      <c r="E1109" s="89"/>
      <c r="F1109" s="90"/>
      <c r="G1109" s="91"/>
      <c r="H1109" s="83"/>
      <c r="I1109" s="92"/>
      <c r="J1109" s="93"/>
      <c r="K1109" s="88"/>
      <c r="L1109" s="88"/>
      <c r="M1109" s="89"/>
      <c r="N1109" s="90"/>
      <c r="O1109" s="94"/>
    </row>
    <row r="1110" spans="1:17" s="122" customFormat="1" ht="14.25" customHeight="1">
      <c r="A1110" s="313"/>
      <c r="B1110" s="95"/>
      <c r="C1110" s="96"/>
      <c r="D1110" s="97"/>
      <c r="E1110" s="98"/>
      <c r="F1110" s="90"/>
      <c r="G1110" s="99">
        <f>ROUNDDOWN(SUM(F1109:F1115)/1000,0)</f>
        <v>0</v>
      </c>
      <c r="H1110" s="100"/>
      <c r="I1110" s="92"/>
      <c r="J1110" s="510"/>
      <c r="K1110" s="510"/>
      <c r="L1110" s="510"/>
      <c r="M1110" s="98"/>
      <c r="N1110" s="90"/>
      <c r="O1110" s="101">
        <f>ROUNDDOWN(SUM(N1109:N1118)/1000,0)</f>
        <v>0</v>
      </c>
    </row>
    <row r="1111" spans="1:17" s="122" customFormat="1" ht="14.1" customHeight="1">
      <c r="A1111" s="313"/>
      <c r="B1111" s="95"/>
      <c r="C1111" s="96"/>
      <c r="D1111" s="97"/>
      <c r="E1111" s="98"/>
      <c r="F1111" s="90"/>
      <c r="G1111" s="99"/>
      <c r="H1111" s="100"/>
      <c r="I1111" s="92"/>
      <c r="J1111" s="510"/>
      <c r="K1111" s="510"/>
      <c r="L1111" s="510"/>
      <c r="M1111" s="98"/>
      <c r="N1111" s="90"/>
      <c r="O1111" s="94"/>
    </row>
    <row r="1112" spans="1:17" s="122" customFormat="1" ht="14.25" customHeight="1">
      <c r="A1112" s="313"/>
      <c r="B1112" s="95"/>
      <c r="C1112" s="96"/>
      <c r="D1112" s="97"/>
      <c r="E1112" s="98"/>
      <c r="F1112" s="90"/>
      <c r="G1112" s="99"/>
      <c r="H1112" s="100"/>
      <c r="I1112" s="92"/>
      <c r="J1112" s="510"/>
      <c r="K1112" s="510"/>
      <c r="L1112" s="510"/>
      <c r="M1112" s="98"/>
      <c r="N1112" s="90"/>
      <c r="O1112" s="94"/>
    </row>
    <row r="1113" spans="1:17" s="122" customFormat="1" ht="14.25" customHeight="1">
      <c r="A1113" s="313"/>
      <c r="B1113" s="95"/>
      <c r="C1113" s="96"/>
      <c r="D1113" s="97"/>
      <c r="E1113" s="98"/>
      <c r="F1113" s="90"/>
      <c r="G1113" s="102"/>
      <c r="H1113" s="103"/>
      <c r="I1113" s="92"/>
      <c r="J1113" s="510"/>
      <c r="K1113" s="510"/>
      <c r="L1113" s="510"/>
      <c r="M1113" s="98"/>
      <c r="N1113" s="90"/>
      <c r="O1113" s="94"/>
    </row>
    <row r="1114" spans="1:17" s="122" customFormat="1" ht="14.25" customHeight="1">
      <c r="A1114" s="313"/>
      <c r="B1114" s="95"/>
      <c r="C1114" s="96"/>
      <c r="D1114" s="97"/>
      <c r="E1114" s="98"/>
      <c r="F1114" s="90"/>
      <c r="G1114" s="102"/>
      <c r="H1114" s="103"/>
      <c r="I1114" s="92"/>
      <c r="J1114" s="510"/>
      <c r="K1114" s="510"/>
      <c r="L1114" s="510"/>
      <c r="M1114" s="98"/>
      <c r="N1114" s="90"/>
      <c r="O1114" s="94"/>
    </row>
    <row r="1115" spans="1:17" s="122" customFormat="1" ht="14.25" customHeight="1">
      <c r="A1115" s="313"/>
      <c r="B1115" s="78" t="s">
        <v>607</v>
      </c>
      <c r="C1115" s="79"/>
      <c r="D1115" s="79"/>
      <c r="E1115" s="80"/>
      <c r="F1115" s="81"/>
      <c r="G1115" s="82"/>
      <c r="H1115" s="105"/>
      <c r="I1115" s="92"/>
      <c r="J1115" s="510"/>
      <c r="K1115" s="510"/>
      <c r="L1115" s="510"/>
      <c r="M1115" s="98"/>
      <c r="N1115" s="90"/>
      <c r="O1115" s="94"/>
    </row>
    <row r="1116" spans="1:17" s="122" customFormat="1" ht="14.25" customHeight="1">
      <c r="A1116" s="313"/>
      <c r="B1116" s="95"/>
      <c r="C1116" s="96"/>
      <c r="D1116" s="97"/>
      <c r="E1116" s="98"/>
      <c r="F1116" s="90"/>
      <c r="G1116" s="91"/>
      <c r="H1116" s="105"/>
      <c r="I1116" s="92"/>
      <c r="J1116" s="510"/>
      <c r="K1116" s="510"/>
      <c r="L1116" s="510"/>
      <c r="M1116" s="98"/>
      <c r="N1116" s="90"/>
      <c r="O1116" s="94"/>
    </row>
    <row r="1117" spans="1:17" s="122" customFormat="1" ht="14.25" customHeight="1">
      <c r="A1117" s="313"/>
      <c r="B1117" s="95"/>
      <c r="C1117" s="96"/>
      <c r="D1117" s="97"/>
      <c r="E1117" s="98"/>
      <c r="F1117" s="90"/>
      <c r="G1117" s="99">
        <f>ROUNDDOWN(SUM(F1116:F1121)/1000,0)</f>
        <v>0</v>
      </c>
      <c r="H1117" s="100"/>
      <c r="I1117" s="107"/>
      <c r="J1117" s="511"/>
      <c r="K1117" s="511"/>
      <c r="L1117" s="511"/>
      <c r="M1117" s="98"/>
      <c r="N1117" s="90"/>
      <c r="O1117" s="106"/>
    </row>
    <row r="1118" spans="1:17" s="122" customFormat="1" ht="14.25" customHeight="1">
      <c r="A1118" s="313"/>
      <c r="B1118" s="95"/>
      <c r="C1118" s="96"/>
      <c r="D1118" s="97"/>
      <c r="E1118" s="98"/>
      <c r="F1118" s="90"/>
      <c r="G1118" s="99"/>
      <c r="H1118" s="100"/>
      <c r="I1118" s="78" t="s">
        <v>398</v>
      </c>
      <c r="J1118" s="79"/>
      <c r="K1118" s="79"/>
      <c r="L1118" s="79"/>
      <c r="M1118" s="80"/>
      <c r="N1118" s="81"/>
      <c r="O1118" s="111"/>
    </row>
    <row r="1119" spans="1:17" s="122" customFormat="1" ht="14.25" customHeight="1">
      <c r="A1119" s="313"/>
      <c r="B1119" s="95"/>
      <c r="C1119" s="96"/>
      <c r="D1119" s="97"/>
      <c r="E1119" s="98"/>
      <c r="F1119" s="90"/>
      <c r="G1119" s="99"/>
      <c r="H1119" s="105"/>
      <c r="I1119" s="92"/>
      <c r="J1119" s="510"/>
      <c r="K1119" s="510"/>
      <c r="L1119" s="510"/>
      <c r="M1119" s="98"/>
      <c r="N1119" s="90"/>
      <c r="O1119" s="94"/>
    </row>
    <row r="1120" spans="1:17" s="122" customFormat="1" ht="14.25" customHeight="1">
      <c r="A1120" s="313"/>
      <c r="B1120" s="95"/>
      <c r="C1120" s="96"/>
      <c r="D1120" s="97"/>
      <c r="E1120" s="98"/>
      <c r="F1120" s="90"/>
      <c r="G1120" s="99"/>
      <c r="H1120" s="100"/>
      <c r="I1120" s="92"/>
      <c r="J1120" s="510"/>
      <c r="K1120" s="510"/>
      <c r="L1120" s="510"/>
      <c r="M1120" s="98"/>
      <c r="N1120" s="90"/>
      <c r="O1120" s="101">
        <f>ROUNDDOWN(SUM(N1119:N1127)/1000,0)</f>
        <v>0</v>
      </c>
    </row>
    <row r="1121" spans="1:15" s="122" customFormat="1" ht="14.25" customHeight="1">
      <c r="A1121" s="313"/>
      <c r="B1121" s="78" t="s">
        <v>614</v>
      </c>
      <c r="C1121" s="79"/>
      <c r="D1121" s="79"/>
      <c r="E1121" s="80"/>
      <c r="F1121" s="81"/>
      <c r="G1121" s="82"/>
      <c r="H1121" s="100"/>
      <c r="I1121" s="92"/>
      <c r="J1121" s="510"/>
      <c r="K1121" s="510"/>
      <c r="L1121" s="510"/>
      <c r="M1121" s="98"/>
      <c r="N1121" s="90"/>
      <c r="O1121" s="94"/>
    </row>
    <row r="1122" spans="1:15" s="122" customFormat="1" ht="14.25" customHeight="1">
      <c r="A1122" s="313"/>
      <c r="B1122" s="95"/>
      <c r="C1122" s="96"/>
      <c r="D1122" s="97"/>
      <c r="E1122" s="98"/>
      <c r="F1122" s="90"/>
      <c r="G1122" s="91"/>
      <c r="H1122" s="105"/>
      <c r="I1122" s="92"/>
      <c r="J1122" s="510"/>
      <c r="K1122" s="510"/>
      <c r="L1122" s="510"/>
      <c r="M1122" s="98"/>
      <c r="N1122" s="90"/>
      <c r="O1122" s="94"/>
    </row>
    <row r="1123" spans="1:15" s="122" customFormat="1" ht="14.25" customHeight="1">
      <c r="A1123" s="313"/>
      <c r="B1123" s="95"/>
      <c r="C1123" s="96"/>
      <c r="D1123" s="97"/>
      <c r="E1123" s="98"/>
      <c r="F1123" s="90"/>
      <c r="G1123" s="99">
        <f>ROUNDDOWN(SUM(F1122:F1125)/1000,0)</f>
        <v>0</v>
      </c>
      <c r="H1123" s="105"/>
      <c r="I1123" s="92"/>
      <c r="J1123" s="510"/>
      <c r="K1123" s="510"/>
      <c r="L1123" s="510"/>
      <c r="M1123" s="98"/>
      <c r="N1123" s="90"/>
      <c r="O1123" s="94"/>
    </row>
    <row r="1124" spans="1:15" s="122" customFormat="1" ht="14.25" customHeight="1">
      <c r="A1124" s="313"/>
      <c r="B1124" s="95"/>
      <c r="C1124" s="96"/>
      <c r="D1124" s="97"/>
      <c r="E1124" s="98"/>
      <c r="F1124" s="90"/>
      <c r="G1124" s="99"/>
      <c r="H1124" s="100"/>
      <c r="I1124" s="92"/>
      <c r="J1124" s="510"/>
      <c r="K1124" s="510"/>
      <c r="L1124" s="510"/>
      <c r="M1124" s="98"/>
      <c r="N1124" s="90"/>
      <c r="O1124" s="94"/>
    </row>
    <row r="1125" spans="1:15" s="122" customFormat="1" ht="14.25" customHeight="1">
      <c r="A1125" s="313"/>
      <c r="B1125" s="78" t="s">
        <v>615</v>
      </c>
      <c r="C1125" s="79"/>
      <c r="D1125" s="79"/>
      <c r="E1125" s="80"/>
      <c r="F1125" s="81"/>
      <c r="G1125" s="82"/>
      <c r="H1125" s="100"/>
      <c r="I1125" s="92"/>
      <c r="J1125" s="510"/>
      <c r="K1125" s="510"/>
      <c r="L1125" s="510"/>
      <c r="M1125" s="98"/>
      <c r="N1125" s="90"/>
      <c r="O1125" s="94"/>
    </row>
    <row r="1126" spans="1:15" s="122" customFormat="1" ht="14.25" customHeight="1">
      <c r="A1126" s="313"/>
      <c r="B1126" s="95"/>
      <c r="C1126" s="96"/>
      <c r="D1126" s="97"/>
      <c r="E1126" s="98"/>
      <c r="F1126" s="90"/>
      <c r="G1126" s="91"/>
      <c r="H1126" s="105"/>
      <c r="I1126" s="92"/>
      <c r="J1126" s="510"/>
      <c r="K1126" s="510"/>
      <c r="L1126" s="510"/>
      <c r="M1126" s="98"/>
      <c r="N1126" s="90"/>
      <c r="O1126" s="106"/>
    </row>
    <row r="1127" spans="1:15" s="122" customFormat="1" ht="14.25" customHeight="1">
      <c r="A1127" s="313"/>
      <c r="B1127" s="95"/>
      <c r="C1127" s="96"/>
      <c r="D1127" s="97"/>
      <c r="E1127" s="98"/>
      <c r="F1127" s="90"/>
      <c r="G1127" s="99">
        <f>ROUNDDOWN(SUM(F1126:F1131)/1000,0)</f>
        <v>0</v>
      </c>
      <c r="H1127" s="105"/>
      <c r="I1127" s="185" t="s">
        <v>399</v>
      </c>
      <c r="J1127" s="167"/>
      <c r="K1127" s="109"/>
      <c r="L1127" s="109"/>
      <c r="M1127" s="110"/>
      <c r="N1127" s="84"/>
      <c r="O1127" s="111"/>
    </row>
    <row r="1128" spans="1:15" s="122" customFormat="1" ht="14.25" customHeight="1">
      <c r="A1128" s="313"/>
      <c r="B1128" s="95"/>
      <c r="C1128" s="96"/>
      <c r="D1128" s="97"/>
      <c r="E1128" s="98"/>
      <c r="F1128" s="90"/>
      <c r="G1128" s="99"/>
      <c r="H1128" s="105"/>
      <c r="I1128" s="92"/>
      <c r="J1128" s="510"/>
      <c r="K1128" s="510"/>
      <c r="L1128" s="510"/>
      <c r="M1128" s="98"/>
      <c r="N1128" s="90"/>
      <c r="O1128" s="94"/>
    </row>
    <row r="1129" spans="1:15" s="122" customFormat="1" ht="14.25" customHeight="1">
      <c r="A1129" s="313"/>
      <c r="B1129" s="95"/>
      <c r="C1129" s="96"/>
      <c r="D1129" s="97"/>
      <c r="E1129" s="98"/>
      <c r="F1129" s="90"/>
      <c r="G1129" s="99"/>
      <c r="H1129" s="100"/>
      <c r="I1129" s="92"/>
      <c r="J1129" s="510"/>
      <c r="K1129" s="510"/>
      <c r="L1129" s="510"/>
      <c r="M1129" s="98"/>
      <c r="N1129" s="90"/>
      <c r="O1129" s="101">
        <f>ROUNDDOWN(SUM(N1128:N1134)/1000,0)</f>
        <v>0</v>
      </c>
    </row>
    <row r="1130" spans="1:15" s="122" customFormat="1" ht="14.25" customHeight="1">
      <c r="A1130" s="313"/>
      <c r="B1130" s="78" t="s">
        <v>396</v>
      </c>
      <c r="C1130" s="79"/>
      <c r="D1130" s="79"/>
      <c r="E1130" s="80"/>
      <c r="F1130" s="81"/>
      <c r="G1130" s="82"/>
      <c r="H1130" s="100"/>
      <c r="I1130" s="92"/>
      <c r="J1130" s="510"/>
      <c r="K1130" s="510"/>
      <c r="L1130" s="510"/>
      <c r="M1130" s="98"/>
      <c r="N1130" s="90"/>
      <c r="O1130" s="94"/>
    </row>
    <row r="1131" spans="1:15" s="122" customFormat="1" ht="14.25" customHeight="1">
      <c r="A1131" s="313"/>
      <c r="B1131" s="95"/>
      <c r="C1131" s="96"/>
      <c r="D1131" s="97"/>
      <c r="E1131" s="98"/>
      <c r="F1131" s="90"/>
      <c r="G1131" s="91"/>
      <c r="H1131" s="100"/>
      <c r="I1131" s="92"/>
      <c r="J1131" s="510"/>
      <c r="K1131" s="510"/>
      <c r="L1131" s="510"/>
      <c r="M1131" s="98"/>
      <c r="N1131" s="90"/>
      <c r="O1131" s="94"/>
    </row>
    <row r="1132" spans="1:15" s="122" customFormat="1" ht="14.25" customHeight="1">
      <c r="A1132" s="313"/>
      <c r="B1132" s="95"/>
      <c r="C1132" s="96"/>
      <c r="D1132" s="97"/>
      <c r="E1132" s="98"/>
      <c r="F1132" s="90"/>
      <c r="G1132" s="91">
        <f>ROUNDDOWN(SUM(F1131:F1138)/1000,0)</f>
        <v>0</v>
      </c>
      <c r="H1132" s="100"/>
      <c r="I1132" s="92"/>
      <c r="J1132" s="510"/>
      <c r="K1132" s="510"/>
      <c r="L1132" s="510"/>
      <c r="M1132" s="98"/>
      <c r="N1132" s="90"/>
      <c r="O1132" s="94"/>
    </row>
    <row r="1133" spans="1:15" s="122" customFormat="1" ht="14.25" customHeight="1">
      <c r="A1133" s="313"/>
      <c r="B1133" s="95"/>
      <c r="C1133" s="96"/>
      <c r="D1133" s="97"/>
      <c r="E1133" s="98"/>
      <c r="F1133" s="90"/>
      <c r="G1133" s="91"/>
      <c r="H1133" s="100"/>
      <c r="I1133" s="92"/>
      <c r="J1133" s="510"/>
      <c r="K1133" s="510"/>
      <c r="L1133" s="510"/>
      <c r="M1133" s="98"/>
      <c r="N1133" s="90"/>
      <c r="O1133" s="94"/>
    </row>
    <row r="1134" spans="1:15" s="122" customFormat="1" ht="14.25" customHeight="1">
      <c r="A1134" s="313"/>
      <c r="B1134" s="95"/>
      <c r="C1134" s="96"/>
      <c r="D1134" s="97"/>
      <c r="E1134" s="98"/>
      <c r="F1134" s="90"/>
      <c r="G1134" s="91"/>
      <c r="H1134" s="105"/>
      <c r="I1134" s="185" t="s">
        <v>400</v>
      </c>
      <c r="J1134" s="108"/>
      <c r="K1134" s="109"/>
      <c r="L1134" s="109"/>
      <c r="M1134" s="110"/>
      <c r="N1134" s="84"/>
      <c r="O1134" s="168"/>
    </row>
    <row r="1135" spans="1:15" s="122" customFormat="1" ht="14.25" customHeight="1">
      <c r="A1135" s="313"/>
      <c r="B1135" s="95"/>
      <c r="C1135" s="96"/>
      <c r="D1135" s="97"/>
      <c r="E1135" s="98"/>
      <c r="F1135" s="90"/>
      <c r="G1135" s="91"/>
      <c r="H1135" s="105"/>
      <c r="I1135" s="92"/>
      <c r="J1135" s="510"/>
      <c r="K1135" s="510"/>
      <c r="L1135" s="510"/>
      <c r="M1135" s="98"/>
      <c r="N1135" s="90"/>
      <c r="O1135" s="169"/>
    </row>
    <row r="1136" spans="1:15" s="122" customFormat="1" ht="14.25" customHeight="1">
      <c r="A1136" s="313"/>
      <c r="B1136" s="95"/>
      <c r="C1136" s="96"/>
      <c r="D1136" s="97"/>
      <c r="E1136" s="98"/>
      <c r="F1136" s="90"/>
      <c r="G1136" s="91"/>
      <c r="H1136" s="105"/>
      <c r="I1136" s="92"/>
      <c r="J1136" s="510"/>
      <c r="K1136" s="510"/>
      <c r="L1136" s="510"/>
      <c r="M1136" s="98"/>
      <c r="N1136" s="90"/>
      <c r="O1136" s="101">
        <f>ROUNDDOWN(SUM(N1135:N1141)/1000,0)</f>
        <v>0</v>
      </c>
    </row>
    <row r="1137" spans="1:17" s="122" customFormat="1" ht="14.25" customHeight="1">
      <c r="A1137" s="313"/>
      <c r="B1137" s="95"/>
      <c r="C1137" s="96"/>
      <c r="D1137" s="97"/>
      <c r="E1137" s="98"/>
      <c r="F1137" s="90"/>
      <c r="G1137" s="91"/>
      <c r="H1137" s="105"/>
      <c r="I1137" s="92"/>
      <c r="J1137" s="510"/>
      <c r="K1137" s="510"/>
      <c r="L1137" s="510"/>
      <c r="M1137" s="98"/>
      <c r="N1137" s="90"/>
      <c r="O1137" s="94"/>
    </row>
    <row r="1138" spans="1:17" s="122" customFormat="1" ht="14.25" customHeight="1">
      <c r="A1138" s="313"/>
      <c r="B1138" s="78" t="s">
        <v>56</v>
      </c>
      <c r="C1138" s="79"/>
      <c r="D1138" s="79"/>
      <c r="E1138" s="80"/>
      <c r="F1138" s="81"/>
      <c r="G1138" s="82"/>
      <c r="H1138" s="105"/>
      <c r="I1138" s="92"/>
      <c r="J1138" s="510"/>
      <c r="K1138" s="510"/>
      <c r="L1138" s="510"/>
      <c r="M1138" s="98"/>
      <c r="N1138" s="90"/>
      <c r="O1138" s="94"/>
    </row>
    <row r="1139" spans="1:17" s="122" customFormat="1" ht="14.25" customHeight="1">
      <c r="A1139" s="313"/>
      <c r="B1139" s="95"/>
      <c r="C1139" s="96"/>
      <c r="D1139" s="97"/>
      <c r="E1139" s="98"/>
      <c r="F1139" s="90"/>
      <c r="G1139" s="91"/>
      <c r="H1139" s="100"/>
      <c r="I1139" s="92"/>
      <c r="J1139" s="510"/>
      <c r="K1139" s="510"/>
      <c r="L1139" s="510"/>
      <c r="M1139" s="98"/>
      <c r="N1139" s="90"/>
      <c r="O1139" s="94"/>
    </row>
    <row r="1140" spans="1:17" s="122" customFormat="1" ht="14.25" customHeight="1">
      <c r="A1140" s="313"/>
      <c r="B1140" s="95"/>
      <c r="C1140" s="96"/>
      <c r="D1140" s="97"/>
      <c r="E1140" s="98"/>
      <c r="F1140" s="90"/>
      <c r="G1140" s="99">
        <f>ROUNDDOWN(SUM(F1139:F1144)/1000,0)</f>
        <v>0</v>
      </c>
      <c r="H1140" s="105"/>
      <c r="I1140" s="92"/>
      <c r="J1140" s="510"/>
      <c r="K1140" s="510"/>
      <c r="L1140" s="510"/>
      <c r="M1140" s="98"/>
      <c r="N1140" s="90"/>
      <c r="O1140" s="106"/>
    </row>
    <row r="1141" spans="1:17" s="122" customFormat="1" ht="14.25" customHeight="1">
      <c r="A1141" s="313"/>
      <c r="B1141" s="95"/>
      <c r="C1141" s="96"/>
      <c r="D1141" s="97"/>
      <c r="E1141" s="98"/>
      <c r="F1141" s="90"/>
      <c r="G1141" s="91"/>
      <c r="H1141" s="105"/>
      <c r="I1141" s="185" t="s">
        <v>401</v>
      </c>
      <c r="J1141" s="108"/>
      <c r="K1141" s="109"/>
      <c r="L1141" s="109"/>
      <c r="M1141" s="110"/>
      <c r="N1141" s="707"/>
      <c r="O1141" s="112"/>
    </row>
    <row r="1142" spans="1:17" s="122" customFormat="1" ht="14.25" customHeight="1">
      <c r="A1142" s="313"/>
      <c r="B1142" s="95"/>
      <c r="C1142" s="96"/>
      <c r="D1142" s="97"/>
      <c r="E1142" s="98"/>
      <c r="F1142" s="90"/>
      <c r="G1142" s="99"/>
      <c r="H1142" s="105"/>
      <c r="I1142" s="92"/>
      <c r="J1142" s="510"/>
      <c r="K1142" s="510"/>
      <c r="L1142" s="510"/>
      <c r="M1142" s="98"/>
      <c r="N1142" s="90"/>
      <c r="O1142" s="94"/>
    </row>
    <row r="1143" spans="1:17" s="122" customFormat="1" ht="14.25" customHeight="1">
      <c r="A1143" s="313"/>
      <c r="B1143" s="95"/>
      <c r="C1143" s="96"/>
      <c r="D1143" s="97"/>
      <c r="E1143" s="98"/>
      <c r="F1143" s="90"/>
      <c r="G1143" s="99"/>
      <c r="H1143" s="100"/>
      <c r="I1143" s="92"/>
      <c r="J1143" s="510"/>
      <c r="K1143" s="510"/>
      <c r="L1143" s="510"/>
      <c r="M1143" s="98"/>
      <c r="N1143" s="90"/>
      <c r="O1143" s="101">
        <f>ROUNDDOWN(SUM(N1142:N1147)/1000,0)</f>
        <v>0</v>
      </c>
    </row>
    <row r="1144" spans="1:17" s="122" customFormat="1" ht="14.1" customHeight="1" thickBot="1">
      <c r="A1144" s="313"/>
      <c r="B1144" s="113" t="s">
        <v>608</v>
      </c>
      <c r="C1144" s="114"/>
      <c r="D1144" s="114"/>
      <c r="E1144" s="115"/>
      <c r="F1144" s="116"/>
      <c r="G1144" s="117">
        <f>G1145-G1110-G1117-G1123-G1127-G1132-G1140</f>
        <v>0</v>
      </c>
      <c r="H1144" s="105"/>
      <c r="I1144" s="92"/>
      <c r="J1144" s="510"/>
      <c r="K1144" s="510"/>
      <c r="L1144" s="510"/>
      <c r="M1144" s="98"/>
      <c r="N1144" s="90"/>
      <c r="O1144" s="94"/>
    </row>
    <row r="1145" spans="1:17" s="122" customFormat="1" ht="14.25" customHeight="1" thickTop="1">
      <c r="A1145" s="313"/>
      <c r="B1145" s="702" t="s">
        <v>57</v>
      </c>
      <c r="C1145" s="703"/>
      <c r="D1145" s="703"/>
      <c r="E1145" s="703"/>
      <c r="F1145" s="704"/>
      <c r="G1145" s="118">
        <f>O1154</f>
        <v>0</v>
      </c>
      <c r="H1145" s="100"/>
      <c r="I1145" s="92"/>
      <c r="J1145" s="510"/>
      <c r="K1145" s="510"/>
      <c r="L1145" s="510"/>
      <c r="M1145" s="98"/>
      <c r="N1145" s="90"/>
      <c r="O1145" s="94"/>
    </row>
    <row r="1146" spans="1:17" s="122" customFormat="1" ht="20.100000000000001" customHeight="1">
      <c r="A1146" s="313"/>
      <c r="B1146" s="119" t="s">
        <v>58</v>
      </c>
      <c r="C1146" s="120"/>
      <c r="D1146" s="120"/>
      <c r="E1146" s="120"/>
      <c r="F1146" s="120"/>
      <c r="G1146" s="121"/>
      <c r="H1146" s="100"/>
      <c r="I1146" s="107"/>
      <c r="J1146" s="511"/>
      <c r="K1146" s="511"/>
      <c r="L1146" s="511"/>
      <c r="M1146" s="104"/>
      <c r="N1146" s="645"/>
      <c r="O1146" s="106"/>
    </row>
    <row r="1147" spans="1:17" s="122" customFormat="1" ht="14.25" customHeight="1">
      <c r="A1147" s="313"/>
      <c r="B1147" s="122" t="s">
        <v>59</v>
      </c>
      <c r="C1147" s="120"/>
      <c r="D1147" s="120"/>
      <c r="E1147" s="120"/>
      <c r="F1147" s="120"/>
      <c r="G1147" s="123" t="s">
        <v>60</v>
      </c>
      <c r="H1147" s="121"/>
      <c r="I1147" s="185" t="s">
        <v>717</v>
      </c>
      <c r="J1147" s="708"/>
      <c r="K1147" s="510"/>
      <c r="L1147" s="510"/>
      <c r="M1147" s="110"/>
      <c r="N1147" s="84"/>
      <c r="O1147" s="111"/>
    </row>
    <row r="1148" spans="1:17" s="122" customFormat="1" ht="14.25" customHeight="1">
      <c r="A1148" s="313"/>
      <c r="B1148" s="987" t="s">
        <v>61</v>
      </c>
      <c r="C1148" s="1019"/>
      <c r="D1148" s="1019"/>
      <c r="E1148" s="1019"/>
      <c r="F1148" s="1020"/>
      <c r="G1148" s="125" t="s">
        <v>62</v>
      </c>
      <c r="H1148" s="124"/>
      <c r="I1148" s="92"/>
      <c r="J1148" s="510"/>
      <c r="K1148" s="709"/>
      <c r="L1148" s="709"/>
      <c r="M1148" s="98"/>
      <c r="N1148" s="90"/>
      <c r="O1148" s="94"/>
      <c r="Q1148" s="648" t="s">
        <v>735</v>
      </c>
    </row>
    <row r="1149" spans="1:17" s="122" customFormat="1" ht="14.25" customHeight="1">
      <c r="A1149" s="313"/>
      <c r="B1149" s="1144" t="s">
        <v>403</v>
      </c>
      <c r="C1149" s="1019"/>
      <c r="D1149" s="1019"/>
      <c r="E1149" s="1019"/>
      <c r="F1149" s="1020"/>
      <c r="G1149" s="126"/>
      <c r="H1149" s="124"/>
      <c r="I1149" s="92"/>
      <c r="J1149" s="510"/>
      <c r="K1149" s="510"/>
      <c r="L1149" s="510"/>
      <c r="M1149" s="98"/>
      <c r="N1149" s="90"/>
      <c r="O1149" s="101">
        <f>ROUNDDOWN(SUM(N1148:N1152)/1000,0)</f>
        <v>0</v>
      </c>
    </row>
    <row r="1150" spans="1:17" s="122" customFormat="1" ht="20.100000000000001" customHeight="1">
      <c r="A1150" s="313"/>
      <c r="B1150" s="1144" t="s">
        <v>404</v>
      </c>
      <c r="C1150" s="1145"/>
      <c r="D1150" s="1145"/>
      <c r="E1150" s="1145"/>
      <c r="F1150" s="1146"/>
      <c r="G1150" s="126"/>
      <c r="H1150" s="127"/>
      <c r="I1150" s="92"/>
      <c r="J1150" s="510"/>
      <c r="K1150" s="510"/>
      <c r="L1150" s="510"/>
      <c r="M1150" s="98"/>
      <c r="N1150" s="90"/>
      <c r="O1150" s="94"/>
    </row>
    <row r="1151" spans="1:17" s="122" customFormat="1" ht="21.95" customHeight="1" thickBot="1">
      <c r="A1151" s="313"/>
      <c r="B1151" s="1144" t="s">
        <v>104</v>
      </c>
      <c r="C1151" s="1145"/>
      <c r="D1151" s="1145"/>
      <c r="E1151" s="1145"/>
      <c r="F1151" s="1146"/>
      <c r="G1151" s="126"/>
      <c r="H1151" s="105"/>
      <c r="I1151" s="92"/>
      <c r="J1151" s="510"/>
      <c r="K1151" s="510"/>
      <c r="L1151" s="510"/>
      <c r="M1151" s="98"/>
      <c r="N1151" s="90"/>
      <c r="O1151" s="128"/>
    </row>
    <row r="1152" spans="1:17" s="122" customFormat="1" ht="35.450000000000003" customHeight="1" thickTop="1">
      <c r="A1152" s="313"/>
      <c r="B1152" s="1144" t="s">
        <v>108</v>
      </c>
      <c r="C1152" s="1145"/>
      <c r="D1152" s="1145"/>
      <c r="E1152" s="1145"/>
      <c r="F1152" s="1146"/>
      <c r="G1152" s="126"/>
      <c r="H1152" s="105"/>
      <c r="I1152" s="1166" t="s">
        <v>402</v>
      </c>
      <c r="J1152" s="1167"/>
      <c r="K1152" s="1167"/>
      <c r="L1152" s="1167"/>
      <c r="M1152" s="1167"/>
      <c r="N1152" s="1168"/>
      <c r="O1152" s="129">
        <f>SUM(O1110,O1120,O1129,O1136,O1143,O1149)</f>
        <v>0</v>
      </c>
    </row>
    <row r="1153" spans="1:21" s="122" customFormat="1" ht="35.450000000000003" customHeight="1">
      <c r="A1153" s="313"/>
      <c r="B1153" s="1144" t="s">
        <v>774</v>
      </c>
      <c r="C1153" s="1145"/>
      <c r="D1153" s="1145"/>
      <c r="E1153" s="1145"/>
      <c r="F1153" s="1146"/>
      <c r="G1153" s="126"/>
      <c r="H1153" s="121"/>
      <c r="I1153" s="1169" t="s">
        <v>276</v>
      </c>
      <c r="J1153" s="1170"/>
      <c r="K1153" s="1170"/>
      <c r="L1153" s="1170"/>
      <c r="M1153" s="1170"/>
      <c r="N1153" s="1171"/>
      <c r="O1153" s="136">
        <f>IF(共通入力シート!$B$18="課税事業者",ROUNDDOWN((O1152-G1155)*10/110,0),0)</f>
        <v>0</v>
      </c>
    </row>
    <row r="1154" spans="1:21" s="122" customFormat="1" ht="26.1" customHeight="1" thickBot="1">
      <c r="A1154" s="313"/>
      <c r="B1154" s="1153" t="s">
        <v>775</v>
      </c>
      <c r="C1154" s="1154"/>
      <c r="D1154" s="1154"/>
      <c r="E1154" s="1154"/>
      <c r="F1154" s="1155"/>
      <c r="G1154" s="126"/>
      <c r="H1154" s="121"/>
      <c r="I1154" s="1159" t="s">
        <v>609</v>
      </c>
      <c r="J1154" s="1160"/>
      <c r="K1154" s="1160"/>
      <c r="L1154" s="1160"/>
      <c r="M1154" s="1160"/>
      <c r="N1154" s="1161"/>
      <c r="O1154" s="131">
        <f>O1152-O1153</f>
        <v>0</v>
      </c>
    </row>
    <row r="1155" spans="1:21" s="122" customFormat="1" ht="25.35" customHeight="1" thickTop="1">
      <c r="A1155" s="313"/>
      <c r="B1155" s="1156" t="s">
        <v>63</v>
      </c>
      <c r="C1155" s="1157"/>
      <c r="D1155" s="1157"/>
      <c r="E1155" s="1157"/>
      <c r="F1155" s="1158"/>
      <c r="G1155" s="130">
        <f>SUM(G1149:G1154)</f>
        <v>0</v>
      </c>
      <c r="H1155" s="326"/>
      <c r="I1155" s="1159" t="s">
        <v>610</v>
      </c>
      <c r="J1155" s="1160"/>
      <c r="K1155" s="1160"/>
      <c r="L1155" s="1160"/>
      <c r="M1155" s="1160"/>
      <c r="N1155" s="1161"/>
      <c r="O1155" s="134"/>
    </row>
    <row r="1156" spans="1:21" s="122" customFormat="1" ht="26.25" customHeight="1">
      <c r="A1156" s="313"/>
      <c r="B1156" s="122" t="s">
        <v>64</v>
      </c>
      <c r="C1156" s="327"/>
      <c r="D1156" s="327"/>
      <c r="E1156" s="327"/>
      <c r="F1156" s="327"/>
      <c r="G1156" s="133"/>
      <c r="H1156" s="326"/>
      <c r="O1156" s="135"/>
    </row>
    <row r="1157" spans="1:21" s="122" customFormat="1" ht="10.5" customHeight="1" thickBot="1">
      <c r="A1157" s="313"/>
      <c r="C1157" s="327"/>
      <c r="D1157" s="327"/>
      <c r="E1157" s="327"/>
      <c r="F1157" s="327"/>
      <c r="G1157" s="133"/>
      <c r="H1157" s="326"/>
      <c r="I1157" s="328"/>
    </row>
    <row r="1158" spans="1:21" s="122" customFormat="1" ht="25.35" customHeight="1" thickBot="1">
      <c r="A1158" s="313"/>
      <c r="B1158" s="1143" t="s">
        <v>65</v>
      </c>
      <c r="C1158" s="1018"/>
      <c r="D1158" s="1162" t="str">
        <f>IF(共通入力シート!$B$2="","",共通入力シート!$B$2)</f>
        <v/>
      </c>
      <c r="E1158" s="1162"/>
      <c r="F1158" s="1162"/>
      <c r="G1158" s="1163"/>
      <c r="H1158" s="1164" t="s">
        <v>778</v>
      </c>
      <c r="I1158" s="1165"/>
      <c r="J1158" s="1165"/>
      <c r="K1158" s="1165"/>
      <c r="L1158" s="1165"/>
      <c r="M1158" s="1165"/>
      <c r="N1158" s="1165"/>
      <c r="O1158" s="1165"/>
    </row>
    <row r="1159" spans="1:21" s="122" customFormat="1" ht="77.099999999999994" customHeight="1" thickBot="1">
      <c r="A1159" s="313"/>
      <c r="B1159" s="1148" t="s">
        <v>776</v>
      </c>
      <c r="C1159" s="1149"/>
      <c r="D1159" s="1150" t="str">
        <f>IF(O1154=0,"",MAX(0,MIN(INT(O1154/2),G1144)))</f>
        <v/>
      </c>
      <c r="E1159" s="1150"/>
      <c r="F1159" s="1150"/>
      <c r="G1159" s="329" t="s">
        <v>27</v>
      </c>
      <c r="H1159" s="1151" t="s">
        <v>736</v>
      </c>
      <c r="I1159" s="1152"/>
      <c r="J1159" s="1152"/>
      <c r="K1159" s="1152"/>
      <c r="L1159" s="1152"/>
      <c r="M1159" s="1152"/>
      <c r="N1159" s="1152"/>
      <c r="O1159" s="1152"/>
    </row>
    <row r="1160" spans="1:21" ht="4.5" customHeight="1"/>
    <row r="1161" spans="1:21" ht="15.6" customHeight="1">
      <c r="B1161" s="122" t="s">
        <v>332</v>
      </c>
      <c r="C1161" s="198"/>
      <c r="D1161" s="198"/>
      <c r="E1161" s="198"/>
      <c r="F1161" s="198"/>
      <c r="G1161" s="198"/>
      <c r="H1161" s="198"/>
      <c r="I1161" s="198"/>
      <c r="J1161" s="198"/>
      <c r="K1161" s="198"/>
      <c r="L1161" s="198"/>
      <c r="M1161" s="198"/>
      <c r="N1161" s="198"/>
      <c r="O1161" s="198"/>
      <c r="R1161" s="294"/>
      <c r="S1161" s="294"/>
      <c r="T1161" s="294"/>
      <c r="U1161" s="294"/>
    </row>
    <row r="1162" spans="1:21" ht="15.6" customHeight="1">
      <c r="B1162" s="198" t="s">
        <v>383</v>
      </c>
      <c r="C1162" s="198"/>
      <c r="D1162" s="198"/>
      <c r="E1162" s="198"/>
      <c r="F1162" s="198"/>
      <c r="G1162" s="198"/>
      <c r="H1162" s="198"/>
      <c r="I1162" s="198"/>
      <c r="J1162" s="198"/>
      <c r="K1162" s="198"/>
      <c r="L1162" s="198"/>
      <c r="M1162" s="198"/>
      <c r="N1162" s="198"/>
      <c r="O1162" s="198"/>
      <c r="R1162" s="294"/>
      <c r="S1162" s="294"/>
      <c r="T1162" s="294"/>
      <c r="U1162" s="294"/>
    </row>
    <row r="1163" spans="1:21" ht="15.6" customHeight="1" thickBot="1">
      <c r="B1163" s="1044" t="s">
        <v>386</v>
      </c>
      <c r="C1163" s="1044"/>
      <c r="D1163" s="1044"/>
      <c r="E1163" s="1044"/>
      <c r="F1163" s="1044"/>
      <c r="G1163" s="1044"/>
      <c r="H1163" s="1044"/>
      <c r="I1163" s="1044"/>
      <c r="J1163" s="1044"/>
      <c r="K1163" s="1044"/>
      <c r="L1163" s="1044"/>
      <c r="M1163" s="1044"/>
      <c r="N1163" s="1044"/>
      <c r="O1163" s="1044"/>
      <c r="R1163" s="294"/>
      <c r="S1163" s="294"/>
      <c r="T1163" s="294"/>
      <c r="U1163" s="294"/>
    </row>
    <row r="1164" spans="1:21" ht="15.75" customHeight="1">
      <c r="B1164" s="1036" t="s">
        <v>36</v>
      </c>
      <c r="C1164" s="1063"/>
      <c r="D1164" s="1051" t="s">
        <v>437</v>
      </c>
      <c r="E1164" s="1052"/>
      <c r="F1164" s="1036" t="s">
        <v>447</v>
      </c>
      <c r="G1164" s="1037"/>
      <c r="H1164" s="1038"/>
      <c r="I1164" s="1038"/>
      <c r="J1164" s="1038"/>
      <c r="K1164" s="1038"/>
      <c r="L1164" s="1038"/>
      <c r="M1164" s="1038"/>
      <c r="N1164" s="1038"/>
      <c r="O1164" s="1039"/>
      <c r="Q1164" s="520"/>
      <c r="R1164" s="294"/>
      <c r="S1164" s="294"/>
      <c r="T1164" s="294"/>
      <c r="U1164" s="294"/>
    </row>
    <row r="1165" spans="1:21" ht="17.25" customHeight="1" thickBot="1">
      <c r="B1165" s="1040"/>
      <c r="C1165" s="1064"/>
      <c r="D1165" s="1053"/>
      <c r="E1165" s="1054"/>
      <c r="F1165" s="1040"/>
      <c r="G1165" s="1041"/>
      <c r="H1165" s="1042"/>
      <c r="I1165" s="1042"/>
      <c r="J1165" s="1042"/>
      <c r="K1165" s="1042"/>
      <c r="L1165" s="1042"/>
      <c r="M1165" s="1042"/>
      <c r="N1165" s="1042"/>
      <c r="O1165" s="1043"/>
      <c r="Q1165" s="519"/>
      <c r="R1165" s="294"/>
      <c r="S1165" s="294"/>
      <c r="T1165" s="294"/>
      <c r="U1165" s="294"/>
    </row>
    <row r="1166" spans="1:21" ht="16.5" customHeight="1">
      <c r="B1166" s="295" t="s">
        <v>111</v>
      </c>
      <c r="C1166" s="296"/>
      <c r="D1166" s="296"/>
      <c r="E1166" s="297"/>
      <c r="F1166" s="296"/>
      <c r="G1166" s="296"/>
      <c r="H1166" s="298"/>
      <c r="I1166" s="298"/>
      <c r="J1166" s="298"/>
      <c r="K1166" s="298"/>
      <c r="L1166" s="298"/>
      <c r="M1166" s="298"/>
      <c r="N1166" s="298"/>
      <c r="O1166" s="299"/>
      <c r="R1166" s="294"/>
      <c r="S1166" s="294"/>
      <c r="T1166" s="294"/>
      <c r="U1166" s="294"/>
    </row>
    <row r="1167" spans="1:21" ht="18.75" customHeight="1">
      <c r="B1167" s="1055"/>
      <c r="C1167" s="1056"/>
      <c r="D1167" s="1056"/>
      <c r="E1167" s="1056"/>
      <c r="F1167" s="1056"/>
      <c r="G1167" s="1056"/>
      <c r="H1167" s="1056"/>
      <c r="I1167" s="1056"/>
      <c r="J1167" s="1056"/>
      <c r="K1167" s="1056"/>
      <c r="L1167" s="1213" t="s">
        <v>39</v>
      </c>
      <c r="M1167" s="1215"/>
      <c r="N1167" s="1215"/>
      <c r="O1167" s="1216"/>
      <c r="Q1167" s="496" t="str">
        <f>IF(M1167="", "←選択してください。", "")</f>
        <v>←選択してください。</v>
      </c>
      <c r="R1167" s="294"/>
      <c r="S1167" s="294"/>
      <c r="T1167" s="294"/>
      <c r="U1167" s="294"/>
    </row>
    <row r="1168" spans="1:21" ht="17.25" customHeight="1">
      <c r="B1168" s="1057"/>
      <c r="C1168" s="1058"/>
      <c r="D1168" s="1058"/>
      <c r="E1168" s="1058"/>
      <c r="F1168" s="1058"/>
      <c r="G1168" s="1058"/>
      <c r="H1168" s="1058"/>
      <c r="I1168" s="1058"/>
      <c r="J1168" s="1058"/>
      <c r="K1168" s="1058"/>
      <c r="L1168" s="1214"/>
      <c r="M1168" s="1217"/>
      <c r="N1168" s="1217"/>
      <c r="O1168" s="1218"/>
      <c r="Q1168" s="301"/>
      <c r="R1168" s="294"/>
      <c r="S1168" s="294"/>
      <c r="T1168" s="294"/>
      <c r="U1168" s="294"/>
    </row>
    <row r="1169" spans="2:21" ht="4.5" customHeight="1">
      <c r="B1169" s="303"/>
      <c r="C1169" s="303"/>
      <c r="D1169" s="303"/>
      <c r="E1169" s="303"/>
      <c r="F1169" s="303"/>
      <c r="G1169" s="303"/>
      <c r="H1169" s="303"/>
      <c r="I1169" s="303"/>
      <c r="J1169" s="303"/>
      <c r="K1169" s="303"/>
      <c r="L1169" s="303"/>
      <c r="M1169" s="303"/>
      <c r="N1169" s="303"/>
      <c r="O1169" s="517"/>
      <c r="R1169" s="294"/>
      <c r="S1169" s="294"/>
      <c r="T1169" s="294"/>
      <c r="U1169" s="294"/>
    </row>
    <row r="1170" spans="2:21" ht="24" customHeight="1">
      <c r="B1170" s="987" t="s">
        <v>112</v>
      </c>
      <c r="C1170" s="1097"/>
      <c r="D1170" s="1098" t="s">
        <v>41</v>
      </c>
      <c r="E1170" s="1099"/>
      <c r="F1170" s="1100"/>
      <c r="G1170" s="1100"/>
      <c r="H1170" s="1101"/>
      <c r="I1170" s="987"/>
      <c r="J1170" s="988"/>
      <c r="K1170" s="988"/>
      <c r="L1170" s="1219"/>
      <c r="M1170" s="1219"/>
      <c r="N1170" s="1219"/>
      <c r="O1170" s="1220"/>
      <c r="Q1170" s="301" t="str">
        <f>IF(OR(F1164="人材養成事業",F1164= "普及啓発事業"), "←斜線部は記入する必要はありません。", "")</f>
        <v/>
      </c>
      <c r="R1170" s="294"/>
      <c r="S1170" s="294"/>
      <c r="T1170" s="294"/>
      <c r="U1170" s="294"/>
    </row>
    <row r="1171" spans="2:21" ht="8.25" customHeight="1">
      <c r="B1171" s="122"/>
      <c r="C1171" s="122"/>
      <c r="D1171" s="122"/>
      <c r="E1171" s="122"/>
      <c r="F1171" s="303"/>
      <c r="G1171" s="303"/>
      <c r="H1171" s="500"/>
      <c r="I1171" s="303"/>
      <c r="J1171" s="303"/>
      <c r="K1171" s="303"/>
      <c r="L1171" s="501"/>
      <c r="M1171" s="303"/>
      <c r="N1171" s="303"/>
      <c r="O1171" s="502"/>
      <c r="Q1171" s="301"/>
      <c r="R1171" s="294"/>
      <c r="S1171" s="294"/>
      <c r="T1171" s="294"/>
      <c r="U1171" s="294"/>
    </row>
    <row r="1172" spans="2:21" ht="24" hidden="1" customHeight="1">
      <c r="B1172" s="122"/>
      <c r="C1172" s="122"/>
      <c r="D1172" s="122"/>
      <c r="E1172" s="122"/>
      <c r="F1172" s="303"/>
      <c r="G1172" s="303"/>
      <c r="H1172" s="500"/>
      <c r="I1172" s="303"/>
      <c r="J1172" s="303"/>
      <c r="K1172" s="303"/>
      <c r="L1172" s="501"/>
      <c r="M1172" s="303"/>
      <c r="N1172" s="303"/>
      <c r="O1172" s="502"/>
      <c r="Q1172" s="301"/>
      <c r="R1172" s="294"/>
      <c r="S1172" s="294"/>
      <c r="T1172" s="294"/>
      <c r="U1172" s="294"/>
    </row>
    <row r="1173" spans="2:21" ht="9.75" hidden="1" customHeight="1">
      <c r="B1173" s="122"/>
      <c r="C1173" s="122"/>
      <c r="D1173" s="303"/>
      <c r="E1173" s="303"/>
      <c r="F1173" s="303"/>
      <c r="G1173" s="303"/>
      <c r="H1173" s="303"/>
      <c r="I1173" s="303"/>
      <c r="J1173" s="303"/>
      <c r="K1173" s="303"/>
      <c r="L1173" s="303"/>
      <c r="M1173" s="303"/>
      <c r="N1173" s="303"/>
      <c r="O1173" s="303"/>
      <c r="Q1173" s="301"/>
      <c r="R1173" s="294"/>
      <c r="S1173" s="294"/>
      <c r="T1173" s="294"/>
      <c r="U1173" s="294"/>
    </row>
    <row r="1174" spans="2:21" s="97" customFormat="1" ht="18" customHeight="1">
      <c r="B1174" s="1067" t="s">
        <v>277</v>
      </c>
      <c r="C1174" s="1075"/>
      <c r="D1174" s="1032" t="s">
        <v>738</v>
      </c>
      <c r="E1174" s="975"/>
      <c r="F1174" s="975"/>
      <c r="G1174" s="975"/>
      <c r="H1174" s="975"/>
      <c r="I1174" s="975"/>
      <c r="J1174" s="975"/>
      <c r="K1174" s="975"/>
      <c r="L1174" s="975"/>
      <c r="M1174" s="975"/>
      <c r="N1174" s="975"/>
      <c r="O1174" s="976"/>
      <c r="Q1174" s="495"/>
    </row>
    <row r="1175" spans="2:21" s="97" customFormat="1" ht="19.350000000000001" customHeight="1">
      <c r="B1175" s="1076"/>
      <c r="C1175" s="1077"/>
      <c r="D1175" s="1033"/>
      <c r="E1175" s="1034"/>
      <c r="F1175" s="1034"/>
      <c r="G1175" s="1034"/>
      <c r="H1175" s="1034"/>
      <c r="I1175" s="1034"/>
      <c r="J1175" s="1034"/>
      <c r="K1175" s="1034"/>
      <c r="L1175" s="1034"/>
      <c r="M1175" s="1034"/>
      <c r="N1175" s="1034"/>
      <c r="O1175" s="1035"/>
    </row>
    <row r="1176" spans="2:21" s="97" customFormat="1" ht="19.350000000000001" customHeight="1">
      <c r="B1176" s="1076"/>
      <c r="C1176" s="1077"/>
      <c r="D1176" s="1026"/>
      <c r="E1176" s="1027"/>
      <c r="F1176" s="1027"/>
      <c r="G1176" s="1027"/>
      <c r="H1176" s="1027"/>
      <c r="I1176" s="1027"/>
      <c r="J1176" s="1027"/>
      <c r="K1176" s="1027"/>
      <c r="L1176" s="1027"/>
      <c r="M1176" s="1027"/>
      <c r="N1176" s="1027"/>
      <c r="O1176" s="1028"/>
    </row>
    <row r="1177" spans="2:21" s="97" customFormat="1" ht="19.350000000000001" customHeight="1">
      <c r="B1177" s="1076"/>
      <c r="C1177" s="1077"/>
      <c r="D1177" s="1026"/>
      <c r="E1177" s="1027"/>
      <c r="F1177" s="1027"/>
      <c r="G1177" s="1027"/>
      <c r="H1177" s="1027"/>
      <c r="I1177" s="1027"/>
      <c r="J1177" s="1027"/>
      <c r="K1177" s="1027"/>
      <c r="L1177" s="1027"/>
      <c r="M1177" s="1027"/>
      <c r="N1177" s="1027"/>
      <c r="O1177" s="1028"/>
    </row>
    <row r="1178" spans="2:21" s="97" customFormat="1" ht="19.350000000000001" customHeight="1">
      <c r="B1178" s="1076"/>
      <c r="C1178" s="1077"/>
      <c r="D1178" s="1026"/>
      <c r="E1178" s="1027"/>
      <c r="F1178" s="1027"/>
      <c r="G1178" s="1027"/>
      <c r="H1178" s="1027"/>
      <c r="I1178" s="1027"/>
      <c r="J1178" s="1027"/>
      <c r="K1178" s="1027"/>
      <c r="L1178" s="1027"/>
      <c r="M1178" s="1027"/>
      <c r="N1178" s="1027"/>
      <c r="O1178" s="1028"/>
    </row>
    <row r="1179" spans="2:21" s="97" customFormat="1" ht="19.350000000000001" customHeight="1">
      <c r="B1179" s="1076"/>
      <c r="C1179" s="1077"/>
      <c r="D1179" s="1026"/>
      <c r="E1179" s="1027"/>
      <c r="F1179" s="1027"/>
      <c r="G1179" s="1027"/>
      <c r="H1179" s="1027"/>
      <c r="I1179" s="1027"/>
      <c r="J1179" s="1027"/>
      <c r="K1179" s="1027"/>
      <c r="L1179" s="1027"/>
      <c r="M1179" s="1027"/>
      <c r="N1179" s="1027"/>
      <c r="O1179" s="1028"/>
    </row>
    <row r="1180" spans="2:21" s="97" customFormat="1" ht="19.350000000000001" customHeight="1">
      <c r="B1180" s="1076"/>
      <c r="C1180" s="1077"/>
      <c r="D1180" s="1026"/>
      <c r="E1180" s="1027"/>
      <c r="F1180" s="1027"/>
      <c r="G1180" s="1027"/>
      <c r="H1180" s="1027"/>
      <c r="I1180" s="1027"/>
      <c r="J1180" s="1027"/>
      <c r="K1180" s="1027"/>
      <c r="L1180" s="1027"/>
      <c r="M1180" s="1027"/>
      <c r="N1180" s="1027"/>
      <c r="O1180" s="1028"/>
    </row>
    <row r="1181" spans="2:21" s="97" customFormat="1" ht="19.350000000000001" customHeight="1">
      <c r="B1181" s="1076"/>
      <c r="C1181" s="1077"/>
      <c r="D1181" s="1026"/>
      <c r="E1181" s="1027"/>
      <c r="F1181" s="1027"/>
      <c r="G1181" s="1027"/>
      <c r="H1181" s="1027"/>
      <c r="I1181" s="1027"/>
      <c r="J1181" s="1027"/>
      <c r="K1181" s="1027"/>
      <c r="L1181" s="1027"/>
      <c r="M1181" s="1027"/>
      <c r="N1181" s="1027"/>
      <c r="O1181" s="1028"/>
    </row>
    <row r="1182" spans="2:21" s="97" customFormat="1" ht="19.350000000000001" customHeight="1">
      <c r="B1182" s="1076"/>
      <c r="C1182" s="1077"/>
      <c r="D1182" s="1026"/>
      <c r="E1182" s="1027"/>
      <c r="F1182" s="1027"/>
      <c r="G1182" s="1027"/>
      <c r="H1182" s="1027"/>
      <c r="I1182" s="1027"/>
      <c r="J1182" s="1027"/>
      <c r="K1182" s="1027"/>
      <c r="L1182" s="1027"/>
      <c r="M1182" s="1027"/>
      <c r="N1182" s="1027"/>
      <c r="O1182" s="1028"/>
    </row>
    <row r="1183" spans="2:21" s="97" customFormat="1" ht="19.350000000000001" customHeight="1">
      <c r="B1183" s="1076"/>
      <c r="C1183" s="1077"/>
      <c r="D1183" s="1026"/>
      <c r="E1183" s="1027"/>
      <c r="F1183" s="1027"/>
      <c r="G1183" s="1027"/>
      <c r="H1183" s="1027"/>
      <c r="I1183" s="1027"/>
      <c r="J1183" s="1027"/>
      <c r="K1183" s="1027"/>
      <c r="L1183" s="1027"/>
      <c r="M1183" s="1027"/>
      <c r="N1183" s="1027"/>
      <c r="O1183" s="1028"/>
    </row>
    <row r="1184" spans="2:21" s="97" customFormat="1" ht="19.350000000000001" customHeight="1">
      <c r="B1184" s="1078"/>
      <c r="C1184" s="1079"/>
      <c r="D1184" s="1029"/>
      <c r="E1184" s="1030"/>
      <c r="F1184" s="1030"/>
      <c r="G1184" s="1030"/>
      <c r="H1184" s="1030"/>
      <c r="I1184" s="1030"/>
      <c r="J1184" s="1030"/>
      <c r="K1184" s="1030"/>
      <c r="L1184" s="1030"/>
      <c r="M1184" s="1030"/>
      <c r="N1184" s="1030"/>
      <c r="O1184" s="1031"/>
    </row>
    <row r="1185" spans="2:15" s="97" customFormat="1" ht="18" customHeight="1">
      <c r="B1185" s="1067" t="s">
        <v>114</v>
      </c>
      <c r="C1185" s="1092"/>
      <c r="D1185" s="1147" t="s">
        <v>523</v>
      </c>
      <c r="E1185" s="1133"/>
      <c r="F1185" s="1133"/>
      <c r="G1185" s="1133"/>
      <c r="H1185" s="1133"/>
      <c r="I1185" s="1133"/>
      <c r="J1185" s="1133"/>
      <c r="K1185" s="1133"/>
      <c r="L1185" s="1133"/>
      <c r="M1185" s="1133"/>
      <c r="N1185" s="1133"/>
      <c r="O1185" s="1134"/>
    </row>
    <row r="1186" spans="2:15" s="97" customFormat="1" ht="18" customHeight="1">
      <c r="B1186" s="1093"/>
      <c r="C1186" s="1094"/>
      <c r="D1186" s="1045"/>
      <c r="E1186" s="1046"/>
      <c r="F1186" s="1046"/>
      <c r="G1186" s="1046"/>
      <c r="H1186" s="1046"/>
      <c r="I1186" s="1046"/>
      <c r="J1186" s="1046"/>
      <c r="K1186" s="1046"/>
      <c r="L1186" s="1046"/>
      <c r="M1186" s="1046"/>
      <c r="N1186" s="1046"/>
      <c r="O1186" s="1047"/>
    </row>
    <row r="1187" spans="2:15" s="97" customFormat="1" ht="18" customHeight="1">
      <c r="B1187" s="1093"/>
      <c r="C1187" s="1094"/>
      <c r="D1187" s="1026"/>
      <c r="E1187" s="1027"/>
      <c r="F1187" s="1027"/>
      <c r="G1187" s="1027"/>
      <c r="H1187" s="1027"/>
      <c r="I1187" s="1027"/>
      <c r="J1187" s="1027"/>
      <c r="K1187" s="1027"/>
      <c r="L1187" s="1027"/>
      <c r="M1187" s="1027"/>
      <c r="N1187" s="1027"/>
      <c r="O1187" s="1028"/>
    </row>
    <row r="1188" spans="2:15" s="97" customFormat="1" ht="18" customHeight="1">
      <c r="B1188" s="1093"/>
      <c r="C1188" s="1094"/>
      <c r="D1188" s="1026"/>
      <c r="E1188" s="1027"/>
      <c r="F1188" s="1027"/>
      <c r="G1188" s="1027"/>
      <c r="H1188" s="1027"/>
      <c r="I1188" s="1027"/>
      <c r="J1188" s="1027"/>
      <c r="K1188" s="1027"/>
      <c r="L1188" s="1027"/>
      <c r="M1188" s="1027"/>
      <c r="N1188" s="1027"/>
      <c r="O1188" s="1028"/>
    </row>
    <row r="1189" spans="2:15" s="97" customFormat="1" ht="18" customHeight="1">
      <c r="B1189" s="1093"/>
      <c r="C1189" s="1094"/>
      <c r="D1189" s="1026"/>
      <c r="E1189" s="1027"/>
      <c r="F1189" s="1027"/>
      <c r="G1189" s="1027"/>
      <c r="H1189" s="1027"/>
      <c r="I1189" s="1027"/>
      <c r="J1189" s="1027"/>
      <c r="K1189" s="1027"/>
      <c r="L1189" s="1027"/>
      <c r="M1189" s="1027"/>
      <c r="N1189" s="1027"/>
      <c r="O1189" s="1028"/>
    </row>
    <row r="1190" spans="2:15" s="97" customFormat="1" ht="18" customHeight="1">
      <c r="B1190" s="1093"/>
      <c r="C1190" s="1094"/>
      <c r="D1190" s="1026"/>
      <c r="E1190" s="1027"/>
      <c r="F1190" s="1027"/>
      <c r="G1190" s="1027"/>
      <c r="H1190" s="1027"/>
      <c r="I1190" s="1027"/>
      <c r="J1190" s="1027"/>
      <c r="K1190" s="1027"/>
      <c r="L1190" s="1027"/>
      <c r="M1190" s="1027"/>
      <c r="N1190" s="1027"/>
      <c r="O1190" s="1028"/>
    </row>
    <row r="1191" spans="2:15" s="97" customFormat="1" ht="18" customHeight="1">
      <c r="B1191" s="1093"/>
      <c r="C1191" s="1094"/>
      <c r="D1191" s="1048"/>
      <c r="E1191" s="1049"/>
      <c r="F1191" s="1049"/>
      <c r="G1191" s="1049"/>
      <c r="H1191" s="1049"/>
      <c r="I1191" s="1049"/>
      <c r="J1191" s="1049"/>
      <c r="K1191" s="1049"/>
      <c r="L1191" s="1049"/>
      <c r="M1191" s="1049"/>
      <c r="N1191" s="1049"/>
      <c r="O1191" s="1050"/>
    </row>
    <row r="1192" spans="2:15" s="97" customFormat="1" ht="18" customHeight="1">
      <c r="B1192" s="1093"/>
      <c r="C1192" s="1094"/>
      <c r="D1192" s="1116" t="s">
        <v>334</v>
      </c>
      <c r="E1192" s="1117"/>
      <c r="F1192" s="1117"/>
      <c r="G1192" s="1117"/>
      <c r="H1192" s="1117"/>
      <c r="I1192" s="1117"/>
      <c r="J1192" s="1117"/>
      <c r="K1192" s="1117"/>
      <c r="L1192" s="1117"/>
      <c r="M1192" s="1117"/>
      <c r="N1192" s="1117"/>
      <c r="O1192" s="1118"/>
    </row>
    <row r="1193" spans="2:15" s="97" customFormat="1" ht="18" customHeight="1">
      <c r="B1193" s="1093"/>
      <c r="C1193" s="1094"/>
      <c r="D1193" s="1045"/>
      <c r="E1193" s="1119"/>
      <c r="F1193" s="1119"/>
      <c r="G1193" s="1119"/>
      <c r="H1193" s="1119"/>
      <c r="I1193" s="1119"/>
      <c r="J1193" s="1119"/>
      <c r="K1193" s="1119"/>
      <c r="L1193" s="1119"/>
      <c r="M1193" s="1119"/>
      <c r="N1193" s="1119"/>
      <c r="O1193" s="1120"/>
    </row>
    <row r="1194" spans="2:15" s="97" customFormat="1" ht="18" customHeight="1">
      <c r="B1194" s="1093"/>
      <c r="C1194" s="1094"/>
      <c r="D1194" s="1121"/>
      <c r="E1194" s="1122"/>
      <c r="F1194" s="1122"/>
      <c r="G1194" s="1122"/>
      <c r="H1194" s="1122"/>
      <c r="I1194" s="1122"/>
      <c r="J1194" s="1122"/>
      <c r="K1194" s="1122"/>
      <c r="L1194" s="1122"/>
      <c r="M1194" s="1122"/>
      <c r="N1194" s="1122"/>
      <c r="O1194" s="1123"/>
    </row>
    <row r="1195" spans="2:15" s="97" customFormat="1" ht="18" customHeight="1">
      <c r="B1195" s="1093"/>
      <c r="C1195" s="1094"/>
      <c r="D1195" s="1121"/>
      <c r="E1195" s="1122"/>
      <c r="F1195" s="1122"/>
      <c r="G1195" s="1122"/>
      <c r="H1195" s="1122"/>
      <c r="I1195" s="1122"/>
      <c r="J1195" s="1122"/>
      <c r="K1195" s="1122"/>
      <c r="L1195" s="1122"/>
      <c r="M1195" s="1122"/>
      <c r="N1195" s="1122"/>
      <c r="O1195" s="1123"/>
    </row>
    <row r="1196" spans="2:15" s="97" customFormat="1" ht="18" customHeight="1">
      <c r="B1196" s="1093"/>
      <c r="C1196" s="1094"/>
      <c r="D1196" s="1121"/>
      <c r="E1196" s="1122"/>
      <c r="F1196" s="1122"/>
      <c r="G1196" s="1122"/>
      <c r="H1196" s="1122"/>
      <c r="I1196" s="1122"/>
      <c r="J1196" s="1122"/>
      <c r="K1196" s="1122"/>
      <c r="L1196" s="1122"/>
      <c r="M1196" s="1122"/>
      <c r="N1196" s="1122"/>
      <c r="O1196" s="1123"/>
    </row>
    <row r="1197" spans="2:15" s="97" customFormat="1" ht="18" customHeight="1">
      <c r="B1197" s="1093"/>
      <c r="C1197" s="1094"/>
      <c r="D1197" s="1121"/>
      <c r="E1197" s="1122"/>
      <c r="F1197" s="1122"/>
      <c r="G1197" s="1122"/>
      <c r="H1197" s="1122"/>
      <c r="I1197" s="1122"/>
      <c r="J1197" s="1122"/>
      <c r="K1197" s="1122"/>
      <c r="L1197" s="1122"/>
      <c r="M1197" s="1122"/>
      <c r="N1197" s="1122"/>
      <c r="O1197" s="1123"/>
    </row>
    <row r="1198" spans="2:15" s="97" customFormat="1" ht="18" customHeight="1">
      <c r="B1198" s="1093"/>
      <c r="C1198" s="1094"/>
      <c r="D1198" s="1121"/>
      <c r="E1198" s="1122"/>
      <c r="F1198" s="1122"/>
      <c r="G1198" s="1122"/>
      <c r="H1198" s="1122"/>
      <c r="I1198" s="1122"/>
      <c r="J1198" s="1122"/>
      <c r="K1198" s="1122"/>
      <c r="L1198" s="1122"/>
      <c r="M1198" s="1122"/>
      <c r="N1198" s="1122"/>
      <c r="O1198" s="1123"/>
    </row>
    <row r="1199" spans="2:15" s="97" customFormat="1" ht="18" customHeight="1">
      <c r="B1199" s="1095"/>
      <c r="C1199" s="1096"/>
      <c r="D1199" s="1124"/>
      <c r="E1199" s="1125"/>
      <c r="F1199" s="1125"/>
      <c r="G1199" s="1125"/>
      <c r="H1199" s="1125"/>
      <c r="I1199" s="1125"/>
      <c r="J1199" s="1125"/>
      <c r="K1199" s="1125"/>
      <c r="L1199" s="1125"/>
      <c r="M1199" s="1125"/>
      <c r="N1199" s="1125"/>
      <c r="O1199" s="1126"/>
    </row>
    <row r="1200" spans="2:15" s="97" customFormat="1" ht="30.75" customHeight="1">
      <c r="B1200" s="1067" t="s">
        <v>110</v>
      </c>
      <c r="C1200" s="1092"/>
      <c r="D1200" s="1102" t="s">
        <v>733</v>
      </c>
      <c r="E1200" s="1090"/>
      <c r="F1200" s="1090"/>
      <c r="G1200" s="1090"/>
      <c r="H1200" s="1090"/>
      <c r="I1200" s="1090"/>
      <c r="J1200" s="1090"/>
      <c r="K1200" s="1090"/>
      <c r="L1200" s="1090"/>
      <c r="M1200" s="1090"/>
      <c r="N1200" s="1090"/>
      <c r="O1200" s="1091"/>
    </row>
    <row r="1201" spans="2:21" s="97" customFormat="1" ht="18" customHeight="1">
      <c r="B1201" s="1093"/>
      <c r="C1201" s="1094"/>
      <c r="D1201" s="1045"/>
      <c r="E1201" s="1108"/>
      <c r="F1201" s="1108"/>
      <c r="G1201" s="1108"/>
      <c r="H1201" s="1108"/>
      <c r="I1201" s="1108"/>
      <c r="J1201" s="1108"/>
      <c r="K1201" s="1108"/>
      <c r="L1201" s="1108"/>
      <c r="M1201" s="1108"/>
      <c r="N1201" s="1108"/>
      <c r="O1201" s="1109"/>
    </row>
    <row r="1202" spans="2:21" s="97" customFormat="1" ht="18" customHeight="1">
      <c r="B1202" s="1093"/>
      <c r="C1202" s="1094"/>
      <c r="D1202" s="1110"/>
      <c r="E1202" s="1111"/>
      <c r="F1202" s="1111"/>
      <c r="G1202" s="1111"/>
      <c r="H1202" s="1111"/>
      <c r="I1202" s="1111"/>
      <c r="J1202" s="1111"/>
      <c r="K1202" s="1111"/>
      <c r="L1202" s="1111"/>
      <c r="M1202" s="1111"/>
      <c r="N1202" s="1111"/>
      <c r="O1202" s="1112"/>
    </row>
    <row r="1203" spans="2:21" s="97" customFormat="1" ht="18" customHeight="1">
      <c r="B1203" s="1093"/>
      <c r="C1203" s="1094"/>
      <c r="D1203" s="1113"/>
      <c r="E1203" s="1114"/>
      <c r="F1203" s="1114"/>
      <c r="G1203" s="1114"/>
      <c r="H1203" s="1114"/>
      <c r="I1203" s="1114"/>
      <c r="J1203" s="1114"/>
      <c r="K1203" s="1114"/>
      <c r="L1203" s="1114"/>
      <c r="M1203" s="1114"/>
      <c r="N1203" s="1114"/>
      <c r="O1203" s="1115"/>
    </row>
    <row r="1204" spans="2:21" s="97" customFormat="1" ht="17.100000000000001" customHeight="1">
      <c r="B1204" s="1093"/>
      <c r="C1204" s="1094"/>
      <c r="D1204" s="1133" t="s">
        <v>278</v>
      </c>
      <c r="E1204" s="1133"/>
      <c r="F1204" s="1133"/>
      <c r="G1204" s="1133"/>
      <c r="H1204" s="1133"/>
      <c r="I1204" s="1133"/>
      <c r="J1204" s="1133"/>
      <c r="K1204" s="1133"/>
      <c r="L1204" s="1133"/>
      <c r="M1204" s="1133"/>
      <c r="N1204" s="1133"/>
      <c r="O1204" s="1134"/>
    </row>
    <row r="1205" spans="2:21" s="97" customFormat="1" ht="17.100000000000001" customHeight="1">
      <c r="B1205" s="1093"/>
      <c r="C1205" s="1094"/>
      <c r="D1205" s="1135"/>
      <c r="E1205" s="1108"/>
      <c r="F1205" s="1108"/>
      <c r="G1205" s="1108"/>
      <c r="H1205" s="1108"/>
      <c r="I1205" s="1108"/>
      <c r="J1205" s="1108"/>
      <c r="K1205" s="1108"/>
      <c r="L1205" s="1108"/>
      <c r="M1205" s="1108"/>
      <c r="N1205" s="1108"/>
      <c r="O1205" s="1109"/>
    </row>
    <row r="1206" spans="2:21" s="97" customFormat="1" ht="17.100000000000001" customHeight="1">
      <c r="B1206" s="1093"/>
      <c r="C1206" s="1094"/>
      <c r="D1206" s="1110"/>
      <c r="E1206" s="1111"/>
      <c r="F1206" s="1111"/>
      <c r="G1206" s="1111"/>
      <c r="H1206" s="1111"/>
      <c r="I1206" s="1111"/>
      <c r="J1206" s="1111"/>
      <c r="K1206" s="1111"/>
      <c r="L1206" s="1111"/>
      <c r="M1206" s="1111"/>
      <c r="N1206" s="1111"/>
      <c r="O1206" s="1112"/>
    </row>
    <row r="1207" spans="2:21" s="97" customFormat="1" ht="17.100000000000001" customHeight="1">
      <c r="B1207" s="1093"/>
      <c r="C1207" s="1094"/>
      <c r="D1207" s="1113"/>
      <c r="E1207" s="1114"/>
      <c r="F1207" s="1114"/>
      <c r="G1207" s="1114"/>
      <c r="H1207" s="1114"/>
      <c r="I1207" s="1114"/>
      <c r="J1207" s="1114"/>
      <c r="K1207" s="1114"/>
      <c r="L1207" s="1114"/>
      <c r="M1207" s="1114"/>
      <c r="N1207" s="1114"/>
      <c r="O1207" s="1115"/>
    </row>
    <row r="1208" spans="2:21" s="97" customFormat="1" ht="17.100000000000001" customHeight="1">
      <c r="B1208" s="1093"/>
      <c r="C1208" s="1094"/>
      <c r="D1208" s="1133" t="s">
        <v>371</v>
      </c>
      <c r="E1208" s="1133"/>
      <c r="F1208" s="1133"/>
      <c r="G1208" s="1133"/>
      <c r="H1208" s="1133"/>
      <c r="I1208" s="1133"/>
      <c r="J1208" s="1133"/>
      <c r="K1208" s="1133"/>
      <c r="L1208" s="1133"/>
      <c r="M1208" s="1133"/>
      <c r="N1208" s="1133"/>
      <c r="O1208" s="1134"/>
    </row>
    <row r="1209" spans="2:21" s="97" customFormat="1" ht="17.100000000000001" customHeight="1">
      <c r="B1209" s="1093"/>
      <c r="C1209" s="1094"/>
      <c r="D1209" s="1135"/>
      <c r="E1209" s="1136"/>
      <c r="F1209" s="1136"/>
      <c r="G1209" s="1136"/>
      <c r="H1209" s="1136"/>
      <c r="I1209" s="1136"/>
      <c r="J1209" s="1136"/>
      <c r="K1209" s="1136"/>
      <c r="L1209" s="1136"/>
      <c r="M1209" s="1136"/>
      <c r="N1209" s="1136"/>
      <c r="O1209" s="1137"/>
    </row>
    <row r="1210" spans="2:21" s="97" customFormat="1" ht="17.100000000000001" customHeight="1">
      <c r="B1210" s="1093"/>
      <c r="C1210" s="1094"/>
      <c r="D1210" s="1138"/>
      <c r="E1210" s="827"/>
      <c r="F1210" s="827"/>
      <c r="G1210" s="827"/>
      <c r="H1210" s="827"/>
      <c r="I1210" s="827"/>
      <c r="J1210" s="827"/>
      <c r="K1210" s="827"/>
      <c r="L1210" s="827"/>
      <c r="M1210" s="827"/>
      <c r="N1210" s="827"/>
      <c r="O1210" s="1139"/>
    </row>
    <row r="1211" spans="2:21" s="97" customFormat="1" ht="17.100000000000001" customHeight="1">
      <c r="B1211" s="1093"/>
      <c r="C1211" s="1094"/>
      <c r="D1211" s="1140"/>
      <c r="E1211" s="1141"/>
      <c r="F1211" s="1141"/>
      <c r="G1211" s="1141"/>
      <c r="H1211" s="1141"/>
      <c r="I1211" s="1141"/>
      <c r="J1211" s="1141"/>
      <c r="K1211" s="1141"/>
      <c r="L1211" s="1141"/>
      <c r="M1211" s="1141"/>
      <c r="N1211" s="1141"/>
      <c r="O1211" s="1142"/>
    </row>
    <row r="1212" spans="2:21" s="97" customFormat="1" ht="45" customHeight="1">
      <c r="B1212" s="1093"/>
      <c r="C1212" s="1094"/>
      <c r="D1212" s="1021" t="s">
        <v>780</v>
      </c>
      <c r="E1212" s="1022"/>
      <c r="F1212" s="1022"/>
      <c r="G1212" s="1022"/>
      <c r="H1212" s="1022"/>
      <c r="I1212" s="1022"/>
      <c r="J1212" s="1022"/>
      <c r="K1212" s="1022"/>
      <c r="L1212" s="1023"/>
      <c r="M1212" s="1024" t="s">
        <v>713</v>
      </c>
      <c r="N1212" s="1025"/>
      <c r="O1212" s="706" t="s">
        <v>714</v>
      </c>
      <c r="Q1212" s="495" t="s">
        <v>721</v>
      </c>
    </row>
    <row r="1213" spans="2:21" s="97" customFormat="1" ht="17.100000000000001" customHeight="1">
      <c r="B1213" s="1093"/>
      <c r="C1213" s="1094"/>
      <c r="D1213" s="1045"/>
      <c r="E1213" s="1103"/>
      <c r="F1213" s="1103"/>
      <c r="G1213" s="1103"/>
      <c r="H1213" s="1103"/>
      <c r="I1213" s="1103"/>
      <c r="J1213" s="1103"/>
      <c r="K1213" s="1103"/>
      <c r="L1213" s="1103"/>
      <c r="M1213" s="1103"/>
      <c r="N1213" s="1103"/>
      <c r="O1213" s="1104"/>
    </row>
    <row r="1214" spans="2:21" ht="18" customHeight="1">
      <c r="B1214" s="1093"/>
      <c r="C1214" s="1094"/>
      <c r="D1214" s="1105"/>
      <c r="E1214" s="1106"/>
      <c r="F1214" s="1106"/>
      <c r="G1214" s="1106"/>
      <c r="H1214" s="1106"/>
      <c r="I1214" s="1106"/>
      <c r="J1214" s="1106"/>
      <c r="K1214" s="1106"/>
      <c r="L1214" s="1106"/>
      <c r="M1214" s="1106"/>
      <c r="N1214" s="1106"/>
      <c r="O1214" s="1107"/>
      <c r="R1214" s="294"/>
      <c r="S1214" s="294"/>
      <c r="T1214" s="294"/>
      <c r="U1214" s="294"/>
    </row>
    <row r="1215" spans="2:21" ht="18" customHeight="1">
      <c r="B1215" s="1093"/>
      <c r="C1215" s="1094"/>
      <c r="D1215" s="1147" t="s">
        <v>279</v>
      </c>
      <c r="E1215" s="1133"/>
      <c r="F1215" s="1133"/>
      <c r="G1215" s="1133"/>
      <c r="H1215" s="1133"/>
      <c r="I1215" s="1133"/>
      <c r="J1215" s="1133"/>
      <c r="K1215" s="1133"/>
      <c r="L1215" s="1133"/>
      <c r="M1215" s="1133"/>
      <c r="N1215" s="1133"/>
      <c r="O1215" s="1134"/>
      <c r="R1215" s="294"/>
      <c r="S1215" s="294"/>
      <c r="T1215" s="294"/>
      <c r="U1215" s="294"/>
    </row>
    <row r="1216" spans="2:21" ht="18" customHeight="1">
      <c r="B1216" s="1093"/>
      <c r="C1216" s="1094"/>
      <c r="D1216" s="1127"/>
      <c r="E1216" s="1128"/>
      <c r="F1216" s="1128"/>
      <c r="G1216" s="1128"/>
      <c r="H1216" s="1128"/>
      <c r="I1216" s="1128"/>
      <c r="J1216" s="1128"/>
      <c r="K1216" s="1128"/>
      <c r="L1216" s="1128"/>
      <c r="M1216" s="1128"/>
      <c r="N1216" s="1128"/>
      <c r="O1216" s="1129"/>
      <c r="R1216" s="294"/>
      <c r="S1216" s="294"/>
      <c r="T1216" s="294"/>
      <c r="U1216" s="294"/>
    </row>
    <row r="1217" spans="1:17" s="308" customFormat="1" ht="18" customHeight="1">
      <c r="B1217" s="1095"/>
      <c r="C1217" s="1096"/>
      <c r="D1217" s="1130"/>
      <c r="E1217" s="1131"/>
      <c r="F1217" s="1131"/>
      <c r="G1217" s="1131"/>
      <c r="H1217" s="1131"/>
      <c r="I1217" s="1131"/>
      <c r="J1217" s="1131"/>
      <c r="K1217" s="1131"/>
      <c r="L1217" s="1131"/>
      <c r="M1217" s="1131"/>
      <c r="N1217" s="1131"/>
      <c r="O1217" s="1132"/>
    </row>
    <row r="1218" spans="1:17" s="122" customFormat="1" ht="4.5" customHeight="1">
      <c r="B1218" s="309"/>
      <c r="C1218" s="309"/>
      <c r="D1218" s="310"/>
      <c r="E1218" s="310"/>
      <c r="F1218" s="310"/>
      <c r="G1218" s="310"/>
      <c r="H1218" s="310"/>
      <c r="I1218" s="310"/>
      <c r="J1218" s="310"/>
      <c r="K1218" s="310"/>
      <c r="L1218" s="310"/>
      <c r="M1218" s="310"/>
      <c r="N1218" s="310"/>
      <c r="O1218" s="310"/>
    </row>
    <row r="1219" spans="1:17" s="122" customFormat="1" ht="18.75" customHeight="1">
      <c r="B1219" s="463" t="s">
        <v>333</v>
      </c>
      <c r="C1219" s="309"/>
      <c r="D1219" s="310"/>
      <c r="E1219" s="310"/>
      <c r="F1219" s="310"/>
      <c r="G1219" s="310"/>
      <c r="H1219" s="310"/>
      <c r="I1219" s="310"/>
      <c r="J1219" s="310"/>
      <c r="K1219" s="310"/>
      <c r="L1219" s="310"/>
      <c r="M1219" s="310"/>
      <c r="N1219" s="310"/>
      <c r="O1219" s="310"/>
    </row>
    <row r="1220" spans="1:17" s="122" customFormat="1" ht="14.25" customHeight="1" thickBot="1">
      <c r="B1220" s="463" t="s">
        <v>331</v>
      </c>
      <c r="C1220" s="309"/>
      <c r="D1220" s="310"/>
      <c r="E1220" s="310"/>
      <c r="F1220" s="310"/>
      <c r="G1220" s="310"/>
      <c r="H1220" s="310"/>
      <c r="I1220" s="310"/>
      <c r="J1220" s="310"/>
      <c r="K1220" s="310"/>
      <c r="L1220" s="310"/>
      <c r="M1220" s="310"/>
      <c r="N1220" s="310"/>
      <c r="O1220" s="310"/>
    </row>
    <row r="1221" spans="1:17" s="122" customFormat="1" ht="18" customHeight="1" thickBot="1">
      <c r="B1221" s="1143" t="s">
        <v>36</v>
      </c>
      <c r="C1221" s="1017"/>
      <c r="D1221" s="1018"/>
      <c r="E1221" s="311" t="s">
        <v>437</v>
      </c>
      <c r="F1221" s="312"/>
      <c r="G1221" s="312"/>
      <c r="H1221" s="312"/>
      <c r="I1221" s="312"/>
      <c r="J1221" s="312"/>
      <c r="K1221" s="312"/>
      <c r="L1221" s="212"/>
      <c r="M1221" s="212"/>
      <c r="N1221" s="212"/>
      <c r="O1221" s="212"/>
    </row>
    <row r="1222" spans="1:17" s="122" customFormat="1" ht="12">
      <c r="A1222" s="313"/>
      <c r="B1222" s="314" t="s">
        <v>50</v>
      </c>
      <c r="C1222" s="314"/>
      <c r="D1222" s="315"/>
      <c r="E1222" s="316"/>
      <c r="F1222" s="316"/>
      <c r="G1222" s="317" t="s">
        <v>51</v>
      </c>
      <c r="H1222" s="315"/>
      <c r="I1222" s="314" t="s">
        <v>52</v>
      </c>
      <c r="J1222" s="314"/>
      <c r="K1222" s="313"/>
      <c r="L1222" s="318"/>
      <c r="M1222" s="319"/>
      <c r="N1222" s="313"/>
      <c r="O1222" s="317" t="s">
        <v>51</v>
      </c>
    </row>
    <row r="1223" spans="1:17" s="122" customFormat="1" ht="12">
      <c r="A1223" s="320"/>
      <c r="B1223" s="321" t="s">
        <v>53</v>
      </c>
      <c r="C1223" s="322"/>
      <c r="D1223" s="322"/>
      <c r="E1223" s="323"/>
      <c r="F1223" s="323" t="s">
        <v>54</v>
      </c>
      <c r="G1223" s="324" t="s">
        <v>55</v>
      </c>
      <c r="H1223" s="325"/>
      <c r="I1223" s="321" t="s">
        <v>53</v>
      </c>
      <c r="J1223" s="322"/>
      <c r="K1223" s="322"/>
      <c r="L1223" s="322"/>
      <c r="M1223" s="323"/>
      <c r="N1223" s="323" t="s">
        <v>54</v>
      </c>
      <c r="O1223" s="324" t="s">
        <v>55</v>
      </c>
    </row>
    <row r="1224" spans="1:17" s="122" customFormat="1" ht="18" customHeight="1">
      <c r="A1224" s="313"/>
      <c r="B1224" s="78" t="s">
        <v>395</v>
      </c>
      <c r="C1224" s="79"/>
      <c r="D1224" s="79"/>
      <c r="E1224" s="80"/>
      <c r="F1224" s="81"/>
      <c r="G1224" s="82"/>
      <c r="H1224" s="83"/>
      <c r="I1224" s="78" t="s">
        <v>397</v>
      </c>
      <c r="J1224" s="79"/>
      <c r="K1224" s="79"/>
      <c r="L1224" s="79"/>
      <c r="M1224" s="80"/>
      <c r="N1224" s="84"/>
      <c r="O1224" s="85"/>
      <c r="Q1224" s="561" t="s">
        <v>700</v>
      </c>
    </row>
    <row r="1225" spans="1:17" s="122" customFormat="1" ht="14.25" customHeight="1">
      <c r="A1225" s="313"/>
      <c r="B1225" s="86"/>
      <c r="C1225" s="87"/>
      <c r="D1225" s="88"/>
      <c r="E1225" s="89"/>
      <c r="F1225" s="90"/>
      <c r="G1225" s="91"/>
      <c r="H1225" s="83"/>
      <c r="I1225" s="92"/>
      <c r="J1225" s="93"/>
      <c r="K1225" s="88"/>
      <c r="L1225" s="88"/>
      <c r="M1225" s="89"/>
      <c r="N1225" s="90"/>
      <c r="O1225" s="94"/>
    </row>
    <row r="1226" spans="1:17" s="122" customFormat="1" ht="14.25" customHeight="1">
      <c r="A1226" s="313"/>
      <c r="B1226" s="95"/>
      <c r="C1226" s="96"/>
      <c r="D1226" s="97"/>
      <c r="E1226" s="98"/>
      <c r="F1226" s="90"/>
      <c r="G1226" s="99">
        <f>ROUNDDOWN(SUM(F1225:F1231)/1000,0)</f>
        <v>0</v>
      </c>
      <c r="H1226" s="100"/>
      <c r="I1226" s="92"/>
      <c r="J1226" s="510"/>
      <c r="K1226" s="510"/>
      <c r="L1226" s="510"/>
      <c r="M1226" s="98"/>
      <c r="N1226" s="90"/>
      <c r="O1226" s="101">
        <f>ROUNDDOWN(SUM(N1225:N1234)/1000,0)</f>
        <v>0</v>
      </c>
    </row>
    <row r="1227" spans="1:17" s="122" customFormat="1" ht="14.1" customHeight="1">
      <c r="A1227" s="313"/>
      <c r="B1227" s="95"/>
      <c r="C1227" s="96"/>
      <c r="D1227" s="97"/>
      <c r="E1227" s="98"/>
      <c r="F1227" s="90"/>
      <c r="G1227" s="99"/>
      <c r="H1227" s="100"/>
      <c r="I1227" s="92"/>
      <c r="J1227" s="510"/>
      <c r="K1227" s="510"/>
      <c r="L1227" s="510"/>
      <c r="M1227" s="98"/>
      <c r="N1227" s="90"/>
      <c r="O1227" s="94"/>
    </row>
    <row r="1228" spans="1:17" s="122" customFormat="1" ht="14.25" customHeight="1">
      <c r="A1228" s="313"/>
      <c r="B1228" s="95"/>
      <c r="C1228" s="96"/>
      <c r="D1228" s="97"/>
      <c r="E1228" s="98"/>
      <c r="F1228" s="90"/>
      <c r="G1228" s="99"/>
      <c r="H1228" s="100"/>
      <c r="I1228" s="92"/>
      <c r="J1228" s="510"/>
      <c r="K1228" s="510"/>
      <c r="L1228" s="510"/>
      <c r="M1228" s="98"/>
      <c r="N1228" s="90"/>
      <c r="O1228" s="94"/>
    </row>
    <row r="1229" spans="1:17" s="122" customFormat="1" ht="14.25" customHeight="1">
      <c r="A1229" s="313"/>
      <c r="B1229" s="95"/>
      <c r="C1229" s="96"/>
      <c r="D1229" s="97"/>
      <c r="E1229" s="98"/>
      <c r="F1229" s="90"/>
      <c r="G1229" s="102"/>
      <c r="H1229" s="103"/>
      <c r="I1229" s="92"/>
      <c r="J1229" s="510"/>
      <c r="K1229" s="510"/>
      <c r="L1229" s="510"/>
      <c r="M1229" s="98"/>
      <c r="N1229" s="90"/>
      <c r="O1229" s="94"/>
    </row>
    <row r="1230" spans="1:17" s="122" customFormat="1" ht="14.25" customHeight="1">
      <c r="A1230" s="313"/>
      <c r="B1230" s="95"/>
      <c r="C1230" s="96"/>
      <c r="D1230" s="97"/>
      <c r="E1230" s="98"/>
      <c r="F1230" s="90"/>
      <c r="G1230" s="102"/>
      <c r="H1230" s="103"/>
      <c r="I1230" s="92"/>
      <c r="J1230" s="510"/>
      <c r="K1230" s="510"/>
      <c r="L1230" s="510"/>
      <c r="M1230" s="98"/>
      <c r="N1230" s="90"/>
      <c r="O1230" s="94"/>
    </row>
    <row r="1231" spans="1:17" s="122" customFormat="1" ht="14.25" customHeight="1">
      <c r="A1231" s="313"/>
      <c r="B1231" s="78" t="s">
        <v>607</v>
      </c>
      <c r="C1231" s="79"/>
      <c r="D1231" s="79"/>
      <c r="E1231" s="80"/>
      <c r="F1231" s="81"/>
      <c r="G1231" s="82"/>
      <c r="H1231" s="105"/>
      <c r="I1231" s="92"/>
      <c r="J1231" s="510"/>
      <c r="K1231" s="510"/>
      <c r="L1231" s="510"/>
      <c r="M1231" s="98"/>
      <c r="N1231" s="90"/>
      <c r="O1231" s="94"/>
    </row>
    <row r="1232" spans="1:17" s="122" customFormat="1" ht="14.25" customHeight="1">
      <c r="A1232" s="313"/>
      <c r="B1232" s="95"/>
      <c r="C1232" s="96"/>
      <c r="D1232" s="97"/>
      <c r="E1232" s="98"/>
      <c r="F1232" s="90"/>
      <c r="G1232" s="91"/>
      <c r="H1232" s="105"/>
      <c r="I1232" s="92"/>
      <c r="J1232" s="510"/>
      <c r="K1232" s="510"/>
      <c r="L1232" s="510"/>
      <c r="M1232" s="98"/>
      <c r="N1232" s="90"/>
      <c r="O1232" s="94"/>
    </row>
    <row r="1233" spans="1:15" s="122" customFormat="1" ht="14.25" customHeight="1">
      <c r="A1233" s="313"/>
      <c r="B1233" s="95"/>
      <c r="C1233" s="96"/>
      <c r="D1233" s="97"/>
      <c r="E1233" s="98"/>
      <c r="F1233" s="90"/>
      <c r="G1233" s="99">
        <f>ROUNDDOWN(SUM(F1232:F1237)/1000,0)</f>
        <v>0</v>
      </c>
      <c r="H1233" s="100"/>
      <c r="I1233" s="107"/>
      <c r="J1233" s="511"/>
      <c r="K1233" s="511"/>
      <c r="L1233" s="511"/>
      <c r="M1233" s="98"/>
      <c r="N1233" s="90"/>
      <c r="O1233" s="106"/>
    </row>
    <row r="1234" spans="1:15" s="122" customFormat="1" ht="14.25" customHeight="1">
      <c r="A1234" s="313"/>
      <c r="B1234" s="95"/>
      <c r="C1234" s="96"/>
      <c r="D1234" s="97"/>
      <c r="E1234" s="98"/>
      <c r="F1234" s="90"/>
      <c r="G1234" s="99"/>
      <c r="H1234" s="100"/>
      <c r="I1234" s="78" t="s">
        <v>398</v>
      </c>
      <c r="J1234" s="79"/>
      <c r="K1234" s="79"/>
      <c r="L1234" s="79"/>
      <c r="M1234" s="80"/>
      <c r="N1234" s="81"/>
      <c r="O1234" s="111"/>
    </row>
    <row r="1235" spans="1:15" s="122" customFormat="1" ht="14.25" customHeight="1">
      <c r="A1235" s="313"/>
      <c r="B1235" s="95"/>
      <c r="C1235" s="96"/>
      <c r="D1235" s="97"/>
      <c r="E1235" s="98"/>
      <c r="F1235" s="90"/>
      <c r="G1235" s="99"/>
      <c r="H1235" s="105"/>
      <c r="I1235" s="92"/>
      <c r="J1235" s="510"/>
      <c r="K1235" s="510"/>
      <c r="L1235" s="510"/>
      <c r="M1235" s="98"/>
      <c r="N1235" s="90"/>
      <c r="O1235" s="94"/>
    </row>
    <row r="1236" spans="1:15" s="122" customFormat="1" ht="14.25" customHeight="1">
      <c r="A1236" s="313"/>
      <c r="B1236" s="95"/>
      <c r="C1236" s="96"/>
      <c r="D1236" s="97"/>
      <c r="E1236" s="98"/>
      <c r="F1236" s="90"/>
      <c r="G1236" s="99"/>
      <c r="H1236" s="100"/>
      <c r="I1236" s="92"/>
      <c r="J1236" s="510"/>
      <c r="K1236" s="510"/>
      <c r="L1236" s="510"/>
      <c r="M1236" s="98"/>
      <c r="N1236" s="90"/>
      <c r="O1236" s="101">
        <f>ROUNDDOWN(SUM(N1235:N1243)/1000,0)</f>
        <v>0</v>
      </c>
    </row>
    <row r="1237" spans="1:15" s="122" customFormat="1" ht="14.25" customHeight="1">
      <c r="A1237" s="313"/>
      <c r="B1237" s="78" t="s">
        <v>614</v>
      </c>
      <c r="C1237" s="79"/>
      <c r="D1237" s="79"/>
      <c r="E1237" s="80"/>
      <c r="F1237" s="81"/>
      <c r="G1237" s="82"/>
      <c r="H1237" s="100"/>
      <c r="I1237" s="92"/>
      <c r="J1237" s="510"/>
      <c r="K1237" s="510"/>
      <c r="L1237" s="510"/>
      <c r="M1237" s="98"/>
      <c r="N1237" s="90"/>
      <c r="O1237" s="94"/>
    </row>
    <row r="1238" spans="1:15" s="122" customFormat="1" ht="14.25" customHeight="1">
      <c r="A1238" s="313"/>
      <c r="B1238" s="95"/>
      <c r="C1238" s="96"/>
      <c r="D1238" s="97"/>
      <c r="E1238" s="98"/>
      <c r="F1238" s="90"/>
      <c r="G1238" s="91"/>
      <c r="H1238" s="105"/>
      <c r="I1238" s="92"/>
      <c r="J1238" s="510"/>
      <c r="K1238" s="510"/>
      <c r="L1238" s="510"/>
      <c r="M1238" s="98"/>
      <c r="N1238" s="90"/>
      <c r="O1238" s="94"/>
    </row>
    <row r="1239" spans="1:15" s="122" customFormat="1" ht="14.25" customHeight="1">
      <c r="A1239" s="313"/>
      <c r="B1239" s="95"/>
      <c r="C1239" s="96"/>
      <c r="D1239" s="97"/>
      <c r="E1239" s="98"/>
      <c r="F1239" s="90"/>
      <c r="G1239" s="99">
        <f>ROUNDDOWN(SUM(F1238:F1241)/1000,0)</f>
        <v>0</v>
      </c>
      <c r="H1239" s="105"/>
      <c r="I1239" s="92"/>
      <c r="J1239" s="510"/>
      <c r="K1239" s="510"/>
      <c r="L1239" s="510"/>
      <c r="M1239" s="98"/>
      <c r="N1239" s="90"/>
      <c r="O1239" s="94"/>
    </row>
    <row r="1240" spans="1:15" s="122" customFormat="1" ht="14.25" customHeight="1">
      <c r="A1240" s="313"/>
      <c r="B1240" s="95"/>
      <c r="C1240" s="96"/>
      <c r="D1240" s="97"/>
      <c r="E1240" s="98"/>
      <c r="F1240" s="90"/>
      <c r="G1240" s="99"/>
      <c r="H1240" s="100"/>
      <c r="I1240" s="92"/>
      <c r="J1240" s="510"/>
      <c r="K1240" s="510"/>
      <c r="L1240" s="510"/>
      <c r="M1240" s="98"/>
      <c r="N1240" s="90"/>
      <c r="O1240" s="94"/>
    </row>
    <row r="1241" spans="1:15" s="122" customFormat="1" ht="14.25" customHeight="1">
      <c r="A1241" s="313"/>
      <c r="B1241" s="78" t="s">
        <v>615</v>
      </c>
      <c r="C1241" s="79"/>
      <c r="D1241" s="79"/>
      <c r="E1241" s="80"/>
      <c r="F1241" s="81"/>
      <c r="G1241" s="82"/>
      <c r="H1241" s="100"/>
      <c r="I1241" s="92"/>
      <c r="J1241" s="510"/>
      <c r="K1241" s="510"/>
      <c r="L1241" s="510"/>
      <c r="M1241" s="98"/>
      <c r="N1241" s="90"/>
      <c r="O1241" s="94"/>
    </row>
    <row r="1242" spans="1:15" s="122" customFormat="1" ht="14.25" customHeight="1">
      <c r="A1242" s="313"/>
      <c r="B1242" s="95"/>
      <c r="C1242" s="96"/>
      <c r="D1242" s="97"/>
      <c r="E1242" s="98"/>
      <c r="F1242" s="90"/>
      <c r="G1242" s="91"/>
      <c r="H1242" s="105"/>
      <c r="I1242" s="92"/>
      <c r="J1242" s="510"/>
      <c r="K1242" s="510"/>
      <c r="L1242" s="510"/>
      <c r="M1242" s="98"/>
      <c r="N1242" s="90"/>
      <c r="O1242" s="106"/>
    </row>
    <row r="1243" spans="1:15" s="122" customFormat="1" ht="14.25" customHeight="1">
      <c r="A1243" s="313"/>
      <c r="B1243" s="95"/>
      <c r="C1243" s="96"/>
      <c r="D1243" s="97"/>
      <c r="E1243" s="98"/>
      <c r="F1243" s="90"/>
      <c r="G1243" s="99">
        <f>ROUNDDOWN(SUM(F1242:F1247)/1000,0)</f>
        <v>0</v>
      </c>
      <c r="H1243" s="105"/>
      <c r="I1243" s="185" t="s">
        <v>399</v>
      </c>
      <c r="J1243" s="167"/>
      <c r="K1243" s="109"/>
      <c r="L1243" s="109"/>
      <c r="M1243" s="110"/>
      <c r="N1243" s="84"/>
      <c r="O1243" s="111"/>
    </row>
    <row r="1244" spans="1:15" s="122" customFormat="1" ht="14.25" customHeight="1">
      <c r="A1244" s="313"/>
      <c r="B1244" s="95"/>
      <c r="C1244" s="96"/>
      <c r="D1244" s="97"/>
      <c r="E1244" s="98"/>
      <c r="F1244" s="90"/>
      <c r="G1244" s="99"/>
      <c r="H1244" s="105"/>
      <c r="I1244" s="92"/>
      <c r="J1244" s="510"/>
      <c r="K1244" s="510"/>
      <c r="L1244" s="510"/>
      <c r="M1244" s="98"/>
      <c r="N1244" s="90"/>
      <c r="O1244" s="94"/>
    </row>
    <row r="1245" spans="1:15" s="122" customFormat="1" ht="14.25" customHeight="1">
      <c r="A1245" s="313"/>
      <c r="B1245" s="95"/>
      <c r="C1245" s="96"/>
      <c r="D1245" s="97"/>
      <c r="E1245" s="98"/>
      <c r="F1245" s="90"/>
      <c r="G1245" s="99"/>
      <c r="H1245" s="100"/>
      <c r="I1245" s="92"/>
      <c r="J1245" s="510"/>
      <c r="K1245" s="510"/>
      <c r="L1245" s="510"/>
      <c r="M1245" s="98"/>
      <c r="N1245" s="90"/>
      <c r="O1245" s="101">
        <f>ROUNDDOWN(SUM(N1244:N1250)/1000,0)</f>
        <v>0</v>
      </c>
    </row>
    <row r="1246" spans="1:15" s="122" customFormat="1" ht="14.25" customHeight="1">
      <c r="A1246" s="313"/>
      <c r="B1246" s="78" t="s">
        <v>396</v>
      </c>
      <c r="C1246" s="79"/>
      <c r="D1246" s="79"/>
      <c r="E1246" s="80"/>
      <c r="F1246" s="81"/>
      <c r="G1246" s="82"/>
      <c r="H1246" s="100"/>
      <c r="I1246" s="92"/>
      <c r="J1246" s="510"/>
      <c r="K1246" s="510"/>
      <c r="L1246" s="510"/>
      <c r="M1246" s="98"/>
      <c r="N1246" s="90"/>
      <c r="O1246" s="94"/>
    </row>
    <row r="1247" spans="1:15" s="122" customFormat="1" ht="14.25" customHeight="1">
      <c r="A1247" s="313"/>
      <c r="B1247" s="95"/>
      <c r="C1247" s="96"/>
      <c r="D1247" s="97"/>
      <c r="E1247" s="98"/>
      <c r="F1247" s="90"/>
      <c r="G1247" s="91"/>
      <c r="H1247" s="100"/>
      <c r="I1247" s="92"/>
      <c r="J1247" s="510"/>
      <c r="K1247" s="510"/>
      <c r="L1247" s="510"/>
      <c r="M1247" s="98"/>
      <c r="N1247" s="90"/>
      <c r="O1247" s="94"/>
    </row>
    <row r="1248" spans="1:15" s="122" customFormat="1" ht="14.25" customHeight="1">
      <c r="A1248" s="313"/>
      <c r="B1248" s="95"/>
      <c r="C1248" s="96"/>
      <c r="D1248" s="97"/>
      <c r="E1248" s="98"/>
      <c r="F1248" s="90"/>
      <c r="G1248" s="91">
        <f>ROUNDDOWN(SUM(F1247:F1254)/1000,0)</f>
        <v>0</v>
      </c>
      <c r="H1248" s="100"/>
      <c r="I1248" s="92"/>
      <c r="J1248" s="510"/>
      <c r="K1248" s="510"/>
      <c r="L1248" s="510"/>
      <c r="M1248" s="98"/>
      <c r="N1248" s="90"/>
      <c r="O1248" s="94"/>
    </row>
    <row r="1249" spans="1:17" s="122" customFormat="1" ht="14.25" customHeight="1">
      <c r="A1249" s="313"/>
      <c r="B1249" s="95"/>
      <c r="C1249" s="96"/>
      <c r="D1249" s="97"/>
      <c r="E1249" s="98"/>
      <c r="F1249" s="90"/>
      <c r="G1249" s="91"/>
      <c r="H1249" s="100"/>
      <c r="I1249" s="92"/>
      <c r="J1249" s="510"/>
      <c r="K1249" s="510"/>
      <c r="L1249" s="510"/>
      <c r="M1249" s="98"/>
      <c r="N1249" s="90"/>
      <c r="O1249" s="94"/>
    </row>
    <row r="1250" spans="1:17" s="122" customFormat="1" ht="14.25" customHeight="1">
      <c r="A1250" s="313"/>
      <c r="B1250" s="95"/>
      <c r="C1250" s="96"/>
      <c r="D1250" s="97"/>
      <c r="E1250" s="98"/>
      <c r="F1250" s="90"/>
      <c r="G1250" s="91"/>
      <c r="H1250" s="105"/>
      <c r="I1250" s="185" t="s">
        <v>400</v>
      </c>
      <c r="J1250" s="108"/>
      <c r="K1250" s="109"/>
      <c r="L1250" s="109"/>
      <c r="M1250" s="110"/>
      <c r="N1250" s="84"/>
      <c r="O1250" s="168"/>
    </row>
    <row r="1251" spans="1:17" s="122" customFormat="1" ht="14.25" customHeight="1">
      <c r="A1251" s="313"/>
      <c r="B1251" s="95"/>
      <c r="C1251" s="96"/>
      <c r="D1251" s="97"/>
      <c r="E1251" s="98"/>
      <c r="F1251" s="90"/>
      <c r="G1251" s="91"/>
      <c r="H1251" s="105"/>
      <c r="I1251" s="92"/>
      <c r="J1251" s="510"/>
      <c r="K1251" s="510"/>
      <c r="L1251" s="510"/>
      <c r="M1251" s="98"/>
      <c r="N1251" s="90"/>
      <c r="O1251" s="169"/>
    </row>
    <row r="1252" spans="1:17" s="122" customFormat="1" ht="14.25" customHeight="1">
      <c r="A1252" s="313"/>
      <c r="B1252" s="95"/>
      <c r="C1252" s="96"/>
      <c r="D1252" s="97"/>
      <c r="E1252" s="98"/>
      <c r="F1252" s="90"/>
      <c r="G1252" s="91"/>
      <c r="H1252" s="105"/>
      <c r="I1252" s="92"/>
      <c r="J1252" s="510"/>
      <c r="K1252" s="510"/>
      <c r="L1252" s="510"/>
      <c r="M1252" s="98"/>
      <c r="N1252" s="90"/>
      <c r="O1252" s="101">
        <f>ROUNDDOWN(SUM(N1251:N1257)/1000,0)</f>
        <v>0</v>
      </c>
    </row>
    <row r="1253" spans="1:17" s="122" customFormat="1" ht="14.25" customHeight="1">
      <c r="A1253" s="313"/>
      <c r="B1253" s="95"/>
      <c r="C1253" s="96"/>
      <c r="D1253" s="97"/>
      <c r="E1253" s="98"/>
      <c r="F1253" s="90"/>
      <c r="G1253" s="91"/>
      <c r="H1253" s="105"/>
      <c r="I1253" s="92"/>
      <c r="J1253" s="510"/>
      <c r="K1253" s="510"/>
      <c r="L1253" s="510"/>
      <c r="M1253" s="98"/>
      <c r="N1253" s="90"/>
      <c r="O1253" s="94"/>
    </row>
    <row r="1254" spans="1:17" s="122" customFormat="1" ht="14.25" customHeight="1">
      <c r="A1254" s="313"/>
      <c r="B1254" s="78" t="s">
        <v>56</v>
      </c>
      <c r="C1254" s="79"/>
      <c r="D1254" s="79"/>
      <c r="E1254" s="80"/>
      <c r="F1254" s="81"/>
      <c r="G1254" s="82"/>
      <c r="H1254" s="105"/>
      <c r="I1254" s="92"/>
      <c r="J1254" s="510"/>
      <c r="K1254" s="510"/>
      <c r="L1254" s="510"/>
      <c r="M1254" s="98"/>
      <c r="N1254" s="90"/>
      <c r="O1254" s="94"/>
    </row>
    <row r="1255" spans="1:17" s="122" customFormat="1" ht="14.25" customHeight="1">
      <c r="A1255" s="313"/>
      <c r="B1255" s="95"/>
      <c r="C1255" s="96"/>
      <c r="D1255" s="97"/>
      <c r="E1255" s="98"/>
      <c r="F1255" s="90"/>
      <c r="G1255" s="91"/>
      <c r="H1255" s="100"/>
      <c r="I1255" s="92"/>
      <c r="J1255" s="510"/>
      <c r="K1255" s="510"/>
      <c r="L1255" s="510"/>
      <c r="M1255" s="98"/>
      <c r="N1255" s="90"/>
      <c r="O1255" s="94"/>
    </row>
    <row r="1256" spans="1:17" s="122" customFormat="1" ht="14.25" customHeight="1">
      <c r="A1256" s="313"/>
      <c r="B1256" s="95"/>
      <c r="C1256" s="96"/>
      <c r="D1256" s="97"/>
      <c r="E1256" s="98"/>
      <c r="F1256" s="90"/>
      <c r="G1256" s="99">
        <f>ROUNDDOWN(SUM(F1255:F1260)/1000,0)</f>
        <v>0</v>
      </c>
      <c r="H1256" s="105"/>
      <c r="I1256" s="92"/>
      <c r="J1256" s="510"/>
      <c r="K1256" s="510"/>
      <c r="L1256" s="510"/>
      <c r="M1256" s="98"/>
      <c r="N1256" s="90"/>
      <c r="O1256" s="106"/>
    </row>
    <row r="1257" spans="1:17" s="122" customFormat="1" ht="14.25" customHeight="1">
      <c r="A1257" s="313"/>
      <c r="B1257" s="95"/>
      <c r="C1257" s="96"/>
      <c r="D1257" s="97"/>
      <c r="E1257" s="98"/>
      <c r="F1257" s="90"/>
      <c r="G1257" s="91"/>
      <c r="H1257" s="105"/>
      <c r="I1257" s="185" t="s">
        <v>401</v>
      </c>
      <c r="J1257" s="108"/>
      <c r="K1257" s="109"/>
      <c r="L1257" s="109"/>
      <c r="M1257" s="110"/>
      <c r="N1257" s="707"/>
      <c r="O1257" s="112"/>
    </row>
    <row r="1258" spans="1:17" s="122" customFormat="1" ht="14.25" customHeight="1">
      <c r="A1258" s="313"/>
      <c r="B1258" s="95"/>
      <c r="C1258" s="96"/>
      <c r="D1258" s="97"/>
      <c r="E1258" s="98"/>
      <c r="F1258" s="90"/>
      <c r="G1258" s="99"/>
      <c r="H1258" s="105"/>
      <c r="I1258" s="92"/>
      <c r="J1258" s="510"/>
      <c r="K1258" s="510"/>
      <c r="L1258" s="510"/>
      <c r="M1258" s="98"/>
      <c r="N1258" s="90"/>
      <c r="O1258" s="94"/>
    </row>
    <row r="1259" spans="1:17" s="122" customFormat="1" ht="14.25" customHeight="1">
      <c r="A1259" s="313"/>
      <c r="B1259" s="95"/>
      <c r="C1259" s="96"/>
      <c r="D1259" s="97"/>
      <c r="E1259" s="98"/>
      <c r="F1259" s="90"/>
      <c r="G1259" s="99"/>
      <c r="H1259" s="100"/>
      <c r="I1259" s="92"/>
      <c r="J1259" s="510"/>
      <c r="K1259" s="510"/>
      <c r="L1259" s="510"/>
      <c r="M1259" s="98"/>
      <c r="N1259" s="90"/>
      <c r="O1259" s="101">
        <f>ROUNDDOWN(SUM(N1258:N1263)/1000,0)</f>
        <v>0</v>
      </c>
    </row>
    <row r="1260" spans="1:17" s="122" customFormat="1" ht="14.1" customHeight="1" thickBot="1">
      <c r="A1260" s="313"/>
      <c r="B1260" s="113" t="s">
        <v>608</v>
      </c>
      <c r="C1260" s="114"/>
      <c r="D1260" s="114"/>
      <c r="E1260" s="115"/>
      <c r="F1260" s="116"/>
      <c r="G1260" s="117">
        <f>G1261-G1226-G1233-G1239-G1243-G1248-G1256</f>
        <v>0</v>
      </c>
      <c r="H1260" s="105"/>
      <c r="I1260" s="92"/>
      <c r="J1260" s="510"/>
      <c r="K1260" s="510"/>
      <c r="L1260" s="510"/>
      <c r="M1260" s="98"/>
      <c r="N1260" s="90"/>
      <c r="O1260" s="94"/>
    </row>
    <row r="1261" spans="1:17" s="122" customFormat="1" ht="14.25" customHeight="1" thickTop="1">
      <c r="A1261" s="313"/>
      <c r="B1261" s="702" t="s">
        <v>57</v>
      </c>
      <c r="C1261" s="703"/>
      <c r="D1261" s="703"/>
      <c r="E1261" s="703"/>
      <c r="F1261" s="704"/>
      <c r="G1261" s="118">
        <f>O1270</f>
        <v>0</v>
      </c>
      <c r="H1261" s="100"/>
      <c r="I1261" s="92"/>
      <c r="J1261" s="510"/>
      <c r="K1261" s="510"/>
      <c r="L1261" s="510"/>
      <c r="M1261" s="98"/>
      <c r="N1261" s="90"/>
      <c r="O1261" s="94"/>
    </row>
    <row r="1262" spans="1:17" s="122" customFormat="1" ht="20.100000000000001" customHeight="1">
      <c r="A1262" s="313"/>
      <c r="B1262" s="119" t="s">
        <v>58</v>
      </c>
      <c r="C1262" s="120"/>
      <c r="D1262" s="120"/>
      <c r="E1262" s="120"/>
      <c r="F1262" s="120"/>
      <c r="G1262" s="121"/>
      <c r="H1262" s="100"/>
      <c r="I1262" s="107"/>
      <c r="J1262" s="511"/>
      <c r="K1262" s="511"/>
      <c r="L1262" s="511"/>
      <c r="M1262" s="104"/>
      <c r="N1262" s="645"/>
      <c r="O1262" s="106"/>
    </row>
    <row r="1263" spans="1:17" s="122" customFormat="1" ht="14.25" customHeight="1">
      <c r="A1263" s="313"/>
      <c r="B1263" s="122" t="s">
        <v>59</v>
      </c>
      <c r="C1263" s="120"/>
      <c r="D1263" s="120"/>
      <c r="E1263" s="120"/>
      <c r="F1263" s="120"/>
      <c r="G1263" s="123" t="s">
        <v>60</v>
      </c>
      <c r="H1263" s="121"/>
      <c r="I1263" s="185" t="s">
        <v>717</v>
      </c>
      <c r="J1263" s="708"/>
      <c r="K1263" s="510"/>
      <c r="L1263" s="510"/>
      <c r="M1263" s="110"/>
      <c r="N1263" s="84"/>
      <c r="O1263" s="111"/>
    </row>
    <row r="1264" spans="1:17" s="122" customFormat="1" ht="14.25" customHeight="1">
      <c r="A1264" s="313"/>
      <c r="B1264" s="987" t="s">
        <v>61</v>
      </c>
      <c r="C1264" s="1019"/>
      <c r="D1264" s="1019"/>
      <c r="E1264" s="1019"/>
      <c r="F1264" s="1020"/>
      <c r="G1264" s="125" t="s">
        <v>62</v>
      </c>
      <c r="H1264" s="124"/>
      <c r="I1264" s="92"/>
      <c r="J1264" s="510"/>
      <c r="K1264" s="709"/>
      <c r="L1264" s="709"/>
      <c r="M1264" s="98"/>
      <c r="N1264" s="90"/>
      <c r="O1264" s="94"/>
      <c r="Q1264" s="648" t="s">
        <v>735</v>
      </c>
    </row>
    <row r="1265" spans="1:21" s="122" customFormat="1" ht="14.25" customHeight="1">
      <c r="A1265" s="313"/>
      <c r="B1265" s="1144" t="s">
        <v>403</v>
      </c>
      <c r="C1265" s="1019"/>
      <c r="D1265" s="1019"/>
      <c r="E1265" s="1019"/>
      <c r="F1265" s="1020"/>
      <c r="G1265" s="126"/>
      <c r="H1265" s="124"/>
      <c r="I1265" s="92"/>
      <c r="J1265" s="510"/>
      <c r="K1265" s="510"/>
      <c r="L1265" s="510"/>
      <c r="M1265" s="98"/>
      <c r="N1265" s="90"/>
      <c r="O1265" s="101">
        <f>ROUNDDOWN(SUM(N1264:N1268)/1000,0)</f>
        <v>0</v>
      </c>
    </row>
    <row r="1266" spans="1:21" s="122" customFormat="1" ht="20.100000000000001" customHeight="1">
      <c r="A1266" s="313"/>
      <c r="B1266" s="1144" t="s">
        <v>404</v>
      </c>
      <c r="C1266" s="1145"/>
      <c r="D1266" s="1145"/>
      <c r="E1266" s="1145"/>
      <c r="F1266" s="1146"/>
      <c r="G1266" s="126"/>
      <c r="H1266" s="127"/>
      <c r="I1266" s="92"/>
      <c r="J1266" s="510"/>
      <c r="K1266" s="510"/>
      <c r="L1266" s="510"/>
      <c r="M1266" s="98"/>
      <c r="N1266" s="90"/>
      <c r="O1266" s="94"/>
    </row>
    <row r="1267" spans="1:21" s="122" customFormat="1" ht="21.95" customHeight="1" thickBot="1">
      <c r="A1267" s="313"/>
      <c r="B1267" s="1144" t="s">
        <v>104</v>
      </c>
      <c r="C1267" s="1145"/>
      <c r="D1267" s="1145"/>
      <c r="E1267" s="1145"/>
      <c r="F1267" s="1146"/>
      <c r="G1267" s="126"/>
      <c r="H1267" s="105"/>
      <c r="I1267" s="92"/>
      <c r="J1267" s="510"/>
      <c r="K1267" s="510"/>
      <c r="L1267" s="510"/>
      <c r="M1267" s="98"/>
      <c r="N1267" s="90"/>
      <c r="O1267" s="128"/>
    </row>
    <row r="1268" spans="1:21" s="122" customFormat="1" ht="35.450000000000003" customHeight="1" thickTop="1">
      <c r="A1268" s="313"/>
      <c r="B1268" s="1144" t="s">
        <v>108</v>
      </c>
      <c r="C1268" s="1145"/>
      <c r="D1268" s="1145"/>
      <c r="E1268" s="1145"/>
      <c r="F1268" s="1146"/>
      <c r="G1268" s="126"/>
      <c r="H1268" s="105"/>
      <c r="I1268" s="1166" t="s">
        <v>402</v>
      </c>
      <c r="J1268" s="1167"/>
      <c r="K1268" s="1167"/>
      <c r="L1268" s="1167"/>
      <c r="M1268" s="1167"/>
      <c r="N1268" s="1168"/>
      <c r="O1268" s="129">
        <f>SUM(O1226,O1236,O1245,O1252,O1259,O1265)</f>
        <v>0</v>
      </c>
    </row>
    <row r="1269" spans="1:21" s="122" customFormat="1" ht="35.450000000000003" customHeight="1">
      <c r="A1269" s="313"/>
      <c r="B1269" s="1144" t="s">
        <v>774</v>
      </c>
      <c r="C1269" s="1145"/>
      <c r="D1269" s="1145"/>
      <c r="E1269" s="1145"/>
      <c r="F1269" s="1146"/>
      <c r="G1269" s="126"/>
      <c r="H1269" s="121"/>
      <c r="I1269" s="1169" t="s">
        <v>276</v>
      </c>
      <c r="J1269" s="1170"/>
      <c r="K1269" s="1170"/>
      <c r="L1269" s="1170"/>
      <c r="M1269" s="1170"/>
      <c r="N1269" s="1171"/>
      <c r="O1269" s="136">
        <f>IF(共通入力シート!$B$18="課税事業者",ROUNDDOWN((O1268-G1271)*10/110,0),0)</f>
        <v>0</v>
      </c>
    </row>
    <row r="1270" spans="1:21" s="122" customFormat="1" ht="26.1" customHeight="1" thickBot="1">
      <c r="A1270" s="313"/>
      <c r="B1270" s="1153" t="s">
        <v>775</v>
      </c>
      <c r="C1270" s="1154"/>
      <c r="D1270" s="1154"/>
      <c r="E1270" s="1154"/>
      <c r="F1270" s="1155"/>
      <c r="G1270" s="126"/>
      <c r="H1270" s="121"/>
      <c r="I1270" s="1159" t="s">
        <v>609</v>
      </c>
      <c r="J1270" s="1160"/>
      <c r="K1270" s="1160"/>
      <c r="L1270" s="1160"/>
      <c r="M1270" s="1160"/>
      <c r="N1270" s="1161"/>
      <c r="O1270" s="131">
        <f>O1268-O1269</f>
        <v>0</v>
      </c>
    </row>
    <row r="1271" spans="1:21" s="122" customFormat="1" ht="25.35" customHeight="1" thickTop="1">
      <c r="A1271" s="313"/>
      <c r="B1271" s="1156" t="s">
        <v>63</v>
      </c>
      <c r="C1271" s="1157"/>
      <c r="D1271" s="1157"/>
      <c r="E1271" s="1157"/>
      <c r="F1271" s="1158"/>
      <c r="G1271" s="130">
        <f>SUM(G1265:G1270)</f>
        <v>0</v>
      </c>
      <c r="H1271" s="326"/>
      <c r="I1271" s="1159" t="s">
        <v>610</v>
      </c>
      <c r="J1271" s="1160"/>
      <c r="K1271" s="1160"/>
      <c r="L1271" s="1160"/>
      <c r="M1271" s="1160"/>
      <c r="N1271" s="1161"/>
      <c r="O1271" s="134"/>
    </row>
    <row r="1272" spans="1:21" s="122" customFormat="1" ht="26.25" customHeight="1">
      <c r="A1272" s="313"/>
      <c r="B1272" s="122" t="s">
        <v>64</v>
      </c>
      <c r="C1272" s="327"/>
      <c r="D1272" s="327"/>
      <c r="E1272" s="327"/>
      <c r="F1272" s="327"/>
      <c r="G1272" s="133"/>
      <c r="H1272" s="326"/>
      <c r="O1272" s="135"/>
    </row>
    <row r="1273" spans="1:21" s="122" customFormat="1" ht="10.5" customHeight="1" thickBot="1">
      <c r="A1273" s="313"/>
      <c r="C1273" s="327"/>
      <c r="D1273" s="327"/>
      <c r="E1273" s="327"/>
      <c r="F1273" s="327"/>
      <c r="G1273" s="133"/>
      <c r="H1273" s="326"/>
      <c r="I1273" s="328"/>
    </row>
    <row r="1274" spans="1:21" s="122" customFormat="1" ht="25.35" customHeight="1" thickBot="1">
      <c r="A1274" s="313"/>
      <c r="B1274" s="1143" t="s">
        <v>65</v>
      </c>
      <c r="C1274" s="1018"/>
      <c r="D1274" s="1162" t="str">
        <f>IF(共通入力シート!$B$2="","",共通入力シート!$B$2)</f>
        <v/>
      </c>
      <c r="E1274" s="1162"/>
      <c r="F1274" s="1162"/>
      <c r="G1274" s="1163"/>
      <c r="H1274" s="1164" t="s">
        <v>778</v>
      </c>
      <c r="I1274" s="1165"/>
      <c r="J1274" s="1165"/>
      <c r="K1274" s="1165"/>
      <c r="L1274" s="1165"/>
      <c r="M1274" s="1165"/>
      <c r="N1274" s="1165"/>
      <c r="O1274" s="1165"/>
    </row>
    <row r="1275" spans="1:21" s="122" customFormat="1" ht="77.099999999999994" customHeight="1" thickBot="1">
      <c r="A1275" s="313"/>
      <c r="B1275" s="1148" t="s">
        <v>776</v>
      </c>
      <c r="C1275" s="1149"/>
      <c r="D1275" s="1150" t="str">
        <f>IF(O1270=0,"",MAX(0,MIN(INT(O1270/2),G1260)))</f>
        <v/>
      </c>
      <c r="E1275" s="1150"/>
      <c r="F1275" s="1150"/>
      <c r="G1275" s="329" t="s">
        <v>27</v>
      </c>
      <c r="H1275" s="1151" t="s">
        <v>736</v>
      </c>
      <c r="I1275" s="1152"/>
      <c r="J1275" s="1152"/>
      <c r="K1275" s="1152"/>
      <c r="L1275" s="1152"/>
      <c r="M1275" s="1152"/>
      <c r="N1275" s="1152"/>
      <c r="O1275" s="1152"/>
    </row>
    <row r="1276" spans="1:21" ht="4.5" customHeight="1"/>
    <row r="1277" spans="1:21" ht="15.6" customHeight="1">
      <c r="B1277" s="122" t="s">
        <v>332</v>
      </c>
      <c r="C1277" s="198"/>
      <c r="D1277" s="198"/>
      <c r="E1277" s="198"/>
      <c r="F1277" s="198"/>
      <c r="G1277" s="198"/>
      <c r="H1277" s="198"/>
      <c r="I1277" s="198"/>
      <c r="J1277" s="198"/>
      <c r="K1277" s="198"/>
      <c r="L1277" s="198"/>
      <c r="M1277" s="198"/>
      <c r="N1277" s="198"/>
      <c r="O1277" s="198"/>
      <c r="R1277" s="294"/>
      <c r="S1277" s="294"/>
      <c r="T1277" s="294"/>
      <c r="U1277" s="294"/>
    </row>
    <row r="1278" spans="1:21" ht="15.6" customHeight="1">
      <c r="B1278" s="198" t="s">
        <v>383</v>
      </c>
      <c r="C1278" s="198"/>
      <c r="D1278" s="198"/>
      <c r="E1278" s="198"/>
      <c r="F1278" s="198"/>
      <c r="G1278" s="198"/>
      <c r="H1278" s="198"/>
      <c r="I1278" s="198"/>
      <c r="J1278" s="198"/>
      <c r="K1278" s="198"/>
      <c r="L1278" s="198"/>
      <c r="M1278" s="198"/>
      <c r="N1278" s="198"/>
      <c r="O1278" s="198"/>
      <c r="R1278" s="294"/>
      <c r="S1278" s="294"/>
      <c r="T1278" s="294"/>
      <c r="U1278" s="294"/>
    </row>
    <row r="1279" spans="1:21" ht="15.6" customHeight="1" thickBot="1">
      <c r="B1279" s="1044" t="s">
        <v>386</v>
      </c>
      <c r="C1279" s="1044"/>
      <c r="D1279" s="1044"/>
      <c r="E1279" s="1044"/>
      <c r="F1279" s="1044"/>
      <c r="G1279" s="1044"/>
      <c r="H1279" s="1044"/>
      <c r="I1279" s="1044"/>
      <c r="J1279" s="1044"/>
      <c r="K1279" s="1044"/>
      <c r="L1279" s="1044"/>
      <c r="M1279" s="1044"/>
      <c r="N1279" s="1044"/>
      <c r="O1279" s="1044"/>
      <c r="R1279" s="294"/>
      <c r="S1279" s="294"/>
      <c r="T1279" s="294"/>
      <c r="U1279" s="294"/>
    </row>
    <row r="1280" spans="1:21" ht="15.75" customHeight="1">
      <c r="B1280" s="1036" t="s">
        <v>36</v>
      </c>
      <c r="C1280" s="1063"/>
      <c r="D1280" s="1051" t="s">
        <v>438</v>
      </c>
      <c r="E1280" s="1052"/>
      <c r="F1280" s="1036" t="s">
        <v>447</v>
      </c>
      <c r="G1280" s="1037"/>
      <c r="H1280" s="1038"/>
      <c r="I1280" s="1038"/>
      <c r="J1280" s="1038"/>
      <c r="K1280" s="1038"/>
      <c r="L1280" s="1038"/>
      <c r="M1280" s="1038"/>
      <c r="N1280" s="1038"/>
      <c r="O1280" s="1039"/>
      <c r="Q1280" s="520"/>
      <c r="R1280" s="294"/>
      <c r="S1280" s="294"/>
      <c r="T1280" s="294"/>
      <c r="U1280" s="294"/>
    </row>
    <row r="1281" spans="2:21" ht="17.25" customHeight="1" thickBot="1">
      <c r="B1281" s="1040"/>
      <c r="C1281" s="1064"/>
      <c r="D1281" s="1053"/>
      <c r="E1281" s="1054"/>
      <c r="F1281" s="1040"/>
      <c r="G1281" s="1041"/>
      <c r="H1281" s="1042"/>
      <c r="I1281" s="1042"/>
      <c r="J1281" s="1042"/>
      <c r="K1281" s="1042"/>
      <c r="L1281" s="1042"/>
      <c r="M1281" s="1042"/>
      <c r="N1281" s="1042"/>
      <c r="O1281" s="1043"/>
      <c r="Q1281" s="519"/>
      <c r="R1281" s="294"/>
      <c r="S1281" s="294"/>
      <c r="T1281" s="294"/>
      <c r="U1281" s="294"/>
    </row>
    <row r="1282" spans="2:21" ht="16.5" customHeight="1">
      <c r="B1282" s="295" t="s">
        <v>111</v>
      </c>
      <c r="C1282" s="296"/>
      <c r="D1282" s="296"/>
      <c r="E1282" s="297"/>
      <c r="F1282" s="296"/>
      <c r="G1282" s="296"/>
      <c r="H1282" s="298"/>
      <c r="I1282" s="298"/>
      <c r="J1282" s="298"/>
      <c r="K1282" s="298"/>
      <c r="L1282" s="298"/>
      <c r="M1282" s="298"/>
      <c r="N1282" s="298"/>
      <c r="O1282" s="299"/>
      <c r="R1282" s="294"/>
      <c r="S1282" s="294"/>
      <c r="T1282" s="294"/>
      <c r="U1282" s="294"/>
    </row>
    <row r="1283" spans="2:21" ht="18.75" customHeight="1">
      <c r="B1283" s="1055"/>
      <c r="C1283" s="1056"/>
      <c r="D1283" s="1056"/>
      <c r="E1283" s="1056"/>
      <c r="F1283" s="1056"/>
      <c r="G1283" s="1056"/>
      <c r="H1283" s="1056"/>
      <c r="I1283" s="1056"/>
      <c r="J1283" s="1056"/>
      <c r="K1283" s="1056"/>
      <c r="L1283" s="1213" t="s">
        <v>39</v>
      </c>
      <c r="M1283" s="1215"/>
      <c r="N1283" s="1215"/>
      <c r="O1283" s="1216"/>
      <c r="Q1283" s="496" t="str">
        <f>IF(M1283="", "←選択してください。", "")</f>
        <v>←選択してください。</v>
      </c>
      <c r="R1283" s="294"/>
      <c r="S1283" s="294"/>
      <c r="T1283" s="294"/>
      <c r="U1283" s="294"/>
    </row>
    <row r="1284" spans="2:21" ht="17.25" customHeight="1">
      <c r="B1284" s="1057"/>
      <c r="C1284" s="1058"/>
      <c r="D1284" s="1058"/>
      <c r="E1284" s="1058"/>
      <c r="F1284" s="1058"/>
      <c r="G1284" s="1058"/>
      <c r="H1284" s="1058"/>
      <c r="I1284" s="1058"/>
      <c r="J1284" s="1058"/>
      <c r="K1284" s="1058"/>
      <c r="L1284" s="1214"/>
      <c r="M1284" s="1217"/>
      <c r="N1284" s="1217"/>
      <c r="O1284" s="1218"/>
      <c r="Q1284" s="301"/>
      <c r="R1284" s="294"/>
      <c r="S1284" s="294"/>
      <c r="T1284" s="294"/>
      <c r="U1284" s="294"/>
    </row>
    <row r="1285" spans="2:21" ht="4.5" customHeight="1">
      <c r="B1285" s="303"/>
      <c r="C1285" s="303"/>
      <c r="D1285" s="303"/>
      <c r="E1285" s="303"/>
      <c r="F1285" s="303"/>
      <c r="G1285" s="303"/>
      <c r="H1285" s="303"/>
      <c r="I1285" s="303"/>
      <c r="J1285" s="303"/>
      <c r="K1285" s="303"/>
      <c r="L1285" s="303"/>
      <c r="M1285" s="303"/>
      <c r="N1285" s="303"/>
      <c r="O1285" s="517"/>
      <c r="R1285" s="294"/>
      <c r="S1285" s="294"/>
      <c r="T1285" s="294"/>
      <c r="U1285" s="294"/>
    </row>
    <row r="1286" spans="2:21" ht="24" customHeight="1">
      <c r="B1286" s="987" t="s">
        <v>112</v>
      </c>
      <c r="C1286" s="1097"/>
      <c r="D1286" s="1098" t="s">
        <v>41</v>
      </c>
      <c r="E1286" s="1099"/>
      <c r="F1286" s="1100"/>
      <c r="G1286" s="1100"/>
      <c r="H1286" s="1101"/>
      <c r="I1286" s="987"/>
      <c r="J1286" s="988"/>
      <c r="K1286" s="988"/>
      <c r="L1286" s="1219"/>
      <c r="M1286" s="1219"/>
      <c r="N1286" s="1219"/>
      <c r="O1286" s="1220"/>
      <c r="Q1286" s="301" t="str">
        <f>IF(OR(F1280="人材養成事業",F1280= "普及啓発事業"), "←斜線部は記入する必要はありません。", "")</f>
        <v/>
      </c>
      <c r="R1286" s="294"/>
      <c r="S1286" s="294"/>
      <c r="T1286" s="294"/>
      <c r="U1286" s="294"/>
    </row>
    <row r="1287" spans="2:21" ht="8.25" customHeight="1">
      <c r="B1287" s="122"/>
      <c r="C1287" s="122"/>
      <c r="D1287" s="122"/>
      <c r="E1287" s="122"/>
      <c r="F1287" s="303"/>
      <c r="G1287" s="303"/>
      <c r="H1287" s="500"/>
      <c r="I1287" s="303"/>
      <c r="J1287" s="303"/>
      <c r="K1287" s="303"/>
      <c r="L1287" s="501"/>
      <c r="M1287" s="303"/>
      <c r="N1287" s="303"/>
      <c r="O1287" s="502"/>
      <c r="Q1287" s="301"/>
      <c r="R1287" s="294"/>
      <c r="S1287" s="294"/>
      <c r="T1287" s="294"/>
      <c r="U1287" s="294"/>
    </row>
    <row r="1288" spans="2:21" ht="24" hidden="1" customHeight="1">
      <c r="B1288" s="122"/>
      <c r="C1288" s="122"/>
      <c r="D1288" s="122"/>
      <c r="E1288" s="122"/>
      <c r="F1288" s="303"/>
      <c r="G1288" s="303"/>
      <c r="H1288" s="500"/>
      <c r="I1288" s="303"/>
      <c r="J1288" s="303"/>
      <c r="K1288" s="303"/>
      <c r="L1288" s="501"/>
      <c r="M1288" s="303"/>
      <c r="N1288" s="303"/>
      <c r="O1288" s="502"/>
      <c r="Q1288" s="301"/>
      <c r="R1288" s="294"/>
      <c r="S1288" s="294"/>
      <c r="T1288" s="294"/>
      <c r="U1288" s="294"/>
    </row>
    <row r="1289" spans="2:21" ht="9.75" hidden="1" customHeight="1">
      <c r="B1289" s="122"/>
      <c r="C1289" s="122"/>
      <c r="D1289" s="303"/>
      <c r="E1289" s="303"/>
      <c r="F1289" s="303"/>
      <c r="G1289" s="303"/>
      <c r="H1289" s="303"/>
      <c r="I1289" s="303"/>
      <c r="J1289" s="303"/>
      <c r="K1289" s="303"/>
      <c r="L1289" s="303"/>
      <c r="M1289" s="303"/>
      <c r="N1289" s="303"/>
      <c r="O1289" s="303"/>
      <c r="Q1289" s="301"/>
      <c r="R1289" s="294"/>
      <c r="S1289" s="294"/>
      <c r="T1289" s="294"/>
      <c r="U1289" s="294"/>
    </row>
    <row r="1290" spans="2:21" s="97" customFormat="1" ht="18" customHeight="1">
      <c r="B1290" s="1067" t="s">
        <v>277</v>
      </c>
      <c r="C1290" s="1075"/>
      <c r="D1290" s="1032" t="s">
        <v>738</v>
      </c>
      <c r="E1290" s="975"/>
      <c r="F1290" s="975"/>
      <c r="G1290" s="975"/>
      <c r="H1290" s="975"/>
      <c r="I1290" s="975"/>
      <c r="J1290" s="975"/>
      <c r="K1290" s="975"/>
      <c r="L1290" s="975"/>
      <c r="M1290" s="975"/>
      <c r="N1290" s="975"/>
      <c r="O1290" s="976"/>
      <c r="Q1290" s="495"/>
    </row>
    <row r="1291" spans="2:21" s="97" customFormat="1" ht="19.350000000000001" customHeight="1">
      <c r="B1291" s="1076"/>
      <c r="C1291" s="1077"/>
      <c r="D1291" s="1033"/>
      <c r="E1291" s="1034"/>
      <c r="F1291" s="1034"/>
      <c r="G1291" s="1034"/>
      <c r="H1291" s="1034"/>
      <c r="I1291" s="1034"/>
      <c r="J1291" s="1034"/>
      <c r="K1291" s="1034"/>
      <c r="L1291" s="1034"/>
      <c r="M1291" s="1034"/>
      <c r="N1291" s="1034"/>
      <c r="O1291" s="1035"/>
    </row>
    <row r="1292" spans="2:21" s="97" customFormat="1" ht="19.350000000000001" customHeight="1">
      <c r="B1292" s="1076"/>
      <c r="C1292" s="1077"/>
      <c r="D1292" s="1026"/>
      <c r="E1292" s="1027"/>
      <c r="F1292" s="1027"/>
      <c r="G1292" s="1027"/>
      <c r="H1292" s="1027"/>
      <c r="I1292" s="1027"/>
      <c r="J1292" s="1027"/>
      <c r="K1292" s="1027"/>
      <c r="L1292" s="1027"/>
      <c r="M1292" s="1027"/>
      <c r="N1292" s="1027"/>
      <c r="O1292" s="1028"/>
    </row>
    <row r="1293" spans="2:21" s="97" customFormat="1" ht="19.350000000000001" customHeight="1">
      <c r="B1293" s="1076"/>
      <c r="C1293" s="1077"/>
      <c r="D1293" s="1026"/>
      <c r="E1293" s="1027"/>
      <c r="F1293" s="1027"/>
      <c r="G1293" s="1027"/>
      <c r="H1293" s="1027"/>
      <c r="I1293" s="1027"/>
      <c r="J1293" s="1027"/>
      <c r="K1293" s="1027"/>
      <c r="L1293" s="1027"/>
      <c r="M1293" s="1027"/>
      <c r="N1293" s="1027"/>
      <c r="O1293" s="1028"/>
    </row>
    <row r="1294" spans="2:21" s="97" customFormat="1" ht="19.350000000000001" customHeight="1">
      <c r="B1294" s="1076"/>
      <c r="C1294" s="1077"/>
      <c r="D1294" s="1026"/>
      <c r="E1294" s="1027"/>
      <c r="F1294" s="1027"/>
      <c r="G1294" s="1027"/>
      <c r="H1294" s="1027"/>
      <c r="I1294" s="1027"/>
      <c r="J1294" s="1027"/>
      <c r="K1294" s="1027"/>
      <c r="L1294" s="1027"/>
      <c r="M1294" s="1027"/>
      <c r="N1294" s="1027"/>
      <c r="O1294" s="1028"/>
    </row>
    <row r="1295" spans="2:21" s="97" customFormat="1" ht="19.350000000000001" customHeight="1">
      <c r="B1295" s="1076"/>
      <c r="C1295" s="1077"/>
      <c r="D1295" s="1026"/>
      <c r="E1295" s="1027"/>
      <c r="F1295" s="1027"/>
      <c r="G1295" s="1027"/>
      <c r="H1295" s="1027"/>
      <c r="I1295" s="1027"/>
      <c r="J1295" s="1027"/>
      <c r="K1295" s="1027"/>
      <c r="L1295" s="1027"/>
      <c r="M1295" s="1027"/>
      <c r="N1295" s="1027"/>
      <c r="O1295" s="1028"/>
    </row>
    <row r="1296" spans="2:21" s="97" customFormat="1" ht="19.350000000000001" customHeight="1">
      <c r="B1296" s="1076"/>
      <c r="C1296" s="1077"/>
      <c r="D1296" s="1026"/>
      <c r="E1296" s="1027"/>
      <c r="F1296" s="1027"/>
      <c r="G1296" s="1027"/>
      <c r="H1296" s="1027"/>
      <c r="I1296" s="1027"/>
      <c r="J1296" s="1027"/>
      <c r="K1296" s="1027"/>
      <c r="L1296" s="1027"/>
      <c r="M1296" s="1027"/>
      <c r="N1296" s="1027"/>
      <c r="O1296" s="1028"/>
    </row>
    <row r="1297" spans="2:15" s="97" customFormat="1" ht="19.350000000000001" customHeight="1">
      <c r="B1297" s="1076"/>
      <c r="C1297" s="1077"/>
      <c r="D1297" s="1026"/>
      <c r="E1297" s="1027"/>
      <c r="F1297" s="1027"/>
      <c r="G1297" s="1027"/>
      <c r="H1297" s="1027"/>
      <c r="I1297" s="1027"/>
      <c r="J1297" s="1027"/>
      <c r="K1297" s="1027"/>
      <c r="L1297" s="1027"/>
      <c r="M1297" s="1027"/>
      <c r="N1297" s="1027"/>
      <c r="O1297" s="1028"/>
    </row>
    <row r="1298" spans="2:15" s="97" customFormat="1" ht="19.350000000000001" customHeight="1">
      <c r="B1298" s="1076"/>
      <c r="C1298" s="1077"/>
      <c r="D1298" s="1026"/>
      <c r="E1298" s="1027"/>
      <c r="F1298" s="1027"/>
      <c r="G1298" s="1027"/>
      <c r="H1298" s="1027"/>
      <c r="I1298" s="1027"/>
      <c r="J1298" s="1027"/>
      <c r="K1298" s="1027"/>
      <c r="L1298" s="1027"/>
      <c r="M1298" s="1027"/>
      <c r="N1298" s="1027"/>
      <c r="O1298" s="1028"/>
    </row>
    <row r="1299" spans="2:15" s="97" customFormat="1" ht="19.350000000000001" customHeight="1">
      <c r="B1299" s="1076"/>
      <c r="C1299" s="1077"/>
      <c r="D1299" s="1026"/>
      <c r="E1299" s="1027"/>
      <c r="F1299" s="1027"/>
      <c r="G1299" s="1027"/>
      <c r="H1299" s="1027"/>
      <c r="I1299" s="1027"/>
      <c r="J1299" s="1027"/>
      <c r="K1299" s="1027"/>
      <c r="L1299" s="1027"/>
      <c r="M1299" s="1027"/>
      <c r="N1299" s="1027"/>
      <c r="O1299" s="1028"/>
    </row>
    <row r="1300" spans="2:15" s="97" customFormat="1" ht="19.350000000000001" customHeight="1">
      <c r="B1300" s="1078"/>
      <c r="C1300" s="1079"/>
      <c r="D1300" s="1029"/>
      <c r="E1300" s="1030"/>
      <c r="F1300" s="1030"/>
      <c r="G1300" s="1030"/>
      <c r="H1300" s="1030"/>
      <c r="I1300" s="1030"/>
      <c r="J1300" s="1030"/>
      <c r="K1300" s="1030"/>
      <c r="L1300" s="1030"/>
      <c r="M1300" s="1030"/>
      <c r="N1300" s="1030"/>
      <c r="O1300" s="1031"/>
    </row>
    <row r="1301" spans="2:15" s="97" customFormat="1" ht="18" customHeight="1">
      <c r="B1301" s="1067" t="s">
        <v>114</v>
      </c>
      <c r="C1301" s="1092"/>
      <c r="D1301" s="1147" t="s">
        <v>523</v>
      </c>
      <c r="E1301" s="1133"/>
      <c r="F1301" s="1133"/>
      <c r="G1301" s="1133"/>
      <c r="H1301" s="1133"/>
      <c r="I1301" s="1133"/>
      <c r="J1301" s="1133"/>
      <c r="K1301" s="1133"/>
      <c r="L1301" s="1133"/>
      <c r="M1301" s="1133"/>
      <c r="N1301" s="1133"/>
      <c r="O1301" s="1134"/>
    </row>
    <row r="1302" spans="2:15" s="97" customFormat="1" ht="18" customHeight="1">
      <c r="B1302" s="1093"/>
      <c r="C1302" s="1094"/>
      <c r="D1302" s="1045"/>
      <c r="E1302" s="1046"/>
      <c r="F1302" s="1046"/>
      <c r="G1302" s="1046"/>
      <c r="H1302" s="1046"/>
      <c r="I1302" s="1046"/>
      <c r="J1302" s="1046"/>
      <c r="K1302" s="1046"/>
      <c r="L1302" s="1046"/>
      <c r="M1302" s="1046"/>
      <c r="N1302" s="1046"/>
      <c r="O1302" s="1047"/>
    </row>
    <row r="1303" spans="2:15" s="97" customFormat="1" ht="18" customHeight="1">
      <c r="B1303" s="1093"/>
      <c r="C1303" s="1094"/>
      <c r="D1303" s="1026"/>
      <c r="E1303" s="1027"/>
      <c r="F1303" s="1027"/>
      <c r="G1303" s="1027"/>
      <c r="H1303" s="1027"/>
      <c r="I1303" s="1027"/>
      <c r="J1303" s="1027"/>
      <c r="K1303" s="1027"/>
      <c r="L1303" s="1027"/>
      <c r="M1303" s="1027"/>
      <c r="N1303" s="1027"/>
      <c r="O1303" s="1028"/>
    </row>
    <row r="1304" spans="2:15" s="97" customFormat="1" ht="18" customHeight="1">
      <c r="B1304" s="1093"/>
      <c r="C1304" s="1094"/>
      <c r="D1304" s="1026"/>
      <c r="E1304" s="1027"/>
      <c r="F1304" s="1027"/>
      <c r="G1304" s="1027"/>
      <c r="H1304" s="1027"/>
      <c r="I1304" s="1027"/>
      <c r="J1304" s="1027"/>
      <c r="K1304" s="1027"/>
      <c r="L1304" s="1027"/>
      <c r="M1304" s="1027"/>
      <c r="N1304" s="1027"/>
      <c r="O1304" s="1028"/>
    </row>
    <row r="1305" spans="2:15" s="97" customFormat="1" ht="18" customHeight="1">
      <c r="B1305" s="1093"/>
      <c r="C1305" s="1094"/>
      <c r="D1305" s="1026"/>
      <c r="E1305" s="1027"/>
      <c r="F1305" s="1027"/>
      <c r="G1305" s="1027"/>
      <c r="H1305" s="1027"/>
      <c r="I1305" s="1027"/>
      <c r="J1305" s="1027"/>
      <c r="K1305" s="1027"/>
      <c r="L1305" s="1027"/>
      <c r="M1305" s="1027"/>
      <c r="N1305" s="1027"/>
      <c r="O1305" s="1028"/>
    </row>
    <row r="1306" spans="2:15" s="97" customFormat="1" ht="18" customHeight="1">
      <c r="B1306" s="1093"/>
      <c r="C1306" s="1094"/>
      <c r="D1306" s="1026"/>
      <c r="E1306" s="1027"/>
      <c r="F1306" s="1027"/>
      <c r="G1306" s="1027"/>
      <c r="H1306" s="1027"/>
      <c r="I1306" s="1027"/>
      <c r="J1306" s="1027"/>
      <c r="K1306" s="1027"/>
      <c r="L1306" s="1027"/>
      <c r="M1306" s="1027"/>
      <c r="N1306" s="1027"/>
      <c r="O1306" s="1028"/>
    </row>
    <row r="1307" spans="2:15" s="97" customFormat="1" ht="18" customHeight="1">
      <c r="B1307" s="1093"/>
      <c r="C1307" s="1094"/>
      <c r="D1307" s="1048"/>
      <c r="E1307" s="1049"/>
      <c r="F1307" s="1049"/>
      <c r="G1307" s="1049"/>
      <c r="H1307" s="1049"/>
      <c r="I1307" s="1049"/>
      <c r="J1307" s="1049"/>
      <c r="K1307" s="1049"/>
      <c r="L1307" s="1049"/>
      <c r="M1307" s="1049"/>
      <c r="N1307" s="1049"/>
      <c r="O1307" s="1050"/>
    </row>
    <row r="1308" spans="2:15" s="97" customFormat="1" ht="18" customHeight="1">
      <c r="B1308" s="1093"/>
      <c r="C1308" s="1094"/>
      <c r="D1308" s="1116" t="s">
        <v>334</v>
      </c>
      <c r="E1308" s="1117"/>
      <c r="F1308" s="1117"/>
      <c r="G1308" s="1117"/>
      <c r="H1308" s="1117"/>
      <c r="I1308" s="1117"/>
      <c r="J1308" s="1117"/>
      <c r="K1308" s="1117"/>
      <c r="L1308" s="1117"/>
      <c r="M1308" s="1117"/>
      <c r="N1308" s="1117"/>
      <c r="O1308" s="1118"/>
    </row>
    <row r="1309" spans="2:15" s="97" customFormat="1" ht="18" customHeight="1">
      <c r="B1309" s="1093"/>
      <c r="C1309" s="1094"/>
      <c r="D1309" s="1045"/>
      <c r="E1309" s="1119"/>
      <c r="F1309" s="1119"/>
      <c r="G1309" s="1119"/>
      <c r="H1309" s="1119"/>
      <c r="I1309" s="1119"/>
      <c r="J1309" s="1119"/>
      <c r="K1309" s="1119"/>
      <c r="L1309" s="1119"/>
      <c r="M1309" s="1119"/>
      <c r="N1309" s="1119"/>
      <c r="O1309" s="1120"/>
    </row>
    <row r="1310" spans="2:15" s="97" customFormat="1" ht="18" customHeight="1">
      <c r="B1310" s="1093"/>
      <c r="C1310" s="1094"/>
      <c r="D1310" s="1121"/>
      <c r="E1310" s="1122"/>
      <c r="F1310" s="1122"/>
      <c r="G1310" s="1122"/>
      <c r="H1310" s="1122"/>
      <c r="I1310" s="1122"/>
      <c r="J1310" s="1122"/>
      <c r="K1310" s="1122"/>
      <c r="L1310" s="1122"/>
      <c r="M1310" s="1122"/>
      <c r="N1310" s="1122"/>
      <c r="O1310" s="1123"/>
    </row>
    <row r="1311" spans="2:15" s="97" customFormat="1" ht="18" customHeight="1">
      <c r="B1311" s="1093"/>
      <c r="C1311" s="1094"/>
      <c r="D1311" s="1121"/>
      <c r="E1311" s="1122"/>
      <c r="F1311" s="1122"/>
      <c r="G1311" s="1122"/>
      <c r="H1311" s="1122"/>
      <c r="I1311" s="1122"/>
      <c r="J1311" s="1122"/>
      <c r="K1311" s="1122"/>
      <c r="L1311" s="1122"/>
      <c r="M1311" s="1122"/>
      <c r="N1311" s="1122"/>
      <c r="O1311" s="1123"/>
    </row>
    <row r="1312" spans="2:15" s="97" customFormat="1" ht="18" customHeight="1">
      <c r="B1312" s="1093"/>
      <c r="C1312" s="1094"/>
      <c r="D1312" s="1121"/>
      <c r="E1312" s="1122"/>
      <c r="F1312" s="1122"/>
      <c r="G1312" s="1122"/>
      <c r="H1312" s="1122"/>
      <c r="I1312" s="1122"/>
      <c r="J1312" s="1122"/>
      <c r="K1312" s="1122"/>
      <c r="L1312" s="1122"/>
      <c r="M1312" s="1122"/>
      <c r="N1312" s="1122"/>
      <c r="O1312" s="1123"/>
    </row>
    <row r="1313" spans="2:17" s="97" customFormat="1" ht="18" customHeight="1">
      <c r="B1313" s="1093"/>
      <c r="C1313" s="1094"/>
      <c r="D1313" s="1121"/>
      <c r="E1313" s="1122"/>
      <c r="F1313" s="1122"/>
      <c r="G1313" s="1122"/>
      <c r="H1313" s="1122"/>
      <c r="I1313" s="1122"/>
      <c r="J1313" s="1122"/>
      <c r="K1313" s="1122"/>
      <c r="L1313" s="1122"/>
      <c r="M1313" s="1122"/>
      <c r="N1313" s="1122"/>
      <c r="O1313" s="1123"/>
    </row>
    <row r="1314" spans="2:17" s="97" customFormat="1" ht="18" customHeight="1">
      <c r="B1314" s="1093"/>
      <c r="C1314" s="1094"/>
      <c r="D1314" s="1121"/>
      <c r="E1314" s="1122"/>
      <c r="F1314" s="1122"/>
      <c r="G1314" s="1122"/>
      <c r="H1314" s="1122"/>
      <c r="I1314" s="1122"/>
      <c r="J1314" s="1122"/>
      <c r="K1314" s="1122"/>
      <c r="L1314" s="1122"/>
      <c r="M1314" s="1122"/>
      <c r="N1314" s="1122"/>
      <c r="O1314" s="1123"/>
    </row>
    <row r="1315" spans="2:17" s="97" customFormat="1" ht="18" customHeight="1">
      <c r="B1315" s="1095"/>
      <c r="C1315" s="1096"/>
      <c r="D1315" s="1124"/>
      <c r="E1315" s="1125"/>
      <c r="F1315" s="1125"/>
      <c r="G1315" s="1125"/>
      <c r="H1315" s="1125"/>
      <c r="I1315" s="1125"/>
      <c r="J1315" s="1125"/>
      <c r="K1315" s="1125"/>
      <c r="L1315" s="1125"/>
      <c r="M1315" s="1125"/>
      <c r="N1315" s="1125"/>
      <c r="O1315" s="1126"/>
    </row>
    <row r="1316" spans="2:17" s="97" customFormat="1" ht="30.75" customHeight="1">
      <c r="B1316" s="1067" t="s">
        <v>110</v>
      </c>
      <c r="C1316" s="1092"/>
      <c r="D1316" s="1102" t="s">
        <v>733</v>
      </c>
      <c r="E1316" s="1090"/>
      <c r="F1316" s="1090"/>
      <c r="G1316" s="1090"/>
      <c r="H1316" s="1090"/>
      <c r="I1316" s="1090"/>
      <c r="J1316" s="1090"/>
      <c r="K1316" s="1090"/>
      <c r="L1316" s="1090"/>
      <c r="M1316" s="1090"/>
      <c r="N1316" s="1090"/>
      <c r="O1316" s="1091"/>
    </row>
    <row r="1317" spans="2:17" s="97" customFormat="1" ht="18" customHeight="1">
      <c r="B1317" s="1093"/>
      <c r="C1317" s="1094"/>
      <c r="D1317" s="1045"/>
      <c r="E1317" s="1108"/>
      <c r="F1317" s="1108"/>
      <c r="G1317" s="1108"/>
      <c r="H1317" s="1108"/>
      <c r="I1317" s="1108"/>
      <c r="J1317" s="1108"/>
      <c r="K1317" s="1108"/>
      <c r="L1317" s="1108"/>
      <c r="M1317" s="1108"/>
      <c r="N1317" s="1108"/>
      <c r="O1317" s="1109"/>
    </row>
    <row r="1318" spans="2:17" s="97" customFormat="1" ht="18" customHeight="1">
      <c r="B1318" s="1093"/>
      <c r="C1318" s="1094"/>
      <c r="D1318" s="1110"/>
      <c r="E1318" s="1111"/>
      <c r="F1318" s="1111"/>
      <c r="G1318" s="1111"/>
      <c r="H1318" s="1111"/>
      <c r="I1318" s="1111"/>
      <c r="J1318" s="1111"/>
      <c r="K1318" s="1111"/>
      <c r="L1318" s="1111"/>
      <c r="M1318" s="1111"/>
      <c r="N1318" s="1111"/>
      <c r="O1318" s="1112"/>
    </row>
    <row r="1319" spans="2:17" s="97" customFormat="1" ht="18" customHeight="1">
      <c r="B1319" s="1093"/>
      <c r="C1319" s="1094"/>
      <c r="D1319" s="1113"/>
      <c r="E1319" s="1114"/>
      <c r="F1319" s="1114"/>
      <c r="G1319" s="1114"/>
      <c r="H1319" s="1114"/>
      <c r="I1319" s="1114"/>
      <c r="J1319" s="1114"/>
      <c r="K1319" s="1114"/>
      <c r="L1319" s="1114"/>
      <c r="M1319" s="1114"/>
      <c r="N1319" s="1114"/>
      <c r="O1319" s="1115"/>
    </row>
    <row r="1320" spans="2:17" s="97" customFormat="1" ht="17.100000000000001" customHeight="1">
      <c r="B1320" s="1093"/>
      <c r="C1320" s="1094"/>
      <c r="D1320" s="1133" t="s">
        <v>278</v>
      </c>
      <c r="E1320" s="1133"/>
      <c r="F1320" s="1133"/>
      <c r="G1320" s="1133"/>
      <c r="H1320" s="1133"/>
      <c r="I1320" s="1133"/>
      <c r="J1320" s="1133"/>
      <c r="K1320" s="1133"/>
      <c r="L1320" s="1133"/>
      <c r="M1320" s="1133"/>
      <c r="N1320" s="1133"/>
      <c r="O1320" s="1134"/>
    </row>
    <row r="1321" spans="2:17" s="97" customFormat="1" ht="17.100000000000001" customHeight="1">
      <c r="B1321" s="1093"/>
      <c r="C1321" s="1094"/>
      <c r="D1321" s="1135"/>
      <c r="E1321" s="1108"/>
      <c r="F1321" s="1108"/>
      <c r="G1321" s="1108"/>
      <c r="H1321" s="1108"/>
      <c r="I1321" s="1108"/>
      <c r="J1321" s="1108"/>
      <c r="K1321" s="1108"/>
      <c r="L1321" s="1108"/>
      <c r="M1321" s="1108"/>
      <c r="N1321" s="1108"/>
      <c r="O1321" s="1109"/>
    </row>
    <row r="1322" spans="2:17" s="97" customFormat="1" ht="17.100000000000001" customHeight="1">
      <c r="B1322" s="1093"/>
      <c r="C1322" s="1094"/>
      <c r="D1322" s="1110"/>
      <c r="E1322" s="1111"/>
      <c r="F1322" s="1111"/>
      <c r="G1322" s="1111"/>
      <c r="H1322" s="1111"/>
      <c r="I1322" s="1111"/>
      <c r="J1322" s="1111"/>
      <c r="K1322" s="1111"/>
      <c r="L1322" s="1111"/>
      <c r="M1322" s="1111"/>
      <c r="N1322" s="1111"/>
      <c r="O1322" s="1112"/>
    </row>
    <row r="1323" spans="2:17" s="97" customFormat="1" ht="17.100000000000001" customHeight="1">
      <c r="B1323" s="1093"/>
      <c r="C1323" s="1094"/>
      <c r="D1323" s="1113"/>
      <c r="E1323" s="1114"/>
      <c r="F1323" s="1114"/>
      <c r="G1323" s="1114"/>
      <c r="H1323" s="1114"/>
      <c r="I1323" s="1114"/>
      <c r="J1323" s="1114"/>
      <c r="K1323" s="1114"/>
      <c r="L1323" s="1114"/>
      <c r="M1323" s="1114"/>
      <c r="N1323" s="1114"/>
      <c r="O1323" s="1115"/>
    </row>
    <row r="1324" spans="2:17" s="97" customFormat="1" ht="17.100000000000001" customHeight="1">
      <c r="B1324" s="1093"/>
      <c r="C1324" s="1094"/>
      <c r="D1324" s="1133" t="s">
        <v>371</v>
      </c>
      <c r="E1324" s="1133"/>
      <c r="F1324" s="1133"/>
      <c r="G1324" s="1133"/>
      <c r="H1324" s="1133"/>
      <c r="I1324" s="1133"/>
      <c r="J1324" s="1133"/>
      <c r="K1324" s="1133"/>
      <c r="L1324" s="1133"/>
      <c r="M1324" s="1133"/>
      <c r="N1324" s="1133"/>
      <c r="O1324" s="1134"/>
    </row>
    <row r="1325" spans="2:17" s="97" customFormat="1" ht="17.100000000000001" customHeight="1">
      <c r="B1325" s="1093"/>
      <c r="C1325" s="1094"/>
      <c r="D1325" s="1135"/>
      <c r="E1325" s="1136"/>
      <c r="F1325" s="1136"/>
      <c r="G1325" s="1136"/>
      <c r="H1325" s="1136"/>
      <c r="I1325" s="1136"/>
      <c r="J1325" s="1136"/>
      <c r="K1325" s="1136"/>
      <c r="L1325" s="1136"/>
      <c r="M1325" s="1136"/>
      <c r="N1325" s="1136"/>
      <c r="O1325" s="1137"/>
    </row>
    <row r="1326" spans="2:17" s="97" customFormat="1" ht="17.100000000000001" customHeight="1">
      <c r="B1326" s="1093"/>
      <c r="C1326" s="1094"/>
      <c r="D1326" s="1138"/>
      <c r="E1326" s="827"/>
      <c r="F1326" s="827"/>
      <c r="G1326" s="827"/>
      <c r="H1326" s="827"/>
      <c r="I1326" s="827"/>
      <c r="J1326" s="827"/>
      <c r="K1326" s="827"/>
      <c r="L1326" s="827"/>
      <c r="M1326" s="827"/>
      <c r="N1326" s="827"/>
      <c r="O1326" s="1139"/>
    </row>
    <row r="1327" spans="2:17" s="97" customFormat="1" ht="17.100000000000001" customHeight="1">
      <c r="B1327" s="1093"/>
      <c r="C1327" s="1094"/>
      <c r="D1327" s="1140"/>
      <c r="E1327" s="1141"/>
      <c r="F1327" s="1141"/>
      <c r="G1327" s="1141"/>
      <c r="H1327" s="1141"/>
      <c r="I1327" s="1141"/>
      <c r="J1327" s="1141"/>
      <c r="K1327" s="1141"/>
      <c r="L1327" s="1141"/>
      <c r="M1327" s="1141"/>
      <c r="N1327" s="1141"/>
      <c r="O1327" s="1142"/>
    </row>
    <row r="1328" spans="2:17" s="97" customFormat="1" ht="45" customHeight="1">
      <c r="B1328" s="1093"/>
      <c r="C1328" s="1094"/>
      <c r="D1328" s="1021" t="s">
        <v>780</v>
      </c>
      <c r="E1328" s="1022"/>
      <c r="F1328" s="1022"/>
      <c r="G1328" s="1022"/>
      <c r="H1328" s="1022"/>
      <c r="I1328" s="1022"/>
      <c r="J1328" s="1022"/>
      <c r="K1328" s="1022"/>
      <c r="L1328" s="1023"/>
      <c r="M1328" s="1024" t="s">
        <v>713</v>
      </c>
      <c r="N1328" s="1025"/>
      <c r="O1328" s="706" t="s">
        <v>714</v>
      </c>
      <c r="Q1328" s="495" t="s">
        <v>721</v>
      </c>
    </row>
    <row r="1329" spans="1:21" s="97" customFormat="1" ht="17.100000000000001" customHeight="1">
      <c r="B1329" s="1093"/>
      <c r="C1329" s="1094"/>
      <c r="D1329" s="1045"/>
      <c r="E1329" s="1103"/>
      <c r="F1329" s="1103"/>
      <c r="G1329" s="1103"/>
      <c r="H1329" s="1103"/>
      <c r="I1329" s="1103"/>
      <c r="J1329" s="1103"/>
      <c r="K1329" s="1103"/>
      <c r="L1329" s="1103"/>
      <c r="M1329" s="1103"/>
      <c r="N1329" s="1103"/>
      <c r="O1329" s="1104"/>
    </row>
    <row r="1330" spans="1:21" ht="18" customHeight="1">
      <c r="B1330" s="1093"/>
      <c r="C1330" s="1094"/>
      <c r="D1330" s="1105"/>
      <c r="E1330" s="1106"/>
      <c r="F1330" s="1106"/>
      <c r="G1330" s="1106"/>
      <c r="H1330" s="1106"/>
      <c r="I1330" s="1106"/>
      <c r="J1330" s="1106"/>
      <c r="K1330" s="1106"/>
      <c r="L1330" s="1106"/>
      <c r="M1330" s="1106"/>
      <c r="N1330" s="1106"/>
      <c r="O1330" s="1107"/>
      <c r="R1330" s="294"/>
      <c r="S1330" s="294"/>
      <c r="T1330" s="294"/>
      <c r="U1330" s="294"/>
    </row>
    <row r="1331" spans="1:21" ht="18" customHeight="1">
      <c r="B1331" s="1093"/>
      <c r="C1331" s="1094"/>
      <c r="D1331" s="1147" t="s">
        <v>279</v>
      </c>
      <c r="E1331" s="1133"/>
      <c r="F1331" s="1133"/>
      <c r="G1331" s="1133"/>
      <c r="H1331" s="1133"/>
      <c r="I1331" s="1133"/>
      <c r="J1331" s="1133"/>
      <c r="K1331" s="1133"/>
      <c r="L1331" s="1133"/>
      <c r="M1331" s="1133"/>
      <c r="N1331" s="1133"/>
      <c r="O1331" s="1134"/>
      <c r="R1331" s="294"/>
      <c r="S1331" s="294"/>
      <c r="T1331" s="294"/>
      <c r="U1331" s="294"/>
    </row>
    <row r="1332" spans="1:21" ht="18" customHeight="1">
      <c r="B1332" s="1093"/>
      <c r="C1332" s="1094"/>
      <c r="D1332" s="1127"/>
      <c r="E1332" s="1128"/>
      <c r="F1332" s="1128"/>
      <c r="G1332" s="1128"/>
      <c r="H1332" s="1128"/>
      <c r="I1332" s="1128"/>
      <c r="J1332" s="1128"/>
      <c r="K1332" s="1128"/>
      <c r="L1332" s="1128"/>
      <c r="M1332" s="1128"/>
      <c r="N1332" s="1128"/>
      <c r="O1332" s="1129"/>
      <c r="R1332" s="294"/>
      <c r="S1332" s="294"/>
      <c r="T1332" s="294"/>
      <c r="U1332" s="294"/>
    </row>
    <row r="1333" spans="1:21" s="308" customFormat="1" ht="18" customHeight="1">
      <c r="B1333" s="1095"/>
      <c r="C1333" s="1096"/>
      <c r="D1333" s="1130"/>
      <c r="E1333" s="1131"/>
      <c r="F1333" s="1131"/>
      <c r="G1333" s="1131"/>
      <c r="H1333" s="1131"/>
      <c r="I1333" s="1131"/>
      <c r="J1333" s="1131"/>
      <c r="K1333" s="1131"/>
      <c r="L1333" s="1131"/>
      <c r="M1333" s="1131"/>
      <c r="N1333" s="1131"/>
      <c r="O1333" s="1132"/>
    </row>
    <row r="1334" spans="1:21" s="122" customFormat="1" ht="4.5" customHeight="1">
      <c r="B1334" s="309"/>
      <c r="C1334" s="309"/>
      <c r="D1334" s="310"/>
      <c r="E1334" s="310"/>
      <c r="F1334" s="310"/>
      <c r="G1334" s="310"/>
      <c r="H1334" s="310"/>
      <c r="I1334" s="310"/>
      <c r="J1334" s="310"/>
      <c r="K1334" s="310"/>
      <c r="L1334" s="310"/>
      <c r="M1334" s="310"/>
      <c r="N1334" s="310"/>
      <c r="O1334" s="310"/>
    </row>
    <row r="1335" spans="1:21" s="122" customFormat="1" ht="18.75" customHeight="1">
      <c r="B1335" s="463" t="s">
        <v>333</v>
      </c>
      <c r="C1335" s="309"/>
      <c r="D1335" s="310"/>
      <c r="E1335" s="310"/>
      <c r="F1335" s="310"/>
      <c r="G1335" s="310"/>
      <c r="H1335" s="310"/>
      <c r="I1335" s="310"/>
      <c r="J1335" s="310"/>
      <c r="K1335" s="310"/>
      <c r="L1335" s="310"/>
      <c r="M1335" s="310"/>
      <c r="N1335" s="310"/>
      <c r="O1335" s="310"/>
    </row>
    <row r="1336" spans="1:21" s="122" customFormat="1" ht="14.25" customHeight="1" thickBot="1">
      <c r="B1336" s="463" t="s">
        <v>331</v>
      </c>
      <c r="C1336" s="309"/>
      <c r="D1336" s="310"/>
      <c r="E1336" s="310"/>
      <c r="F1336" s="310"/>
      <c r="G1336" s="310"/>
      <c r="H1336" s="310"/>
      <c r="I1336" s="310"/>
      <c r="J1336" s="310"/>
      <c r="K1336" s="310"/>
      <c r="L1336" s="310"/>
      <c r="M1336" s="310"/>
      <c r="N1336" s="310"/>
      <c r="O1336" s="310"/>
    </row>
    <row r="1337" spans="1:21" s="122" customFormat="1" ht="18" customHeight="1" thickBot="1">
      <c r="B1337" s="1143" t="s">
        <v>36</v>
      </c>
      <c r="C1337" s="1017"/>
      <c r="D1337" s="1018"/>
      <c r="E1337" s="311" t="s">
        <v>438</v>
      </c>
      <c r="F1337" s="312"/>
      <c r="G1337" s="312"/>
      <c r="H1337" s="312"/>
      <c r="I1337" s="312"/>
      <c r="J1337" s="312"/>
      <c r="K1337" s="312"/>
      <c r="L1337" s="212"/>
      <c r="M1337" s="212"/>
      <c r="N1337" s="212"/>
      <c r="O1337" s="212"/>
    </row>
    <row r="1338" spans="1:21" s="122" customFormat="1" ht="12">
      <c r="A1338" s="313"/>
      <c r="B1338" s="314" t="s">
        <v>50</v>
      </c>
      <c r="C1338" s="314"/>
      <c r="D1338" s="315"/>
      <c r="E1338" s="316"/>
      <c r="F1338" s="316"/>
      <c r="G1338" s="317" t="s">
        <v>51</v>
      </c>
      <c r="H1338" s="315"/>
      <c r="I1338" s="314" t="s">
        <v>52</v>
      </c>
      <c r="J1338" s="314"/>
      <c r="K1338" s="313"/>
      <c r="L1338" s="318"/>
      <c r="M1338" s="319"/>
      <c r="N1338" s="313"/>
      <c r="O1338" s="317" t="s">
        <v>51</v>
      </c>
    </row>
    <row r="1339" spans="1:21" s="122" customFormat="1" ht="12">
      <c r="A1339" s="320"/>
      <c r="B1339" s="321" t="s">
        <v>53</v>
      </c>
      <c r="C1339" s="322"/>
      <c r="D1339" s="322"/>
      <c r="E1339" s="323"/>
      <c r="F1339" s="323" t="s">
        <v>54</v>
      </c>
      <c r="G1339" s="324" t="s">
        <v>55</v>
      </c>
      <c r="H1339" s="325"/>
      <c r="I1339" s="321" t="s">
        <v>53</v>
      </c>
      <c r="J1339" s="322"/>
      <c r="K1339" s="322"/>
      <c r="L1339" s="322"/>
      <c r="M1339" s="323"/>
      <c r="N1339" s="323" t="s">
        <v>54</v>
      </c>
      <c r="O1339" s="324" t="s">
        <v>55</v>
      </c>
    </row>
    <row r="1340" spans="1:21" s="122" customFormat="1" ht="18" customHeight="1">
      <c r="A1340" s="313"/>
      <c r="B1340" s="78" t="s">
        <v>395</v>
      </c>
      <c r="C1340" s="79"/>
      <c r="D1340" s="79"/>
      <c r="E1340" s="80"/>
      <c r="F1340" s="81"/>
      <c r="G1340" s="82"/>
      <c r="H1340" s="83"/>
      <c r="I1340" s="78" t="s">
        <v>397</v>
      </c>
      <c r="J1340" s="79"/>
      <c r="K1340" s="79"/>
      <c r="L1340" s="79"/>
      <c r="M1340" s="80"/>
      <c r="N1340" s="84"/>
      <c r="O1340" s="85"/>
      <c r="Q1340" s="561" t="s">
        <v>700</v>
      </c>
    </row>
    <row r="1341" spans="1:21" s="122" customFormat="1" ht="14.25" customHeight="1">
      <c r="A1341" s="313"/>
      <c r="B1341" s="86"/>
      <c r="C1341" s="87"/>
      <c r="D1341" s="88"/>
      <c r="E1341" s="89"/>
      <c r="F1341" s="90"/>
      <c r="G1341" s="91"/>
      <c r="H1341" s="83"/>
      <c r="I1341" s="92"/>
      <c r="J1341" s="93"/>
      <c r="K1341" s="88"/>
      <c r="L1341" s="88"/>
      <c r="M1341" s="89"/>
      <c r="N1341" s="90"/>
      <c r="O1341" s="94"/>
    </row>
    <row r="1342" spans="1:21" s="122" customFormat="1" ht="14.25" customHeight="1">
      <c r="A1342" s="313"/>
      <c r="B1342" s="95"/>
      <c r="C1342" s="96"/>
      <c r="D1342" s="97"/>
      <c r="E1342" s="98"/>
      <c r="F1342" s="90"/>
      <c r="G1342" s="99">
        <f>ROUNDDOWN(SUM(F1341:F1347)/1000,0)</f>
        <v>0</v>
      </c>
      <c r="H1342" s="100"/>
      <c r="I1342" s="92"/>
      <c r="J1342" s="510"/>
      <c r="K1342" s="510"/>
      <c r="L1342" s="510"/>
      <c r="M1342" s="98"/>
      <c r="N1342" s="90"/>
      <c r="O1342" s="101">
        <f>ROUNDDOWN(SUM(N1341:N1350)/1000,0)</f>
        <v>0</v>
      </c>
    </row>
    <row r="1343" spans="1:21" s="122" customFormat="1" ht="14.1" customHeight="1">
      <c r="A1343" s="313"/>
      <c r="B1343" s="95"/>
      <c r="C1343" s="96"/>
      <c r="D1343" s="97"/>
      <c r="E1343" s="98"/>
      <c r="F1343" s="90"/>
      <c r="G1343" s="99"/>
      <c r="H1343" s="100"/>
      <c r="I1343" s="92"/>
      <c r="J1343" s="510"/>
      <c r="K1343" s="510"/>
      <c r="L1343" s="510"/>
      <c r="M1343" s="98"/>
      <c r="N1343" s="90"/>
      <c r="O1343" s="94"/>
    </row>
    <row r="1344" spans="1:21" s="122" customFormat="1" ht="14.25" customHeight="1">
      <c r="A1344" s="313"/>
      <c r="B1344" s="95"/>
      <c r="C1344" s="96"/>
      <c r="D1344" s="97"/>
      <c r="E1344" s="98"/>
      <c r="F1344" s="90"/>
      <c r="G1344" s="99"/>
      <c r="H1344" s="100"/>
      <c r="I1344" s="92"/>
      <c r="J1344" s="510"/>
      <c r="K1344" s="510"/>
      <c r="L1344" s="510"/>
      <c r="M1344" s="98"/>
      <c r="N1344" s="90"/>
      <c r="O1344" s="94"/>
    </row>
    <row r="1345" spans="1:15" s="122" customFormat="1" ht="14.25" customHeight="1">
      <c r="A1345" s="313"/>
      <c r="B1345" s="95"/>
      <c r="C1345" s="96"/>
      <c r="D1345" s="97"/>
      <c r="E1345" s="98"/>
      <c r="F1345" s="90"/>
      <c r="G1345" s="102"/>
      <c r="H1345" s="103"/>
      <c r="I1345" s="92"/>
      <c r="J1345" s="510"/>
      <c r="K1345" s="510"/>
      <c r="L1345" s="510"/>
      <c r="M1345" s="98"/>
      <c r="N1345" s="90"/>
      <c r="O1345" s="94"/>
    </row>
    <row r="1346" spans="1:15" s="122" customFormat="1" ht="14.25" customHeight="1">
      <c r="A1346" s="313"/>
      <c r="B1346" s="95"/>
      <c r="C1346" s="96"/>
      <c r="D1346" s="97"/>
      <c r="E1346" s="98"/>
      <c r="F1346" s="90"/>
      <c r="G1346" s="102"/>
      <c r="H1346" s="103"/>
      <c r="I1346" s="92"/>
      <c r="J1346" s="510"/>
      <c r="K1346" s="510"/>
      <c r="L1346" s="510"/>
      <c r="M1346" s="98"/>
      <c r="N1346" s="90"/>
      <c r="O1346" s="94"/>
    </row>
    <row r="1347" spans="1:15" s="122" customFormat="1" ht="14.25" customHeight="1">
      <c r="A1347" s="313"/>
      <c r="B1347" s="78" t="s">
        <v>607</v>
      </c>
      <c r="C1347" s="79"/>
      <c r="D1347" s="79"/>
      <c r="E1347" s="80"/>
      <c r="F1347" s="81"/>
      <c r="G1347" s="82"/>
      <c r="H1347" s="105"/>
      <c r="I1347" s="92"/>
      <c r="J1347" s="510"/>
      <c r="K1347" s="510"/>
      <c r="L1347" s="510"/>
      <c r="M1347" s="98"/>
      <c r="N1347" s="90"/>
      <c r="O1347" s="94"/>
    </row>
    <row r="1348" spans="1:15" s="122" customFormat="1" ht="14.25" customHeight="1">
      <c r="A1348" s="313"/>
      <c r="B1348" s="95"/>
      <c r="C1348" s="96"/>
      <c r="D1348" s="97"/>
      <c r="E1348" s="98"/>
      <c r="F1348" s="90"/>
      <c r="G1348" s="91"/>
      <c r="H1348" s="105"/>
      <c r="I1348" s="92"/>
      <c r="J1348" s="510"/>
      <c r="K1348" s="510"/>
      <c r="L1348" s="510"/>
      <c r="M1348" s="98"/>
      <c r="N1348" s="90"/>
      <c r="O1348" s="94"/>
    </row>
    <row r="1349" spans="1:15" s="122" customFormat="1" ht="14.25" customHeight="1">
      <c r="A1349" s="313"/>
      <c r="B1349" s="95"/>
      <c r="C1349" s="96"/>
      <c r="D1349" s="97"/>
      <c r="E1349" s="98"/>
      <c r="F1349" s="90"/>
      <c r="G1349" s="99">
        <f>ROUNDDOWN(SUM(F1348:F1353)/1000,0)</f>
        <v>0</v>
      </c>
      <c r="H1349" s="100"/>
      <c r="I1349" s="107"/>
      <c r="J1349" s="511"/>
      <c r="K1349" s="511"/>
      <c r="L1349" s="511"/>
      <c r="M1349" s="98"/>
      <c r="N1349" s="90"/>
      <c r="O1349" s="106"/>
    </row>
    <row r="1350" spans="1:15" s="122" customFormat="1" ht="14.25" customHeight="1">
      <c r="A1350" s="313"/>
      <c r="B1350" s="95"/>
      <c r="C1350" s="96"/>
      <c r="D1350" s="97"/>
      <c r="E1350" s="98"/>
      <c r="F1350" s="90"/>
      <c r="G1350" s="99"/>
      <c r="H1350" s="100"/>
      <c r="I1350" s="78" t="s">
        <v>398</v>
      </c>
      <c r="J1350" s="79"/>
      <c r="K1350" s="79"/>
      <c r="L1350" s="79"/>
      <c r="M1350" s="80"/>
      <c r="N1350" s="81"/>
      <c r="O1350" s="111"/>
    </row>
    <row r="1351" spans="1:15" s="122" customFormat="1" ht="14.25" customHeight="1">
      <c r="A1351" s="313"/>
      <c r="B1351" s="95"/>
      <c r="C1351" s="96"/>
      <c r="D1351" s="97"/>
      <c r="E1351" s="98"/>
      <c r="F1351" s="90"/>
      <c r="G1351" s="99"/>
      <c r="H1351" s="105"/>
      <c r="I1351" s="92"/>
      <c r="J1351" s="510"/>
      <c r="K1351" s="510"/>
      <c r="L1351" s="510"/>
      <c r="M1351" s="98"/>
      <c r="N1351" s="90"/>
      <c r="O1351" s="94"/>
    </row>
    <row r="1352" spans="1:15" s="122" customFormat="1" ht="14.25" customHeight="1">
      <c r="A1352" s="313"/>
      <c r="B1352" s="95"/>
      <c r="C1352" s="96"/>
      <c r="D1352" s="97"/>
      <c r="E1352" s="98"/>
      <c r="F1352" s="90"/>
      <c r="G1352" s="99"/>
      <c r="H1352" s="100"/>
      <c r="I1352" s="92"/>
      <c r="J1352" s="510"/>
      <c r="K1352" s="510"/>
      <c r="L1352" s="510"/>
      <c r="M1352" s="98"/>
      <c r="N1352" s="90"/>
      <c r="O1352" s="101">
        <f>ROUNDDOWN(SUM(N1351:N1359)/1000,0)</f>
        <v>0</v>
      </c>
    </row>
    <row r="1353" spans="1:15" s="122" customFormat="1" ht="14.25" customHeight="1">
      <c r="A1353" s="313"/>
      <c r="B1353" s="78" t="s">
        <v>614</v>
      </c>
      <c r="C1353" s="79"/>
      <c r="D1353" s="79"/>
      <c r="E1353" s="80"/>
      <c r="F1353" s="81"/>
      <c r="G1353" s="82"/>
      <c r="H1353" s="100"/>
      <c r="I1353" s="92"/>
      <c r="J1353" s="510"/>
      <c r="K1353" s="510"/>
      <c r="L1353" s="510"/>
      <c r="M1353" s="98"/>
      <c r="N1353" s="90"/>
      <c r="O1353" s="94"/>
    </row>
    <row r="1354" spans="1:15" s="122" customFormat="1" ht="14.25" customHeight="1">
      <c r="A1354" s="313"/>
      <c r="B1354" s="95"/>
      <c r="C1354" s="96"/>
      <c r="D1354" s="97"/>
      <c r="E1354" s="98"/>
      <c r="F1354" s="90"/>
      <c r="G1354" s="91"/>
      <c r="H1354" s="105"/>
      <c r="I1354" s="92"/>
      <c r="J1354" s="510"/>
      <c r="K1354" s="510"/>
      <c r="L1354" s="510"/>
      <c r="M1354" s="98"/>
      <c r="N1354" s="90"/>
      <c r="O1354" s="94"/>
    </row>
    <row r="1355" spans="1:15" s="122" customFormat="1" ht="14.25" customHeight="1">
      <c r="A1355" s="313"/>
      <c r="B1355" s="95"/>
      <c r="C1355" s="96"/>
      <c r="D1355" s="97"/>
      <c r="E1355" s="98"/>
      <c r="F1355" s="90"/>
      <c r="G1355" s="99">
        <f>ROUNDDOWN(SUM(F1354:F1357)/1000,0)</f>
        <v>0</v>
      </c>
      <c r="H1355" s="105"/>
      <c r="I1355" s="92"/>
      <c r="J1355" s="510"/>
      <c r="K1355" s="510"/>
      <c r="L1355" s="510"/>
      <c r="M1355" s="98"/>
      <c r="N1355" s="90"/>
      <c r="O1355" s="94"/>
    </row>
    <row r="1356" spans="1:15" s="122" customFormat="1" ht="14.25" customHeight="1">
      <c r="A1356" s="313"/>
      <c r="B1356" s="95"/>
      <c r="C1356" s="96"/>
      <c r="D1356" s="97"/>
      <c r="E1356" s="98"/>
      <c r="F1356" s="90"/>
      <c r="G1356" s="99"/>
      <c r="H1356" s="100"/>
      <c r="I1356" s="92"/>
      <c r="J1356" s="510"/>
      <c r="K1356" s="510"/>
      <c r="L1356" s="510"/>
      <c r="M1356" s="98"/>
      <c r="N1356" s="90"/>
      <c r="O1356" s="94"/>
    </row>
    <row r="1357" spans="1:15" s="122" customFormat="1" ht="14.25" customHeight="1">
      <c r="A1357" s="313"/>
      <c r="B1357" s="78" t="s">
        <v>615</v>
      </c>
      <c r="C1357" s="79"/>
      <c r="D1357" s="79"/>
      <c r="E1357" s="80"/>
      <c r="F1357" s="81"/>
      <c r="G1357" s="82"/>
      <c r="H1357" s="100"/>
      <c r="I1357" s="92"/>
      <c r="J1357" s="510"/>
      <c r="K1357" s="510"/>
      <c r="L1357" s="510"/>
      <c r="M1357" s="98"/>
      <c r="N1357" s="90"/>
      <c r="O1357" s="94"/>
    </row>
    <row r="1358" spans="1:15" s="122" customFormat="1" ht="14.25" customHeight="1">
      <c r="A1358" s="313"/>
      <c r="B1358" s="95"/>
      <c r="C1358" s="96"/>
      <c r="D1358" s="97"/>
      <c r="E1358" s="98"/>
      <c r="F1358" s="90"/>
      <c r="G1358" s="91"/>
      <c r="H1358" s="105"/>
      <c r="I1358" s="92"/>
      <c r="J1358" s="510"/>
      <c r="K1358" s="510"/>
      <c r="L1358" s="510"/>
      <c r="M1358" s="98"/>
      <c r="N1358" s="90"/>
      <c r="O1358" s="106"/>
    </row>
    <row r="1359" spans="1:15" s="122" customFormat="1" ht="14.25" customHeight="1">
      <c r="A1359" s="313"/>
      <c r="B1359" s="95"/>
      <c r="C1359" s="96"/>
      <c r="D1359" s="97"/>
      <c r="E1359" s="98"/>
      <c r="F1359" s="90"/>
      <c r="G1359" s="99">
        <f>ROUNDDOWN(SUM(F1358:F1363)/1000,0)</f>
        <v>0</v>
      </c>
      <c r="H1359" s="105"/>
      <c r="I1359" s="185" t="s">
        <v>399</v>
      </c>
      <c r="J1359" s="167"/>
      <c r="K1359" s="109"/>
      <c r="L1359" s="109"/>
      <c r="M1359" s="110"/>
      <c r="N1359" s="84"/>
      <c r="O1359" s="111"/>
    </row>
    <row r="1360" spans="1:15" s="122" customFormat="1" ht="14.25" customHeight="1">
      <c r="A1360" s="313"/>
      <c r="B1360" s="95"/>
      <c r="C1360" s="96"/>
      <c r="D1360" s="97"/>
      <c r="E1360" s="98"/>
      <c r="F1360" s="90"/>
      <c r="G1360" s="99"/>
      <c r="H1360" s="105"/>
      <c r="I1360" s="92"/>
      <c r="J1360" s="510"/>
      <c r="K1360" s="510"/>
      <c r="L1360" s="510"/>
      <c r="M1360" s="98"/>
      <c r="N1360" s="90"/>
      <c r="O1360" s="94"/>
    </row>
    <row r="1361" spans="1:15" s="122" customFormat="1" ht="14.25" customHeight="1">
      <c r="A1361" s="313"/>
      <c r="B1361" s="95"/>
      <c r="C1361" s="96"/>
      <c r="D1361" s="97"/>
      <c r="E1361" s="98"/>
      <c r="F1361" s="90"/>
      <c r="G1361" s="99"/>
      <c r="H1361" s="100"/>
      <c r="I1361" s="92"/>
      <c r="J1361" s="510"/>
      <c r="K1361" s="510"/>
      <c r="L1361" s="510"/>
      <c r="M1361" s="98"/>
      <c r="N1361" s="90"/>
      <c r="O1361" s="101">
        <f>ROUNDDOWN(SUM(N1360:N1366)/1000,0)</f>
        <v>0</v>
      </c>
    </row>
    <row r="1362" spans="1:15" s="122" customFormat="1" ht="14.25" customHeight="1">
      <c r="A1362" s="313"/>
      <c r="B1362" s="78" t="s">
        <v>396</v>
      </c>
      <c r="C1362" s="79"/>
      <c r="D1362" s="79"/>
      <c r="E1362" s="80"/>
      <c r="F1362" s="81"/>
      <c r="G1362" s="82"/>
      <c r="H1362" s="100"/>
      <c r="I1362" s="92"/>
      <c r="J1362" s="510"/>
      <c r="K1362" s="510"/>
      <c r="L1362" s="510"/>
      <c r="M1362" s="98"/>
      <c r="N1362" s="90"/>
      <c r="O1362" s="94"/>
    </row>
    <row r="1363" spans="1:15" s="122" customFormat="1" ht="14.25" customHeight="1">
      <c r="A1363" s="313"/>
      <c r="B1363" s="95"/>
      <c r="C1363" s="96"/>
      <c r="D1363" s="97"/>
      <c r="E1363" s="98"/>
      <c r="F1363" s="90"/>
      <c r="G1363" s="91"/>
      <c r="H1363" s="100"/>
      <c r="I1363" s="92"/>
      <c r="J1363" s="510"/>
      <c r="K1363" s="510"/>
      <c r="L1363" s="510"/>
      <c r="M1363" s="98"/>
      <c r="N1363" s="90"/>
      <c r="O1363" s="94"/>
    </row>
    <row r="1364" spans="1:15" s="122" customFormat="1" ht="14.25" customHeight="1">
      <c r="A1364" s="313"/>
      <c r="B1364" s="95"/>
      <c r="C1364" s="96"/>
      <c r="D1364" s="97"/>
      <c r="E1364" s="98"/>
      <c r="F1364" s="90"/>
      <c r="G1364" s="91">
        <f>ROUNDDOWN(SUM(F1363:F1370)/1000,0)</f>
        <v>0</v>
      </c>
      <c r="H1364" s="100"/>
      <c r="I1364" s="92"/>
      <c r="J1364" s="510"/>
      <c r="K1364" s="510"/>
      <c r="L1364" s="510"/>
      <c r="M1364" s="98"/>
      <c r="N1364" s="90"/>
      <c r="O1364" s="94"/>
    </row>
    <row r="1365" spans="1:15" s="122" customFormat="1" ht="14.25" customHeight="1">
      <c r="A1365" s="313"/>
      <c r="B1365" s="95"/>
      <c r="C1365" s="96"/>
      <c r="D1365" s="97"/>
      <c r="E1365" s="98"/>
      <c r="F1365" s="90"/>
      <c r="G1365" s="91"/>
      <c r="H1365" s="100"/>
      <c r="I1365" s="92"/>
      <c r="J1365" s="510"/>
      <c r="K1365" s="510"/>
      <c r="L1365" s="510"/>
      <c r="M1365" s="98"/>
      <c r="N1365" s="90"/>
      <c r="O1365" s="94"/>
    </row>
    <row r="1366" spans="1:15" s="122" customFormat="1" ht="14.25" customHeight="1">
      <c r="A1366" s="313"/>
      <c r="B1366" s="95"/>
      <c r="C1366" s="96"/>
      <c r="D1366" s="97"/>
      <c r="E1366" s="98"/>
      <c r="F1366" s="90"/>
      <c r="G1366" s="91"/>
      <c r="H1366" s="105"/>
      <c r="I1366" s="185" t="s">
        <v>400</v>
      </c>
      <c r="J1366" s="108"/>
      <c r="K1366" s="109"/>
      <c r="L1366" s="109"/>
      <c r="M1366" s="110"/>
      <c r="N1366" s="84"/>
      <c r="O1366" s="168"/>
    </row>
    <row r="1367" spans="1:15" s="122" customFormat="1" ht="14.25" customHeight="1">
      <c r="A1367" s="313"/>
      <c r="B1367" s="95"/>
      <c r="C1367" s="96"/>
      <c r="D1367" s="97"/>
      <c r="E1367" s="98"/>
      <c r="F1367" s="90"/>
      <c r="G1367" s="91"/>
      <c r="H1367" s="105"/>
      <c r="I1367" s="92"/>
      <c r="J1367" s="510"/>
      <c r="K1367" s="510"/>
      <c r="L1367" s="510"/>
      <c r="M1367" s="98"/>
      <c r="N1367" s="90"/>
      <c r="O1367" s="169"/>
    </row>
    <row r="1368" spans="1:15" s="122" customFormat="1" ht="14.25" customHeight="1">
      <c r="A1368" s="313"/>
      <c r="B1368" s="95"/>
      <c r="C1368" s="96"/>
      <c r="D1368" s="97"/>
      <c r="E1368" s="98"/>
      <c r="F1368" s="90"/>
      <c r="G1368" s="91"/>
      <c r="H1368" s="105"/>
      <c r="I1368" s="92"/>
      <c r="J1368" s="510"/>
      <c r="K1368" s="510"/>
      <c r="L1368" s="510"/>
      <c r="M1368" s="98"/>
      <c r="N1368" s="90"/>
      <c r="O1368" s="101">
        <f>ROUNDDOWN(SUM(N1367:N1373)/1000,0)</f>
        <v>0</v>
      </c>
    </row>
    <row r="1369" spans="1:15" s="122" customFormat="1" ht="14.25" customHeight="1">
      <c r="A1369" s="313"/>
      <c r="B1369" s="95"/>
      <c r="C1369" s="96"/>
      <c r="D1369" s="97"/>
      <c r="E1369" s="98"/>
      <c r="F1369" s="90"/>
      <c r="G1369" s="91"/>
      <c r="H1369" s="105"/>
      <c r="I1369" s="92"/>
      <c r="J1369" s="510"/>
      <c r="K1369" s="510"/>
      <c r="L1369" s="510"/>
      <c r="M1369" s="98"/>
      <c r="N1369" s="90"/>
      <c r="O1369" s="94"/>
    </row>
    <row r="1370" spans="1:15" s="122" customFormat="1" ht="14.25" customHeight="1">
      <c r="A1370" s="313"/>
      <c r="B1370" s="78" t="s">
        <v>56</v>
      </c>
      <c r="C1370" s="79"/>
      <c r="D1370" s="79"/>
      <c r="E1370" s="80"/>
      <c r="F1370" s="81"/>
      <c r="G1370" s="82"/>
      <c r="H1370" s="105"/>
      <c r="I1370" s="92"/>
      <c r="J1370" s="510"/>
      <c r="K1370" s="510"/>
      <c r="L1370" s="510"/>
      <c r="M1370" s="98"/>
      <c r="N1370" s="90"/>
      <c r="O1370" s="94"/>
    </row>
    <row r="1371" spans="1:15" s="122" customFormat="1" ht="14.25" customHeight="1">
      <c r="A1371" s="313"/>
      <c r="B1371" s="95"/>
      <c r="C1371" s="96"/>
      <c r="D1371" s="97"/>
      <c r="E1371" s="98"/>
      <c r="F1371" s="90"/>
      <c r="G1371" s="91"/>
      <c r="H1371" s="100"/>
      <c r="I1371" s="92"/>
      <c r="J1371" s="510"/>
      <c r="K1371" s="510"/>
      <c r="L1371" s="510"/>
      <c r="M1371" s="98"/>
      <c r="N1371" s="90"/>
      <c r="O1371" s="94"/>
    </row>
    <row r="1372" spans="1:15" s="122" customFormat="1" ht="14.25" customHeight="1">
      <c r="A1372" s="313"/>
      <c r="B1372" s="95"/>
      <c r="C1372" s="96"/>
      <c r="D1372" s="97"/>
      <c r="E1372" s="98"/>
      <c r="F1372" s="90"/>
      <c r="G1372" s="99">
        <f>ROUNDDOWN(SUM(F1371:F1376)/1000,0)</f>
        <v>0</v>
      </c>
      <c r="H1372" s="105"/>
      <c r="I1372" s="92"/>
      <c r="J1372" s="510"/>
      <c r="K1372" s="510"/>
      <c r="L1372" s="510"/>
      <c r="M1372" s="98"/>
      <c r="N1372" s="90"/>
      <c r="O1372" s="106"/>
    </row>
    <row r="1373" spans="1:15" s="122" customFormat="1" ht="14.25" customHeight="1">
      <c r="A1373" s="313"/>
      <c r="B1373" s="95"/>
      <c r="C1373" s="96"/>
      <c r="D1373" s="97"/>
      <c r="E1373" s="98"/>
      <c r="F1373" s="90"/>
      <c r="G1373" s="91"/>
      <c r="H1373" s="105"/>
      <c r="I1373" s="185" t="s">
        <v>401</v>
      </c>
      <c r="J1373" s="108"/>
      <c r="K1373" s="109"/>
      <c r="L1373" s="109"/>
      <c r="M1373" s="110"/>
      <c r="N1373" s="707"/>
      <c r="O1373" s="112"/>
    </row>
    <row r="1374" spans="1:15" s="122" customFormat="1" ht="14.25" customHeight="1">
      <c r="A1374" s="313"/>
      <c r="B1374" s="95"/>
      <c r="C1374" s="96"/>
      <c r="D1374" s="97"/>
      <c r="E1374" s="98"/>
      <c r="F1374" s="90"/>
      <c r="G1374" s="99"/>
      <c r="H1374" s="105"/>
      <c r="I1374" s="92"/>
      <c r="J1374" s="510"/>
      <c r="K1374" s="510"/>
      <c r="L1374" s="510"/>
      <c r="M1374" s="98"/>
      <c r="N1374" s="90"/>
      <c r="O1374" s="94"/>
    </row>
    <row r="1375" spans="1:15" s="122" customFormat="1" ht="14.25" customHeight="1">
      <c r="A1375" s="313"/>
      <c r="B1375" s="95"/>
      <c r="C1375" s="96"/>
      <c r="D1375" s="97"/>
      <c r="E1375" s="98"/>
      <c r="F1375" s="90"/>
      <c r="G1375" s="99"/>
      <c r="H1375" s="100"/>
      <c r="I1375" s="92"/>
      <c r="J1375" s="510"/>
      <c r="K1375" s="510"/>
      <c r="L1375" s="510"/>
      <c r="M1375" s="98"/>
      <c r="N1375" s="90"/>
      <c r="O1375" s="101">
        <f>ROUNDDOWN(SUM(N1374:N1379)/1000,0)</f>
        <v>0</v>
      </c>
    </row>
    <row r="1376" spans="1:15" s="122" customFormat="1" ht="14.1" customHeight="1" thickBot="1">
      <c r="A1376" s="313"/>
      <c r="B1376" s="113" t="s">
        <v>608</v>
      </c>
      <c r="C1376" s="114"/>
      <c r="D1376" s="114"/>
      <c r="E1376" s="115"/>
      <c r="F1376" s="116"/>
      <c r="G1376" s="117">
        <f>G1377-G1342-G1349-G1355-G1359-G1364-G1372</f>
        <v>0</v>
      </c>
      <c r="H1376" s="105"/>
      <c r="I1376" s="92"/>
      <c r="J1376" s="510"/>
      <c r="K1376" s="510"/>
      <c r="L1376" s="510"/>
      <c r="M1376" s="98"/>
      <c r="N1376" s="90"/>
      <c r="O1376" s="94"/>
    </row>
    <row r="1377" spans="1:17" s="122" customFormat="1" ht="14.25" customHeight="1" thickTop="1">
      <c r="A1377" s="313"/>
      <c r="B1377" s="702" t="s">
        <v>57</v>
      </c>
      <c r="C1377" s="703"/>
      <c r="D1377" s="703"/>
      <c r="E1377" s="703"/>
      <c r="F1377" s="704"/>
      <c r="G1377" s="118">
        <f>O1386</f>
        <v>0</v>
      </c>
      <c r="H1377" s="100"/>
      <c r="I1377" s="92"/>
      <c r="J1377" s="510"/>
      <c r="K1377" s="510"/>
      <c r="L1377" s="510"/>
      <c r="M1377" s="98"/>
      <c r="N1377" s="90"/>
      <c r="O1377" s="94"/>
    </row>
    <row r="1378" spans="1:17" s="122" customFormat="1" ht="20.100000000000001" customHeight="1">
      <c r="A1378" s="313"/>
      <c r="B1378" s="119" t="s">
        <v>58</v>
      </c>
      <c r="C1378" s="120"/>
      <c r="D1378" s="120"/>
      <c r="E1378" s="120"/>
      <c r="F1378" s="120"/>
      <c r="G1378" s="121"/>
      <c r="H1378" s="100"/>
      <c r="I1378" s="107"/>
      <c r="J1378" s="511"/>
      <c r="K1378" s="511"/>
      <c r="L1378" s="511"/>
      <c r="M1378" s="104"/>
      <c r="N1378" s="645"/>
      <c r="O1378" s="106"/>
    </row>
    <row r="1379" spans="1:17" s="122" customFormat="1" ht="14.25" customHeight="1">
      <c r="A1379" s="313"/>
      <c r="B1379" s="122" t="s">
        <v>59</v>
      </c>
      <c r="C1379" s="120"/>
      <c r="D1379" s="120"/>
      <c r="E1379" s="120"/>
      <c r="F1379" s="120"/>
      <c r="G1379" s="123" t="s">
        <v>60</v>
      </c>
      <c r="H1379" s="121"/>
      <c r="I1379" s="185" t="s">
        <v>717</v>
      </c>
      <c r="J1379" s="708"/>
      <c r="K1379" s="510"/>
      <c r="L1379" s="510"/>
      <c r="M1379" s="110"/>
      <c r="N1379" s="84"/>
      <c r="O1379" s="111"/>
    </row>
    <row r="1380" spans="1:17" s="122" customFormat="1" ht="14.25" customHeight="1">
      <c r="A1380" s="313"/>
      <c r="B1380" s="987" t="s">
        <v>61</v>
      </c>
      <c r="C1380" s="1019"/>
      <c r="D1380" s="1019"/>
      <c r="E1380" s="1019"/>
      <c r="F1380" s="1020"/>
      <c r="G1380" s="125" t="s">
        <v>62</v>
      </c>
      <c r="H1380" s="124"/>
      <c r="I1380" s="92"/>
      <c r="J1380" s="510"/>
      <c r="K1380" s="709"/>
      <c r="L1380" s="709"/>
      <c r="M1380" s="98"/>
      <c r="N1380" s="90"/>
      <c r="O1380" s="94"/>
      <c r="Q1380" s="648" t="s">
        <v>735</v>
      </c>
    </row>
    <row r="1381" spans="1:17" s="122" customFormat="1" ht="14.25" customHeight="1">
      <c r="A1381" s="313"/>
      <c r="B1381" s="1144" t="s">
        <v>403</v>
      </c>
      <c r="C1381" s="1019"/>
      <c r="D1381" s="1019"/>
      <c r="E1381" s="1019"/>
      <c r="F1381" s="1020"/>
      <c r="G1381" s="126"/>
      <c r="H1381" s="124"/>
      <c r="I1381" s="92"/>
      <c r="J1381" s="510"/>
      <c r="K1381" s="510"/>
      <c r="L1381" s="510"/>
      <c r="M1381" s="98"/>
      <c r="N1381" s="90"/>
      <c r="O1381" s="101">
        <f>ROUNDDOWN(SUM(N1380:N1384)/1000,0)</f>
        <v>0</v>
      </c>
    </row>
    <row r="1382" spans="1:17" s="122" customFormat="1" ht="20.100000000000001" customHeight="1">
      <c r="A1382" s="313"/>
      <c r="B1382" s="1144" t="s">
        <v>404</v>
      </c>
      <c r="C1382" s="1145"/>
      <c r="D1382" s="1145"/>
      <c r="E1382" s="1145"/>
      <c r="F1382" s="1146"/>
      <c r="G1382" s="126"/>
      <c r="H1382" s="127"/>
      <c r="I1382" s="92"/>
      <c r="J1382" s="510"/>
      <c r="K1382" s="510"/>
      <c r="L1382" s="510"/>
      <c r="M1382" s="98"/>
      <c r="N1382" s="90"/>
      <c r="O1382" s="94"/>
    </row>
    <row r="1383" spans="1:17" s="122" customFormat="1" ht="21.95" customHeight="1" thickBot="1">
      <c r="A1383" s="313"/>
      <c r="B1383" s="1144" t="s">
        <v>104</v>
      </c>
      <c r="C1383" s="1145"/>
      <c r="D1383" s="1145"/>
      <c r="E1383" s="1145"/>
      <c r="F1383" s="1146"/>
      <c r="G1383" s="126"/>
      <c r="H1383" s="105"/>
      <c r="I1383" s="92"/>
      <c r="J1383" s="510"/>
      <c r="K1383" s="510"/>
      <c r="L1383" s="510"/>
      <c r="M1383" s="98"/>
      <c r="N1383" s="90"/>
      <c r="O1383" s="128"/>
    </row>
    <row r="1384" spans="1:17" s="122" customFormat="1" ht="35.450000000000003" customHeight="1" thickTop="1">
      <c r="A1384" s="313"/>
      <c r="B1384" s="1144" t="s">
        <v>108</v>
      </c>
      <c r="C1384" s="1145"/>
      <c r="D1384" s="1145"/>
      <c r="E1384" s="1145"/>
      <c r="F1384" s="1146"/>
      <c r="G1384" s="126"/>
      <c r="H1384" s="105"/>
      <c r="I1384" s="1166" t="s">
        <v>402</v>
      </c>
      <c r="J1384" s="1167"/>
      <c r="K1384" s="1167"/>
      <c r="L1384" s="1167"/>
      <c r="M1384" s="1167"/>
      <c r="N1384" s="1168"/>
      <c r="O1384" s="129">
        <f>SUM(O1342,O1352,O1361,O1368,O1375,O1381)</f>
        <v>0</v>
      </c>
    </row>
    <row r="1385" spans="1:17" s="122" customFormat="1" ht="35.450000000000003" customHeight="1">
      <c r="A1385" s="313"/>
      <c r="B1385" s="1144" t="s">
        <v>774</v>
      </c>
      <c r="C1385" s="1145"/>
      <c r="D1385" s="1145"/>
      <c r="E1385" s="1145"/>
      <c r="F1385" s="1146"/>
      <c r="G1385" s="126"/>
      <c r="H1385" s="121"/>
      <c r="I1385" s="1169" t="s">
        <v>276</v>
      </c>
      <c r="J1385" s="1170"/>
      <c r="K1385" s="1170"/>
      <c r="L1385" s="1170"/>
      <c r="M1385" s="1170"/>
      <c r="N1385" s="1171"/>
      <c r="O1385" s="136">
        <f>IF(共通入力シート!$B$18="課税事業者",ROUNDDOWN((O1384-G1387)*10/110,0),0)</f>
        <v>0</v>
      </c>
    </row>
    <row r="1386" spans="1:17" s="122" customFormat="1" ht="26.1" customHeight="1" thickBot="1">
      <c r="A1386" s="313"/>
      <c r="B1386" s="1153" t="s">
        <v>775</v>
      </c>
      <c r="C1386" s="1154"/>
      <c r="D1386" s="1154"/>
      <c r="E1386" s="1154"/>
      <c r="F1386" s="1155"/>
      <c r="G1386" s="126"/>
      <c r="H1386" s="121"/>
      <c r="I1386" s="1159" t="s">
        <v>609</v>
      </c>
      <c r="J1386" s="1160"/>
      <c r="K1386" s="1160"/>
      <c r="L1386" s="1160"/>
      <c r="M1386" s="1160"/>
      <c r="N1386" s="1161"/>
      <c r="O1386" s="131">
        <f>O1384-O1385</f>
        <v>0</v>
      </c>
    </row>
    <row r="1387" spans="1:17" s="122" customFormat="1" ht="25.35" customHeight="1" thickTop="1">
      <c r="A1387" s="313"/>
      <c r="B1387" s="1156" t="s">
        <v>63</v>
      </c>
      <c r="C1387" s="1157"/>
      <c r="D1387" s="1157"/>
      <c r="E1387" s="1157"/>
      <c r="F1387" s="1158"/>
      <c r="G1387" s="130">
        <f>SUM(G1381:G1386)</f>
        <v>0</v>
      </c>
      <c r="H1387" s="326"/>
      <c r="I1387" s="1159" t="s">
        <v>610</v>
      </c>
      <c r="J1387" s="1160"/>
      <c r="K1387" s="1160"/>
      <c r="L1387" s="1160"/>
      <c r="M1387" s="1160"/>
      <c r="N1387" s="1161"/>
      <c r="O1387" s="134"/>
    </row>
    <row r="1388" spans="1:17" s="122" customFormat="1" ht="26.25" customHeight="1">
      <c r="A1388" s="313"/>
      <c r="B1388" s="122" t="s">
        <v>64</v>
      </c>
      <c r="C1388" s="327"/>
      <c r="D1388" s="327"/>
      <c r="E1388" s="327"/>
      <c r="F1388" s="327"/>
      <c r="G1388" s="133"/>
      <c r="H1388" s="326"/>
      <c r="O1388" s="135"/>
    </row>
    <row r="1389" spans="1:17" s="122" customFormat="1" ht="10.5" customHeight="1" thickBot="1">
      <c r="A1389" s="313"/>
      <c r="C1389" s="327"/>
      <c r="D1389" s="327"/>
      <c r="E1389" s="327"/>
      <c r="F1389" s="327"/>
      <c r="G1389" s="133"/>
      <c r="H1389" s="326"/>
      <c r="I1389" s="328"/>
    </row>
    <row r="1390" spans="1:17" s="122" customFormat="1" ht="25.35" customHeight="1" thickBot="1">
      <c r="A1390" s="313"/>
      <c r="B1390" s="1143" t="s">
        <v>65</v>
      </c>
      <c r="C1390" s="1018"/>
      <c r="D1390" s="1162" t="str">
        <f>IF(共通入力シート!$B$2="","",共通入力シート!$B$2)</f>
        <v/>
      </c>
      <c r="E1390" s="1162"/>
      <c r="F1390" s="1162"/>
      <c r="G1390" s="1163"/>
      <c r="H1390" s="1164" t="s">
        <v>778</v>
      </c>
      <c r="I1390" s="1165"/>
      <c r="J1390" s="1165"/>
      <c r="K1390" s="1165"/>
      <c r="L1390" s="1165"/>
      <c r="M1390" s="1165"/>
      <c r="N1390" s="1165"/>
      <c r="O1390" s="1165"/>
    </row>
    <row r="1391" spans="1:17" s="122" customFormat="1" ht="77.099999999999994" customHeight="1" thickBot="1">
      <c r="A1391" s="313"/>
      <c r="B1391" s="1148" t="s">
        <v>776</v>
      </c>
      <c r="C1391" s="1149"/>
      <c r="D1391" s="1150" t="str">
        <f>IF(O1386=0,"",MAX(0,MIN(INT(O1386/2),G1376)))</f>
        <v/>
      </c>
      <c r="E1391" s="1150"/>
      <c r="F1391" s="1150"/>
      <c r="G1391" s="329" t="s">
        <v>27</v>
      </c>
      <c r="H1391" s="1151" t="s">
        <v>736</v>
      </c>
      <c r="I1391" s="1152"/>
      <c r="J1391" s="1152"/>
      <c r="K1391" s="1152"/>
      <c r="L1391" s="1152"/>
      <c r="M1391" s="1152"/>
      <c r="N1391" s="1152"/>
      <c r="O1391" s="1152"/>
    </row>
    <row r="1392" spans="1:17" ht="4.5" customHeight="1"/>
    <row r="1393" spans="2:21" ht="15.6" customHeight="1">
      <c r="B1393" s="122" t="s">
        <v>332</v>
      </c>
      <c r="C1393" s="198"/>
      <c r="D1393" s="198"/>
      <c r="E1393" s="198"/>
      <c r="F1393" s="198"/>
      <c r="G1393" s="198"/>
      <c r="H1393" s="198"/>
      <c r="I1393" s="198"/>
      <c r="J1393" s="198"/>
      <c r="K1393" s="198"/>
      <c r="L1393" s="198"/>
      <c r="M1393" s="198"/>
      <c r="N1393" s="198"/>
      <c r="O1393" s="198"/>
      <c r="R1393" s="294"/>
      <c r="S1393" s="294"/>
      <c r="T1393" s="294"/>
      <c r="U1393" s="294"/>
    </row>
    <row r="1394" spans="2:21" ht="15.6" customHeight="1">
      <c r="B1394" s="198" t="s">
        <v>383</v>
      </c>
      <c r="C1394" s="198"/>
      <c r="D1394" s="198"/>
      <c r="E1394" s="198"/>
      <c r="F1394" s="198"/>
      <c r="G1394" s="198"/>
      <c r="H1394" s="198"/>
      <c r="I1394" s="198"/>
      <c r="J1394" s="198"/>
      <c r="K1394" s="198"/>
      <c r="L1394" s="198"/>
      <c r="M1394" s="198"/>
      <c r="N1394" s="198"/>
      <c r="O1394" s="198"/>
      <c r="R1394" s="294"/>
      <c r="S1394" s="294"/>
      <c r="T1394" s="294"/>
      <c r="U1394" s="294"/>
    </row>
    <row r="1395" spans="2:21" ht="15.6" customHeight="1" thickBot="1">
      <c r="B1395" s="1044" t="s">
        <v>386</v>
      </c>
      <c r="C1395" s="1044"/>
      <c r="D1395" s="1044"/>
      <c r="E1395" s="1044"/>
      <c r="F1395" s="1044"/>
      <c r="G1395" s="1044"/>
      <c r="H1395" s="1044"/>
      <c r="I1395" s="1044"/>
      <c r="J1395" s="1044"/>
      <c r="K1395" s="1044"/>
      <c r="L1395" s="1044"/>
      <c r="M1395" s="1044"/>
      <c r="N1395" s="1044"/>
      <c r="O1395" s="1044"/>
      <c r="R1395" s="294"/>
      <c r="S1395" s="294"/>
      <c r="T1395" s="294"/>
      <c r="U1395" s="294"/>
    </row>
    <row r="1396" spans="2:21" ht="15.75" customHeight="1">
      <c r="B1396" s="1036" t="s">
        <v>36</v>
      </c>
      <c r="C1396" s="1063"/>
      <c r="D1396" s="1051" t="s">
        <v>439</v>
      </c>
      <c r="E1396" s="1052"/>
      <c r="F1396" s="1036" t="s">
        <v>447</v>
      </c>
      <c r="G1396" s="1037"/>
      <c r="H1396" s="1038"/>
      <c r="I1396" s="1038"/>
      <c r="J1396" s="1038"/>
      <c r="K1396" s="1038"/>
      <c r="L1396" s="1038"/>
      <c r="M1396" s="1038"/>
      <c r="N1396" s="1038"/>
      <c r="O1396" s="1039"/>
      <c r="Q1396" s="520"/>
      <c r="R1396" s="294"/>
      <c r="S1396" s="294"/>
      <c r="T1396" s="294"/>
      <c r="U1396" s="294"/>
    </row>
    <row r="1397" spans="2:21" ht="17.25" customHeight="1" thickBot="1">
      <c r="B1397" s="1040"/>
      <c r="C1397" s="1064"/>
      <c r="D1397" s="1053"/>
      <c r="E1397" s="1054"/>
      <c r="F1397" s="1040"/>
      <c r="G1397" s="1041"/>
      <c r="H1397" s="1042"/>
      <c r="I1397" s="1042"/>
      <c r="J1397" s="1042"/>
      <c r="K1397" s="1042"/>
      <c r="L1397" s="1042"/>
      <c r="M1397" s="1042"/>
      <c r="N1397" s="1042"/>
      <c r="O1397" s="1043"/>
      <c r="Q1397" s="519"/>
      <c r="R1397" s="294"/>
      <c r="S1397" s="294"/>
      <c r="T1397" s="294"/>
      <c r="U1397" s="294"/>
    </row>
    <row r="1398" spans="2:21" ht="16.5" customHeight="1">
      <c r="B1398" s="295" t="s">
        <v>111</v>
      </c>
      <c r="C1398" s="296"/>
      <c r="D1398" s="296"/>
      <c r="E1398" s="297"/>
      <c r="F1398" s="296"/>
      <c r="G1398" s="296"/>
      <c r="H1398" s="298"/>
      <c r="I1398" s="298"/>
      <c r="J1398" s="298"/>
      <c r="K1398" s="298"/>
      <c r="L1398" s="298"/>
      <c r="M1398" s="298"/>
      <c r="N1398" s="298"/>
      <c r="O1398" s="299"/>
      <c r="R1398" s="294"/>
      <c r="S1398" s="294"/>
      <c r="T1398" s="294"/>
      <c r="U1398" s="294"/>
    </row>
    <row r="1399" spans="2:21" ht="18.75" customHeight="1">
      <c r="B1399" s="1055"/>
      <c r="C1399" s="1056"/>
      <c r="D1399" s="1056"/>
      <c r="E1399" s="1056"/>
      <c r="F1399" s="1056"/>
      <c r="G1399" s="1056"/>
      <c r="H1399" s="1056"/>
      <c r="I1399" s="1056"/>
      <c r="J1399" s="1056"/>
      <c r="K1399" s="1056"/>
      <c r="L1399" s="1213" t="s">
        <v>39</v>
      </c>
      <c r="M1399" s="1215"/>
      <c r="N1399" s="1215"/>
      <c r="O1399" s="1216"/>
      <c r="Q1399" s="496" t="str">
        <f>IF(M1399="", "←選択してください。", "")</f>
        <v>←選択してください。</v>
      </c>
      <c r="R1399" s="294"/>
      <c r="S1399" s="294"/>
      <c r="T1399" s="294"/>
      <c r="U1399" s="294"/>
    </row>
    <row r="1400" spans="2:21" ht="17.25" customHeight="1">
      <c r="B1400" s="1057"/>
      <c r="C1400" s="1058"/>
      <c r="D1400" s="1058"/>
      <c r="E1400" s="1058"/>
      <c r="F1400" s="1058"/>
      <c r="G1400" s="1058"/>
      <c r="H1400" s="1058"/>
      <c r="I1400" s="1058"/>
      <c r="J1400" s="1058"/>
      <c r="K1400" s="1058"/>
      <c r="L1400" s="1214"/>
      <c r="M1400" s="1217"/>
      <c r="N1400" s="1217"/>
      <c r="O1400" s="1218"/>
      <c r="Q1400" s="301"/>
      <c r="R1400" s="294"/>
      <c r="S1400" s="294"/>
      <c r="T1400" s="294"/>
      <c r="U1400" s="294"/>
    </row>
    <row r="1401" spans="2:21" ht="4.5" customHeight="1">
      <c r="B1401" s="303"/>
      <c r="C1401" s="303"/>
      <c r="D1401" s="303"/>
      <c r="E1401" s="303"/>
      <c r="F1401" s="303"/>
      <c r="G1401" s="303"/>
      <c r="H1401" s="303"/>
      <c r="I1401" s="303"/>
      <c r="J1401" s="303"/>
      <c r="K1401" s="303"/>
      <c r="L1401" s="303"/>
      <c r="M1401" s="303"/>
      <c r="N1401" s="303"/>
      <c r="O1401" s="517"/>
      <c r="R1401" s="294"/>
      <c r="S1401" s="294"/>
      <c r="T1401" s="294"/>
      <c r="U1401" s="294"/>
    </row>
    <row r="1402" spans="2:21" ht="24" customHeight="1">
      <c r="B1402" s="987" t="s">
        <v>112</v>
      </c>
      <c r="C1402" s="1097"/>
      <c r="D1402" s="1098" t="s">
        <v>41</v>
      </c>
      <c r="E1402" s="1099"/>
      <c r="F1402" s="1100"/>
      <c r="G1402" s="1100"/>
      <c r="H1402" s="1101"/>
      <c r="I1402" s="987"/>
      <c r="J1402" s="988"/>
      <c r="K1402" s="988"/>
      <c r="L1402" s="1219"/>
      <c r="M1402" s="1219"/>
      <c r="N1402" s="1219"/>
      <c r="O1402" s="1220"/>
      <c r="Q1402" s="301" t="str">
        <f>IF(OR(F1396="人材養成事業",F1396= "普及啓発事業"), "←斜線部は記入する必要はありません。", "")</f>
        <v/>
      </c>
      <c r="R1402" s="294"/>
      <c r="S1402" s="294"/>
      <c r="T1402" s="294"/>
      <c r="U1402" s="294"/>
    </row>
    <row r="1403" spans="2:21" ht="8.25" customHeight="1">
      <c r="B1403" s="122"/>
      <c r="C1403" s="122"/>
      <c r="D1403" s="122"/>
      <c r="E1403" s="122"/>
      <c r="F1403" s="303"/>
      <c r="G1403" s="303"/>
      <c r="H1403" s="500"/>
      <c r="I1403" s="303"/>
      <c r="J1403" s="303"/>
      <c r="K1403" s="303"/>
      <c r="L1403" s="501"/>
      <c r="M1403" s="303"/>
      <c r="N1403" s="303"/>
      <c r="O1403" s="502"/>
      <c r="Q1403" s="301"/>
      <c r="R1403" s="294"/>
      <c r="S1403" s="294"/>
      <c r="T1403" s="294"/>
      <c r="U1403" s="294"/>
    </row>
    <row r="1404" spans="2:21" ht="24" hidden="1" customHeight="1">
      <c r="B1404" s="122"/>
      <c r="C1404" s="122"/>
      <c r="D1404" s="122"/>
      <c r="E1404" s="122"/>
      <c r="F1404" s="303"/>
      <c r="G1404" s="303"/>
      <c r="H1404" s="500"/>
      <c r="I1404" s="303"/>
      <c r="J1404" s="303"/>
      <c r="K1404" s="303"/>
      <c r="L1404" s="501"/>
      <c r="M1404" s="303"/>
      <c r="N1404" s="303"/>
      <c r="O1404" s="502"/>
      <c r="Q1404" s="301"/>
      <c r="R1404" s="294"/>
      <c r="S1404" s="294"/>
      <c r="T1404" s="294"/>
      <c r="U1404" s="294"/>
    </row>
    <row r="1405" spans="2:21" ht="9.75" hidden="1" customHeight="1">
      <c r="B1405" s="122"/>
      <c r="C1405" s="122"/>
      <c r="D1405" s="303"/>
      <c r="E1405" s="303"/>
      <c r="F1405" s="303"/>
      <c r="G1405" s="303"/>
      <c r="H1405" s="303"/>
      <c r="I1405" s="303"/>
      <c r="J1405" s="303"/>
      <c r="K1405" s="303"/>
      <c r="L1405" s="303"/>
      <c r="M1405" s="303"/>
      <c r="N1405" s="303"/>
      <c r="O1405" s="303"/>
      <c r="Q1405" s="301"/>
      <c r="R1405" s="294"/>
      <c r="S1405" s="294"/>
      <c r="T1405" s="294"/>
      <c r="U1405" s="294"/>
    </row>
    <row r="1406" spans="2:21" s="97" customFormat="1" ht="18" customHeight="1">
      <c r="B1406" s="1067" t="s">
        <v>277</v>
      </c>
      <c r="C1406" s="1075"/>
      <c r="D1406" s="1032" t="s">
        <v>738</v>
      </c>
      <c r="E1406" s="975"/>
      <c r="F1406" s="975"/>
      <c r="G1406" s="975"/>
      <c r="H1406" s="975"/>
      <c r="I1406" s="975"/>
      <c r="J1406" s="975"/>
      <c r="K1406" s="975"/>
      <c r="L1406" s="975"/>
      <c r="M1406" s="975"/>
      <c r="N1406" s="975"/>
      <c r="O1406" s="976"/>
      <c r="Q1406" s="495"/>
    </row>
    <row r="1407" spans="2:21" s="97" customFormat="1" ht="19.350000000000001" customHeight="1">
      <c r="B1407" s="1076"/>
      <c r="C1407" s="1077"/>
      <c r="D1407" s="1033"/>
      <c r="E1407" s="1034"/>
      <c r="F1407" s="1034"/>
      <c r="G1407" s="1034"/>
      <c r="H1407" s="1034"/>
      <c r="I1407" s="1034"/>
      <c r="J1407" s="1034"/>
      <c r="K1407" s="1034"/>
      <c r="L1407" s="1034"/>
      <c r="M1407" s="1034"/>
      <c r="N1407" s="1034"/>
      <c r="O1407" s="1035"/>
    </row>
    <row r="1408" spans="2:21" s="97" customFormat="1" ht="19.350000000000001" customHeight="1">
      <c r="B1408" s="1076"/>
      <c r="C1408" s="1077"/>
      <c r="D1408" s="1026"/>
      <c r="E1408" s="1027"/>
      <c r="F1408" s="1027"/>
      <c r="G1408" s="1027"/>
      <c r="H1408" s="1027"/>
      <c r="I1408" s="1027"/>
      <c r="J1408" s="1027"/>
      <c r="K1408" s="1027"/>
      <c r="L1408" s="1027"/>
      <c r="M1408" s="1027"/>
      <c r="N1408" s="1027"/>
      <c r="O1408" s="1028"/>
    </row>
    <row r="1409" spans="2:15" s="97" customFormat="1" ht="19.350000000000001" customHeight="1">
      <c r="B1409" s="1076"/>
      <c r="C1409" s="1077"/>
      <c r="D1409" s="1026"/>
      <c r="E1409" s="1027"/>
      <c r="F1409" s="1027"/>
      <c r="G1409" s="1027"/>
      <c r="H1409" s="1027"/>
      <c r="I1409" s="1027"/>
      <c r="J1409" s="1027"/>
      <c r="K1409" s="1027"/>
      <c r="L1409" s="1027"/>
      <c r="M1409" s="1027"/>
      <c r="N1409" s="1027"/>
      <c r="O1409" s="1028"/>
    </row>
    <row r="1410" spans="2:15" s="97" customFormat="1" ht="19.350000000000001" customHeight="1">
      <c r="B1410" s="1076"/>
      <c r="C1410" s="1077"/>
      <c r="D1410" s="1026"/>
      <c r="E1410" s="1027"/>
      <c r="F1410" s="1027"/>
      <c r="G1410" s="1027"/>
      <c r="H1410" s="1027"/>
      <c r="I1410" s="1027"/>
      <c r="J1410" s="1027"/>
      <c r="K1410" s="1027"/>
      <c r="L1410" s="1027"/>
      <c r="M1410" s="1027"/>
      <c r="N1410" s="1027"/>
      <c r="O1410" s="1028"/>
    </row>
    <row r="1411" spans="2:15" s="97" customFormat="1" ht="19.350000000000001" customHeight="1">
      <c r="B1411" s="1076"/>
      <c r="C1411" s="1077"/>
      <c r="D1411" s="1026"/>
      <c r="E1411" s="1027"/>
      <c r="F1411" s="1027"/>
      <c r="G1411" s="1027"/>
      <c r="H1411" s="1027"/>
      <c r="I1411" s="1027"/>
      <c r="J1411" s="1027"/>
      <c r="K1411" s="1027"/>
      <c r="L1411" s="1027"/>
      <c r="M1411" s="1027"/>
      <c r="N1411" s="1027"/>
      <c r="O1411" s="1028"/>
    </row>
    <row r="1412" spans="2:15" s="97" customFormat="1" ht="19.350000000000001" customHeight="1">
      <c r="B1412" s="1076"/>
      <c r="C1412" s="1077"/>
      <c r="D1412" s="1026"/>
      <c r="E1412" s="1027"/>
      <c r="F1412" s="1027"/>
      <c r="G1412" s="1027"/>
      <c r="H1412" s="1027"/>
      <c r="I1412" s="1027"/>
      <c r="J1412" s="1027"/>
      <c r="K1412" s="1027"/>
      <c r="L1412" s="1027"/>
      <c r="M1412" s="1027"/>
      <c r="N1412" s="1027"/>
      <c r="O1412" s="1028"/>
    </row>
    <row r="1413" spans="2:15" s="97" customFormat="1" ht="19.350000000000001" customHeight="1">
      <c r="B1413" s="1076"/>
      <c r="C1413" s="1077"/>
      <c r="D1413" s="1026"/>
      <c r="E1413" s="1027"/>
      <c r="F1413" s="1027"/>
      <c r="G1413" s="1027"/>
      <c r="H1413" s="1027"/>
      <c r="I1413" s="1027"/>
      <c r="J1413" s="1027"/>
      <c r="K1413" s="1027"/>
      <c r="L1413" s="1027"/>
      <c r="M1413" s="1027"/>
      <c r="N1413" s="1027"/>
      <c r="O1413" s="1028"/>
    </row>
    <row r="1414" spans="2:15" s="97" customFormat="1" ht="19.350000000000001" customHeight="1">
      <c r="B1414" s="1076"/>
      <c r="C1414" s="1077"/>
      <c r="D1414" s="1026"/>
      <c r="E1414" s="1027"/>
      <c r="F1414" s="1027"/>
      <c r="G1414" s="1027"/>
      <c r="H1414" s="1027"/>
      <c r="I1414" s="1027"/>
      <c r="J1414" s="1027"/>
      <c r="K1414" s="1027"/>
      <c r="L1414" s="1027"/>
      <c r="M1414" s="1027"/>
      <c r="N1414" s="1027"/>
      <c r="O1414" s="1028"/>
    </row>
    <row r="1415" spans="2:15" s="97" customFormat="1" ht="19.350000000000001" customHeight="1">
      <c r="B1415" s="1076"/>
      <c r="C1415" s="1077"/>
      <c r="D1415" s="1026"/>
      <c r="E1415" s="1027"/>
      <c r="F1415" s="1027"/>
      <c r="G1415" s="1027"/>
      <c r="H1415" s="1027"/>
      <c r="I1415" s="1027"/>
      <c r="J1415" s="1027"/>
      <c r="K1415" s="1027"/>
      <c r="L1415" s="1027"/>
      <c r="M1415" s="1027"/>
      <c r="N1415" s="1027"/>
      <c r="O1415" s="1028"/>
    </row>
    <row r="1416" spans="2:15" s="97" customFormat="1" ht="19.350000000000001" customHeight="1">
      <c r="B1416" s="1078"/>
      <c r="C1416" s="1079"/>
      <c r="D1416" s="1029"/>
      <c r="E1416" s="1030"/>
      <c r="F1416" s="1030"/>
      <c r="G1416" s="1030"/>
      <c r="H1416" s="1030"/>
      <c r="I1416" s="1030"/>
      <c r="J1416" s="1030"/>
      <c r="K1416" s="1030"/>
      <c r="L1416" s="1030"/>
      <c r="M1416" s="1030"/>
      <c r="N1416" s="1030"/>
      <c r="O1416" s="1031"/>
    </row>
    <row r="1417" spans="2:15" s="97" customFormat="1" ht="18" customHeight="1">
      <c r="B1417" s="1067" t="s">
        <v>114</v>
      </c>
      <c r="C1417" s="1092"/>
      <c r="D1417" s="1147" t="s">
        <v>523</v>
      </c>
      <c r="E1417" s="1133"/>
      <c r="F1417" s="1133"/>
      <c r="G1417" s="1133"/>
      <c r="H1417" s="1133"/>
      <c r="I1417" s="1133"/>
      <c r="J1417" s="1133"/>
      <c r="K1417" s="1133"/>
      <c r="L1417" s="1133"/>
      <c r="M1417" s="1133"/>
      <c r="N1417" s="1133"/>
      <c r="O1417" s="1134"/>
    </row>
    <row r="1418" spans="2:15" s="97" customFormat="1" ht="18" customHeight="1">
      <c r="B1418" s="1093"/>
      <c r="C1418" s="1094"/>
      <c r="D1418" s="1045"/>
      <c r="E1418" s="1046"/>
      <c r="F1418" s="1046"/>
      <c r="G1418" s="1046"/>
      <c r="H1418" s="1046"/>
      <c r="I1418" s="1046"/>
      <c r="J1418" s="1046"/>
      <c r="K1418" s="1046"/>
      <c r="L1418" s="1046"/>
      <c r="M1418" s="1046"/>
      <c r="N1418" s="1046"/>
      <c r="O1418" s="1047"/>
    </row>
    <row r="1419" spans="2:15" s="97" customFormat="1" ht="18" customHeight="1">
      <c r="B1419" s="1093"/>
      <c r="C1419" s="1094"/>
      <c r="D1419" s="1026"/>
      <c r="E1419" s="1027"/>
      <c r="F1419" s="1027"/>
      <c r="G1419" s="1027"/>
      <c r="H1419" s="1027"/>
      <c r="I1419" s="1027"/>
      <c r="J1419" s="1027"/>
      <c r="K1419" s="1027"/>
      <c r="L1419" s="1027"/>
      <c r="M1419" s="1027"/>
      <c r="N1419" s="1027"/>
      <c r="O1419" s="1028"/>
    </row>
    <row r="1420" spans="2:15" s="97" customFormat="1" ht="18" customHeight="1">
      <c r="B1420" s="1093"/>
      <c r="C1420" s="1094"/>
      <c r="D1420" s="1026"/>
      <c r="E1420" s="1027"/>
      <c r="F1420" s="1027"/>
      <c r="G1420" s="1027"/>
      <c r="H1420" s="1027"/>
      <c r="I1420" s="1027"/>
      <c r="J1420" s="1027"/>
      <c r="K1420" s="1027"/>
      <c r="L1420" s="1027"/>
      <c r="M1420" s="1027"/>
      <c r="N1420" s="1027"/>
      <c r="O1420" s="1028"/>
    </row>
    <row r="1421" spans="2:15" s="97" customFormat="1" ht="18" customHeight="1">
      <c r="B1421" s="1093"/>
      <c r="C1421" s="1094"/>
      <c r="D1421" s="1026"/>
      <c r="E1421" s="1027"/>
      <c r="F1421" s="1027"/>
      <c r="G1421" s="1027"/>
      <c r="H1421" s="1027"/>
      <c r="I1421" s="1027"/>
      <c r="J1421" s="1027"/>
      <c r="K1421" s="1027"/>
      <c r="L1421" s="1027"/>
      <c r="M1421" s="1027"/>
      <c r="N1421" s="1027"/>
      <c r="O1421" s="1028"/>
    </row>
    <row r="1422" spans="2:15" s="97" customFormat="1" ht="18" customHeight="1">
      <c r="B1422" s="1093"/>
      <c r="C1422" s="1094"/>
      <c r="D1422" s="1026"/>
      <c r="E1422" s="1027"/>
      <c r="F1422" s="1027"/>
      <c r="G1422" s="1027"/>
      <c r="H1422" s="1027"/>
      <c r="I1422" s="1027"/>
      <c r="J1422" s="1027"/>
      <c r="K1422" s="1027"/>
      <c r="L1422" s="1027"/>
      <c r="M1422" s="1027"/>
      <c r="N1422" s="1027"/>
      <c r="O1422" s="1028"/>
    </row>
    <row r="1423" spans="2:15" s="97" customFormat="1" ht="18" customHeight="1">
      <c r="B1423" s="1093"/>
      <c r="C1423" s="1094"/>
      <c r="D1423" s="1048"/>
      <c r="E1423" s="1049"/>
      <c r="F1423" s="1049"/>
      <c r="G1423" s="1049"/>
      <c r="H1423" s="1049"/>
      <c r="I1423" s="1049"/>
      <c r="J1423" s="1049"/>
      <c r="K1423" s="1049"/>
      <c r="L1423" s="1049"/>
      <c r="M1423" s="1049"/>
      <c r="N1423" s="1049"/>
      <c r="O1423" s="1050"/>
    </row>
    <row r="1424" spans="2:15" s="97" customFormat="1" ht="18" customHeight="1">
      <c r="B1424" s="1093"/>
      <c r="C1424" s="1094"/>
      <c r="D1424" s="1116" t="s">
        <v>334</v>
      </c>
      <c r="E1424" s="1117"/>
      <c r="F1424" s="1117"/>
      <c r="G1424" s="1117"/>
      <c r="H1424" s="1117"/>
      <c r="I1424" s="1117"/>
      <c r="J1424" s="1117"/>
      <c r="K1424" s="1117"/>
      <c r="L1424" s="1117"/>
      <c r="M1424" s="1117"/>
      <c r="N1424" s="1117"/>
      <c r="O1424" s="1118"/>
    </row>
    <row r="1425" spans="2:15" s="97" customFormat="1" ht="18" customHeight="1">
      <c r="B1425" s="1093"/>
      <c r="C1425" s="1094"/>
      <c r="D1425" s="1045"/>
      <c r="E1425" s="1119"/>
      <c r="F1425" s="1119"/>
      <c r="G1425" s="1119"/>
      <c r="H1425" s="1119"/>
      <c r="I1425" s="1119"/>
      <c r="J1425" s="1119"/>
      <c r="K1425" s="1119"/>
      <c r="L1425" s="1119"/>
      <c r="M1425" s="1119"/>
      <c r="N1425" s="1119"/>
      <c r="O1425" s="1120"/>
    </row>
    <row r="1426" spans="2:15" s="97" customFormat="1" ht="18" customHeight="1">
      <c r="B1426" s="1093"/>
      <c r="C1426" s="1094"/>
      <c r="D1426" s="1121"/>
      <c r="E1426" s="1122"/>
      <c r="F1426" s="1122"/>
      <c r="G1426" s="1122"/>
      <c r="H1426" s="1122"/>
      <c r="I1426" s="1122"/>
      <c r="J1426" s="1122"/>
      <c r="K1426" s="1122"/>
      <c r="L1426" s="1122"/>
      <c r="M1426" s="1122"/>
      <c r="N1426" s="1122"/>
      <c r="O1426" s="1123"/>
    </row>
    <row r="1427" spans="2:15" s="97" customFormat="1" ht="18" customHeight="1">
      <c r="B1427" s="1093"/>
      <c r="C1427" s="1094"/>
      <c r="D1427" s="1121"/>
      <c r="E1427" s="1122"/>
      <c r="F1427" s="1122"/>
      <c r="G1427" s="1122"/>
      <c r="H1427" s="1122"/>
      <c r="I1427" s="1122"/>
      <c r="J1427" s="1122"/>
      <c r="K1427" s="1122"/>
      <c r="L1427" s="1122"/>
      <c r="M1427" s="1122"/>
      <c r="N1427" s="1122"/>
      <c r="O1427" s="1123"/>
    </row>
    <row r="1428" spans="2:15" s="97" customFormat="1" ht="18" customHeight="1">
      <c r="B1428" s="1093"/>
      <c r="C1428" s="1094"/>
      <c r="D1428" s="1121"/>
      <c r="E1428" s="1122"/>
      <c r="F1428" s="1122"/>
      <c r="G1428" s="1122"/>
      <c r="H1428" s="1122"/>
      <c r="I1428" s="1122"/>
      <c r="J1428" s="1122"/>
      <c r="K1428" s="1122"/>
      <c r="L1428" s="1122"/>
      <c r="M1428" s="1122"/>
      <c r="N1428" s="1122"/>
      <c r="O1428" s="1123"/>
    </row>
    <row r="1429" spans="2:15" s="97" customFormat="1" ht="18" customHeight="1">
      <c r="B1429" s="1093"/>
      <c r="C1429" s="1094"/>
      <c r="D1429" s="1121"/>
      <c r="E1429" s="1122"/>
      <c r="F1429" s="1122"/>
      <c r="G1429" s="1122"/>
      <c r="H1429" s="1122"/>
      <c r="I1429" s="1122"/>
      <c r="J1429" s="1122"/>
      <c r="K1429" s="1122"/>
      <c r="L1429" s="1122"/>
      <c r="M1429" s="1122"/>
      <c r="N1429" s="1122"/>
      <c r="O1429" s="1123"/>
    </row>
    <row r="1430" spans="2:15" s="97" customFormat="1" ht="18" customHeight="1">
      <c r="B1430" s="1093"/>
      <c r="C1430" s="1094"/>
      <c r="D1430" s="1121"/>
      <c r="E1430" s="1122"/>
      <c r="F1430" s="1122"/>
      <c r="G1430" s="1122"/>
      <c r="H1430" s="1122"/>
      <c r="I1430" s="1122"/>
      <c r="J1430" s="1122"/>
      <c r="K1430" s="1122"/>
      <c r="L1430" s="1122"/>
      <c r="M1430" s="1122"/>
      <c r="N1430" s="1122"/>
      <c r="O1430" s="1123"/>
    </row>
    <row r="1431" spans="2:15" s="97" customFormat="1" ht="18" customHeight="1">
      <c r="B1431" s="1095"/>
      <c r="C1431" s="1096"/>
      <c r="D1431" s="1124"/>
      <c r="E1431" s="1125"/>
      <c r="F1431" s="1125"/>
      <c r="G1431" s="1125"/>
      <c r="H1431" s="1125"/>
      <c r="I1431" s="1125"/>
      <c r="J1431" s="1125"/>
      <c r="K1431" s="1125"/>
      <c r="L1431" s="1125"/>
      <c r="M1431" s="1125"/>
      <c r="N1431" s="1125"/>
      <c r="O1431" s="1126"/>
    </row>
    <row r="1432" spans="2:15" s="97" customFormat="1" ht="30.75" customHeight="1">
      <c r="B1432" s="1067" t="s">
        <v>110</v>
      </c>
      <c r="C1432" s="1092"/>
      <c r="D1432" s="1102" t="s">
        <v>733</v>
      </c>
      <c r="E1432" s="1090"/>
      <c r="F1432" s="1090"/>
      <c r="G1432" s="1090"/>
      <c r="H1432" s="1090"/>
      <c r="I1432" s="1090"/>
      <c r="J1432" s="1090"/>
      <c r="K1432" s="1090"/>
      <c r="L1432" s="1090"/>
      <c r="M1432" s="1090"/>
      <c r="N1432" s="1090"/>
      <c r="O1432" s="1091"/>
    </row>
    <row r="1433" spans="2:15" s="97" customFormat="1" ht="18" customHeight="1">
      <c r="B1433" s="1093"/>
      <c r="C1433" s="1094"/>
      <c r="D1433" s="1045"/>
      <c r="E1433" s="1108"/>
      <c r="F1433" s="1108"/>
      <c r="G1433" s="1108"/>
      <c r="H1433" s="1108"/>
      <c r="I1433" s="1108"/>
      <c r="J1433" s="1108"/>
      <c r="K1433" s="1108"/>
      <c r="L1433" s="1108"/>
      <c r="M1433" s="1108"/>
      <c r="N1433" s="1108"/>
      <c r="O1433" s="1109"/>
    </row>
    <row r="1434" spans="2:15" s="97" customFormat="1" ht="18" customHeight="1">
      <c r="B1434" s="1093"/>
      <c r="C1434" s="1094"/>
      <c r="D1434" s="1110"/>
      <c r="E1434" s="1111"/>
      <c r="F1434" s="1111"/>
      <c r="G1434" s="1111"/>
      <c r="H1434" s="1111"/>
      <c r="I1434" s="1111"/>
      <c r="J1434" s="1111"/>
      <c r="K1434" s="1111"/>
      <c r="L1434" s="1111"/>
      <c r="M1434" s="1111"/>
      <c r="N1434" s="1111"/>
      <c r="O1434" s="1112"/>
    </row>
    <row r="1435" spans="2:15" s="97" customFormat="1" ht="18" customHeight="1">
      <c r="B1435" s="1093"/>
      <c r="C1435" s="1094"/>
      <c r="D1435" s="1113"/>
      <c r="E1435" s="1114"/>
      <c r="F1435" s="1114"/>
      <c r="G1435" s="1114"/>
      <c r="H1435" s="1114"/>
      <c r="I1435" s="1114"/>
      <c r="J1435" s="1114"/>
      <c r="K1435" s="1114"/>
      <c r="L1435" s="1114"/>
      <c r="M1435" s="1114"/>
      <c r="N1435" s="1114"/>
      <c r="O1435" s="1115"/>
    </row>
    <row r="1436" spans="2:15" s="97" customFormat="1" ht="17.100000000000001" customHeight="1">
      <c r="B1436" s="1093"/>
      <c r="C1436" s="1094"/>
      <c r="D1436" s="1133" t="s">
        <v>278</v>
      </c>
      <c r="E1436" s="1133"/>
      <c r="F1436" s="1133"/>
      <c r="G1436" s="1133"/>
      <c r="H1436" s="1133"/>
      <c r="I1436" s="1133"/>
      <c r="J1436" s="1133"/>
      <c r="K1436" s="1133"/>
      <c r="L1436" s="1133"/>
      <c r="M1436" s="1133"/>
      <c r="N1436" s="1133"/>
      <c r="O1436" s="1134"/>
    </row>
    <row r="1437" spans="2:15" s="97" customFormat="1" ht="17.100000000000001" customHeight="1">
      <c r="B1437" s="1093"/>
      <c r="C1437" s="1094"/>
      <c r="D1437" s="1135"/>
      <c r="E1437" s="1108"/>
      <c r="F1437" s="1108"/>
      <c r="G1437" s="1108"/>
      <c r="H1437" s="1108"/>
      <c r="I1437" s="1108"/>
      <c r="J1437" s="1108"/>
      <c r="K1437" s="1108"/>
      <c r="L1437" s="1108"/>
      <c r="M1437" s="1108"/>
      <c r="N1437" s="1108"/>
      <c r="O1437" s="1109"/>
    </row>
    <row r="1438" spans="2:15" s="97" customFormat="1" ht="17.100000000000001" customHeight="1">
      <c r="B1438" s="1093"/>
      <c r="C1438" s="1094"/>
      <c r="D1438" s="1110"/>
      <c r="E1438" s="1111"/>
      <c r="F1438" s="1111"/>
      <c r="G1438" s="1111"/>
      <c r="H1438" s="1111"/>
      <c r="I1438" s="1111"/>
      <c r="J1438" s="1111"/>
      <c r="K1438" s="1111"/>
      <c r="L1438" s="1111"/>
      <c r="M1438" s="1111"/>
      <c r="N1438" s="1111"/>
      <c r="O1438" s="1112"/>
    </row>
    <row r="1439" spans="2:15" s="97" customFormat="1" ht="17.100000000000001" customHeight="1">
      <c r="B1439" s="1093"/>
      <c r="C1439" s="1094"/>
      <c r="D1439" s="1113"/>
      <c r="E1439" s="1114"/>
      <c r="F1439" s="1114"/>
      <c r="G1439" s="1114"/>
      <c r="H1439" s="1114"/>
      <c r="I1439" s="1114"/>
      <c r="J1439" s="1114"/>
      <c r="K1439" s="1114"/>
      <c r="L1439" s="1114"/>
      <c r="M1439" s="1114"/>
      <c r="N1439" s="1114"/>
      <c r="O1439" s="1115"/>
    </row>
    <row r="1440" spans="2:15" s="97" customFormat="1" ht="17.100000000000001" customHeight="1">
      <c r="B1440" s="1093"/>
      <c r="C1440" s="1094"/>
      <c r="D1440" s="1133" t="s">
        <v>371</v>
      </c>
      <c r="E1440" s="1133"/>
      <c r="F1440" s="1133"/>
      <c r="G1440" s="1133"/>
      <c r="H1440" s="1133"/>
      <c r="I1440" s="1133"/>
      <c r="J1440" s="1133"/>
      <c r="K1440" s="1133"/>
      <c r="L1440" s="1133"/>
      <c r="M1440" s="1133"/>
      <c r="N1440" s="1133"/>
      <c r="O1440" s="1134"/>
    </row>
    <row r="1441" spans="1:21" s="97" customFormat="1" ht="17.100000000000001" customHeight="1">
      <c r="B1441" s="1093"/>
      <c r="C1441" s="1094"/>
      <c r="D1441" s="1135"/>
      <c r="E1441" s="1136"/>
      <c r="F1441" s="1136"/>
      <c r="G1441" s="1136"/>
      <c r="H1441" s="1136"/>
      <c r="I1441" s="1136"/>
      <c r="J1441" s="1136"/>
      <c r="K1441" s="1136"/>
      <c r="L1441" s="1136"/>
      <c r="M1441" s="1136"/>
      <c r="N1441" s="1136"/>
      <c r="O1441" s="1137"/>
    </row>
    <row r="1442" spans="1:21" s="97" customFormat="1" ht="17.100000000000001" customHeight="1">
      <c r="B1442" s="1093"/>
      <c r="C1442" s="1094"/>
      <c r="D1442" s="1138"/>
      <c r="E1442" s="827"/>
      <c r="F1442" s="827"/>
      <c r="G1442" s="827"/>
      <c r="H1442" s="827"/>
      <c r="I1442" s="827"/>
      <c r="J1442" s="827"/>
      <c r="K1442" s="827"/>
      <c r="L1442" s="827"/>
      <c r="M1442" s="827"/>
      <c r="N1442" s="827"/>
      <c r="O1442" s="1139"/>
    </row>
    <row r="1443" spans="1:21" s="97" customFormat="1" ht="17.100000000000001" customHeight="1">
      <c r="B1443" s="1093"/>
      <c r="C1443" s="1094"/>
      <c r="D1443" s="1140"/>
      <c r="E1443" s="1141"/>
      <c r="F1443" s="1141"/>
      <c r="G1443" s="1141"/>
      <c r="H1443" s="1141"/>
      <c r="I1443" s="1141"/>
      <c r="J1443" s="1141"/>
      <c r="K1443" s="1141"/>
      <c r="L1443" s="1141"/>
      <c r="M1443" s="1141"/>
      <c r="N1443" s="1141"/>
      <c r="O1443" s="1142"/>
    </row>
    <row r="1444" spans="1:21" s="97" customFormat="1" ht="45" customHeight="1">
      <c r="B1444" s="1093"/>
      <c r="C1444" s="1094"/>
      <c r="D1444" s="1021" t="s">
        <v>780</v>
      </c>
      <c r="E1444" s="1022"/>
      <c r="F1444" s="1022"/>
      <c r="G1444" s="1022"/>
      <c r="H1444" s="1022"/>
      <c r="I1444" s="1022"/>
      <c r="J1444" s="1022"/>
      <c r="K1444" s="1022"/>
      <c r="L1444" s="1023"/>
      <c r="M1444" s="1024" t="s">
        <v>713</v>
      </c>
      <c r="N1444" s="1025"/>
      <c r="O1444" s="706" t="s">
        <v>714</v>
      </c>
      <c r="Q1444" s="495" t="s">
        <v>721</v>
      </c>
    </row>
    <row r="1445" spans="1:21" s="97" customFormat="1" ht="17.100000000000001" customHeight="1">
      <c r="B1445" s="1093"/>
      <c r="C1445" s="1094"/>
      <c r="D1445" s="1045"/>
      <c r="E1445" s="1103"/>
      <c r="F1445" s="1103"/>
      <c r="G1445" s="1103"/>
      <c r="H1445" s="1103"/>
      <c r="I1445" s="1103"/>
      <c r="J1445" s="1103"/>
      <c r="K1445" s="1103"/>
      <c r="L1445" s="1103"/>
      <c r="M1445" s="1103"/>
      <c r="N1445" s="1103"/>
      <c r="O1445" s="1104"/>
    </row>
    <row r="1446" spans="1:21" ht="18" customHeight="1">
      <c r="B1446" s="1093"/>
      <c r="C1446" s="1094"/>
      <c r="D1446" s="1105"/>
      <c r="E1446" s="1106"/>
      <c r="F1446" s="1106"/>
      <c r="G1446" s="1106"/>
      <c r="H1446" s="1106"/>
      <c r="I1446" s="1106"/>
      <c r="J1446" s="1106"/>
      <c r="K1446" s="1106"/>
      <c r="L1446" s="1106"/>
      <c r="M1446" s="1106"/>
      <c r="N1446" s="1106"/>
      <c r="O1446" s="1107"/>
      <c r="R1446" s="294"/>
      <c r="S1446" s="294"/>
      <c r="T1446" s="294"/>
      <c r="U1446" s="294"/>
    </row>
    <row r="1447" spans="1:21" ht="18" customHeight="1">
      <c r="B1447" s="1093"/>
      <c r="C1447" s="1094"/>
      <c r="D1447" s="1147" t="s">
        <v>279</v>
      </c>
      <c r="E1447" s="1133"/>
      <c r="F1447" s="1133"/>
      <c r="G1447" s="1133"/>
      <c r="H1447" s="1133"/>
      <c r="I1447" s="1133"/>
      <c r="J1447" s="1133"/>
      <c r="K1447" s="1133"/>
      <c r="L1447" s="1133"/>
      <c r="M1447" s="1133"/>
      <c r="N1447" s="1133"/>
      <c r="O1447" s="1134"/>
      <c r="R1447" s="294"/>
      <c r="S1447" s="294"/>
      <c r="T1447" s="294"/>
      <c r="U1447" s="294"/>
    </row>
    <row r="1448" spans="1:21" ht="18" customHeight="1">
      <c r="B1448" s="1093"/>
      <c r="C1448" s="1094"/>
      <c r="D1448" s="1127"/>
      <c r="E1448" s="1128"/>
      <c r="F1448" s="1128"/>
      <c r="G1448" s="1128"/>
      <c r="H1448" s="1128"/>
      <c r="I1448" s="1128"/>
      <c r="J1448" s="1128"/>
      <c r="K1448" s="1128"/>
      <c r="L1448" s="1128"/>
      <c r="M1448" s="1128"/>
      <c r="N1448" s="1128"/>
      <c r="O1448" s="1129"/>
      <c r="R1448" s="294"/>
      <c r="S1448" s="294"/>
      <c r="T1448" s="294"/>
      <c r="U1448" s="294"/>
    </row>
    <row r="1449" spans="1:21" s="308" customFormat="1" ht="18" customHeight="1">
      <c r="B1449" s="1095"/>
      <c r="C1449" s="1096"/>
      <c r="D1449" s="1130"/>
      <c r="E1449" s="1131"/>
      <c r="F1449" s="1131"/>
      <c r="G1449" s="1131"/>
      <c r="H1449" s="1131"/>
      <c r="I1449" s="1131"/>
      <c r="J1449" s="1131"/>
      <c r="K1449" s="1131"/>
      <c r="L1449" s="1131"/>
      <c r="M1449" s="1131"/>
      <c r="N1449" s="1131"/>
      <c r="O1449" s="1132"/>
    </row>
    <row r="1450" spans="1:21" s="122" customFormat="1" ht="4.5" customHeight="1">
      <c r="B1450" s="309"/>
      <c r="C1450" s="309"/>
      <c r="D1450" s="310"/>
      <c r="E1450" s="310"/>
      <c r="F1450" s="310"/>
      <c r="G1450" s="310"/>
      <c r="H1450" s="310"/>
      <c r="I1450" s="310"/>
      <c r="J1450" s="310"/>
      <c r="K1450" s="310"/>
      <c r="L1450" s="310"/>
      <c r="M1450" s="310"/>
      <c r="N1450" s="310"/>
      <c r="O1450" s="310"/>
    </row>
    <row r="1451" spans="1:21" s="122" customFormat="1" ht="18.75" customHeight="1">
      <c r="B1451" s="463" t="s">
        <v>333</v>
      </c>
      <c r="C1451" s="309"/>
      <c r="D1451" s="310"/>
      <c r="E1451" s="310"/>
      <c r="F1451" s="310"/>
      <c r="G1451" s="310"/>
      <c r="H1451" s="310"/>
      <c r="I1451" s="310"/>
      <c r="J1451" s="310"/>
      <c r="K1451" s="310"/>
      <c r="L1451" s="310"/>
      <c r="M1451" s="310"/>
      <c r="N1451" s="310"/>
      <c r="O1451" s="310"/>
    </row>
    <row r="1452" spans="1:21" s="122" customFormat="1" ht="14.25" customHeight="1" thickBot="1">
      <c r="B1452" s="463" t="s">
        <v>331</v>
      </c>
      <c r="C1452" s="309"/>
      <c r="D1452" s="310"/>
      <c r="E1452" s="310"/>
      <c r="F1452" s="310"/>
      <c r="G1452" s="310"/>
      <c r="H1452" s="310"/>
      <c r="I1452" s="310"/>
      <c r="J1452" s="310"/>
      <c r="K1452" s="310"/>
      <c r="L1452" s="310"/>
      <c r="M1452" s="310"/>
      <c r="N1452" s="310"/>
      <c r="O1452" s="310"/>
    </row>
    <row r="1453" spans="1:21" s="122" customFormat="1" ht="18" customHeight="1" thickBot="1">
      <c r="B1453" s="1143" t="s">
        <v>36</v>
      </c>
      <c r="C1453" s="1017"/>
      <c r="D1453" s="1018"/>
      <c r="E1453" s="311" t="s">
        <v>439</v>
      </c>
      <c r="F1453" s="312"/>
      <c r="G1453" s="312"/>
      <c r="H1453" s="312"/>
      <c r="I1453" s="312"/>
      <c r="J1453" s="312"/>
      <c r="K1453" s="312"/>
      <c r="L1453" s="212"/>
      <c r="M1453" s="212"/>
      <c r="N1453" s="212"/>
      <c r="O1453" s="212"/>
    </row>
    <row r="1454" spans="1:21" s="122" customFormat="1" ht="12">
      <c r="A1454" s="313"/>
      <c r="B1454" s="314" t="s">
        <v>50</v>
      </c>
      <c r="C1454" s="314"/>
      <c r="D1454" s="315"/>
      <c r="E1454" s="316"/>
      <c r="F1454" s="316"/>
      <c r="G1454" s="317" t="s">
        <v>51</v>
      </c>
      <c r="H1454" s="315"/>
      <c r="I1454" s="314" t="s">
        <v>52</v>
      </c>
      <c r="J1454" s="314"/>
      <c r="K1454" s="313"/>
      <c r="L1454" s="318"/>
      <c r="M1454" s="319"/>
      <c r="N1454" s="313"/>
      <c r="O1454" s="317" t="s">
        <v>51</v>
      </c>
    </row>
    <row r="1455" spans="1:21" s="122" customFormat="1" ht="12">
      <c r="A1455" s="320"/>
      <c r="B1455" s="321" t="s">
        <v>53</v>
      </c>
      <c r="C1455" s="322"/>
      <c r="D1455" s="322"/>
      <c r="E1455" s="323"/>
      <c r="F1455" s="323" t="s">
        <v>54</v>
      </c>
      <c r="G1455" s="324" t="s">
        <v>55</v>
      </c>
      <c r="H1455" s="325"/>
      <c r="I1455" s="321" t="s">
        <v>53</v>
      </c>
      <c r="J1455" s="322"/>
      <c r="K1455" s="322"/>
      <c r="L1455" s="322"/>
      <c r="M1455" s="323"/>
      <c r="N1455" s="323" t="s">
        <v>54</v>
      </c>
      <c r="O1455" s="324" t="s">
        <v>55</v>
      </c>
    </row>
    <row r="1456" spans="1:21" s="122" customFormat="1" ht="18" customHeight="1">
      <c r="A1456" s="313"/>
      <c r="B1456" s="78" t="s">
        <v>395</v>
      </c>
      <c r="C1456" s="79"/>
      <c r="D1456" s="79"/>
      <c r="E1456" s="80"/>
      <c r="F1456" s="81"/>
      <c r="G1456" s="82"/>
      <c r="H1456" s="83"/>
      <c r="I1456" s="78" t="s">
        <v>397</v>
      </c>
      <c r="J1456" s="79"/>
      <c r="K1456" s="79"/>
      <c r="L1456" s="79"/>
      <c r="M1456" s="80"/>
      <c r="N1456" s="84"/>
      <c r="O1456" s="85"/>
      <c r="Q1456" s="561" t="s">
        <v>700</v>
      </c>
    </row>
    <row r="1457" spans="1:15" s="122" customFormat="1" ht="14.25" customHeight="1">
      <c r="A1457" s="313"/>
      <c r="B1457" s="86"/>
      <c r="C1457" s="87"/>
      <c r="D1457" s="88"/>
      <c r="E1457" s="89"/>
      <c r="F1457" s="90"/>
      <c r="G1457" s="91"/>
      <c r="H1457" s="83"/>
      <c r="I1457" s="92"/>
      <c r="J1457" s="93"/>
      <c r="K1457" s="88"/>
      <c r="L1457" s="88"/>
      <c r="M1457" s="89"/>
      <c r="N1457" s="90"/>
      <c r="O1457" s="94"/>
    </row>
    <row r="1458" spans="1:15" s="122" customFormat="1" ht="14.25" customHeight="1">
      <c r="A1458" s="313"/>
      <c r="B1458" s="95"/>
      <c r="C1458" s="96"/>
      <c r="D1458" s="97"/>
      <c r="E1458" s="98"/>
      <c r="F1458" s="90"/>
      <c r="G1458" s="99">
        <f>ROUNDDOWN(SUM(F1457:F1463)/1000,0)</f>
        <v>0</v>
      </c>
      <c r="H1458" s="100"/>
      <c r="I1458" s="92"/>
      <c r="J1458" s="510"/>
      <c r="K1458" s="510"/>
      <c r="L1458" s="510"/>
      <c r="M1458" s="98"/>
      <c r="N1458" s="90"/>
      <c r="O1458" s="101">
        <f>ROUNDDOWN(SUM(N1457:N1466)/1000,0)</f>
        <v>0</v>
      </c>
    </row>
    <row r="1459" spans="1:15" s="122" customFormat="1" ht="14.1" customHeight="1">
      <c r="A1459" s="313"/>
      <c r="B1459" s="95"/>
      <c r="C1459" s="96"/>
      <c r="D1459" s="97"/>
      <c r="E1459" s="98"/>
      <c r="F1459" s="90"/>
      <c r="G1459" s="99"/>
      <c r="H1459" s="100"/>
      <c r="I1459" s="92"/>
      <c r="J1459" s="510"/>
      <c r="K1459" s="510"/>
      <c r="L1459" s="510"/>
      <c r="M1459" s="98"/>
      <c r="N1459" s="90"/>
      <c r="O1459" s="94"/>
    </row>
    <row r="1460" spans="1:15" s="122" customFormat="1" ht="14.25" customHeight="1">
      <c r="A1460" s="313"/>
      <c r="B1460" s="95"/>
      <c r="C1460" s="96"/>
      <c r="D1460" s="97"/>
      <c r="E1460" s="98"/>
      <c r="F1460" s="90"/>
      <c r="G1460" s="99"/>
      <c r="H1460" s="100"/>
      <c r="I1460" s="92"/>
      <c r="J1460" s="510"/>
      <c r="K1460" s="510"/>
      <c r="L1460" s="510"/>
      <c r="M1460" s="98"/>
      <c r="N1460" s="90"/>
      <c r="O1460" s="94"/>
    </row>
    <row r="1461" spans="1:15" s="122" customFormat="1" ht="14.25" customHeight="1">
      <c r="A1461" s="313"/>
      <c r="B1461" s="95"/>
      <c r="C1461" s="96"/>
      <c r="D1461" s="97"/>
      <c r="E1461" s="98"/>
      <c r="F1461" s="90"/>
      <c r="G1461" s="102"/>
      <c r="H1461" s="103"/>
      <c r="I1461" s="92"/>
      <c r="J1461" s="510"/>
      <c r="K1461" s="510"/>
      <c r="L1461" s="510"/>
      <c r="M1461" s="98"/>
      <c r="N1461" s="90"/>
      <c r="O1461" s="94"/>
    </row>
    <row r="1462" spans="1:15" s="122" customFormat="1" ht="14.25" customHeight="1">
      <c r="A1462" s="313"/>
      <c r="B1462" s="95"/>
      <c r="C1462" s="96"/>
      <c r="D1462" s="97"/>
      <c r="E1462" s="98"/>
      <c r="F1462" s="90"/>
      <c r="G1462" s="102"/>
      <c r="H1462" s="103"/>
      <c r="I1462" s="92"/>
      <c r="J1462" s="510"/>
      <c r="K1462" s="510"/>
      <c r="L1462" s="510"/>
      <c r="M1462" s="98"/>
      <c r="N1462" s="90"/>
      <c r="O1462" s="94"/>
    </row>
    <row r="1463" spans="1:15" s="122" customFormat="1" ht="14.25" customHeight="1">
      <c r="A1463" s="313"/>
      <c r="B1463" s="78" t="s">
        <v>607</v>
      </c>
      <c r="C1463" s="79"/>
      <c r="D1463" s="79"/>
      <c r="E1463" s="80"/>
      <c r="F1463" s="81"/>
      <c r="G1463" s="82"/>
      <c r="H1463" s="105"/>
      <c r="I1463" s="92"/>
      <c r="J1463" s="510"/>
      <c r="K1463" s="510"/>
      <c r="L1463" s="510"/>
      <c r="M1463" s="98"/>
      <c r="N1463" s="90"/>
      <c r="O1463" s="94"/>
    </row>
    <row r="1464" spans="1:15" s="122" customFormat="1" ht="14.25" customHeight="1">
      <c r="A1464" s="313"/>
      <c r="B1464" s="95"/>
      <c r="C1464" s="96"/>
      <c r="D1464" s="97"/>
      <c r="E1464" s="98"/>
      <c r="F1464" s="90"/>
      <c r="G1464" s="91"/>
      <c r="H1464" s="105"/>
      <c r="I1464" s="92"/>
      <c r="J1464" s="510"/>
      <c r="K1464" s="510"/>
      <c r="L1464" s="510"/>
      <c r="M1464" s="98"/>
      <c r="N1464" s="90"/>
      <c r="O1464" s="94"/>
    </row>
    <row r="1465" spans="1:15" s="122" customFormat="1" ht="14.25" customHeight="1">
      <c r="A1465" s="313"/>
      <c r="B1465" s="95"/>
      <c r="C1465" s="96"/>
      <c r="D1465" s="97"/>
      <c r="E1465" s="98"/>
      <c r="F1465" s="90"/>
      <c r="G1465" s="99">
        <f>ROUNDDOWN(SUM(F1464:F1469)/1000,0)</f>
        <v>0</v>
      </c>
      <c r="H1465" s="100"/>
      <c r="I1465" s="107"/>
      <c r="J1465" s="511"/>
      <c r="K1465" s="511"/>
      <c r="L1465" s="511"/>
      <c r="M1465" s="98"/>
      <c r="N1465" s="90"/>
      <c r="O1465" s="106"/>
    </row>
    <row r="1466" spans="1:15" s="122" customFormat="1" ht="14.25" customHeight="1">
      <c r="A1466" s="313"/>
      <c r="B1466" s="95"/>
      <c r="C1466" s="96"/>
      <c r="D1466" s="97"/>
      <c r="E1466" s="98"/>
      <c r="F1466" s="90"/>
      <c r="G1466" s="99"/>
      <c r="H1466" s="100"/>
      <c r="I1466" s="78" t="s">
        <v>398</v>
      </c>
      <c r="J1466" s="79"/>
      <c r="K1466" s="79"/>
      <c r="L1466" s="79"/>
      <c r="M1466" s="80"/>
      <c r="N1466" s="81"/>
      <c r="O1466" s="111"/>
    </row>
    <row r="1467" spans="1:15" s="122" customFormat="1" ht="14.25" customHeight="1">
      <c r="A1467" s="313"/>
      <c r="B1467" s="95"/>
      <c r="C1467" s="96"/>
      <c r="D1467" s="97"/>
      <c r="E1467" s="98"/>
      <c r="F1467" s="90"/>
      <c r="G1467" s="99"/>
      <c r="H1467" s="105"/>
      <c r="I1467" s="92"/>
      <c r="J1467" s="510"/>
      <c r="K1467" s="510"/>
      <c r="L1467" s="510"/>
      <c r="M1467" s="98"/>
      <c r="N1467" s="90"/>
      <c r="O1467" s="94"/>
    </row>
    <row r="1468" spans="1:15" s="122" customFormat="1" ht="14.25" customHeight="1">
      <c r="A1468" s="313"/>
      <c r="B1468" s="95"/>
      <c r="C1468" s="96"/>
      <c r="D1468" s="97"/>
      <c r="E1468" s="98"/>
      <c r="F1468" s="90"/>
      <c r="G1468" s="99"/>
      <c r="H1468" s="100"/>
      <c r="I1468" s="92"/>
      <c r="J1468" s="510"/>
      <c r="K1468" s="510"/>
      <c r="L1468" s="510"/>
      <c r="M1468" s="98"/>
      <c r="N1468" s="90"/>
      <c r="O1468" s="101">
        <f>ROUNDDOWN(SUM(N1467:N1475)/1000,0)</f>
        <v>0</v>
      </c>
    </row>
    <row r="1469" spans="1:15" s="122" customFormat="1" ht="14.25" customHeight="1">
      <c r="A1469" s="313"/>
      <c r="B1469" s="78" t="s">
        <v>614</v>
      </c>
      <c r="C1469" s="79"/>
      <c r="D1469" s="79"/>
      <c r="E1469" s="80"/>
      <c r="F1469" s="81"/>
      <c r="G1469" s="82"/>
      <c r="H1469" s="100"/>
      <c r="I1469" s="92"/>
      <c r="J1469" s="510"/>
      <c r="K1469" s="510"/>
      <c r="L1469" s="510"/>
      <c r="M1469" s="98"/>
      <c r="N1469" s="90"/>
      <c r="O1469" s="94"/>
    </row>
    <row r="1470" spans="1:15" s="122" customFormat="1" ht="14.25" customHeight="1">
      <c r="A1470" s="313"/>
      <c r="B1470" s="95"/>
      <c r="C1470" s="96"/>
      <c r="D1470" s="97"/>
      <c r="E1470" s="98"/>
      <c r="F1470" s="90"/>
      <c r="G1470" s="91"/>
      <c r="H1470" s="105"/>
      <c r="I1470" s="92"/>
      <c r="J1470" s="510"/>
      <c r="K1470" s="510"/>
      <c r="L1470" s="510"/>
      <c r="M1470" s="98"/>
      <c r="N1470" s="90"/>
      <c r="O1470" s="94"/>
    </row>
    <row r="1471" spans="1:15" s="122" customFormat="1" ht="14.25" customHeight="1">
      <c r="A1471" s="313"/>
      <c r="B1471" s="95"/>
      <c r="C1471" s="96"/>
      <c r="D1471" s="97"/>
      <c r="E1471" s="98"/>
      <c r="F1471" s="90"/>
      <c r="G1471" s="99">
        <f>ROUNDDOWN(SUM(F1470:F1473)/1000,0)</f>
        <v>0</v>
      </c>
      <c r="H1471" s="105"/>
      <c r="I1471" s="92"/>
      <c r="J1471" s="510"/>
      <c r="K1471" s="510"/>
      <c r="L1471" s="510"/>
      <c r="M1471" s="98"/>
      <c r="N1471" s="90"/>
      <c r="O1471" s="94"/>
    </row>
    <row r="1472" spans="1:15" s="122" customFormat="1" ht="14.25" customHeight="1">
      <c r="A1472" s="313"/>
      <c r="B1472" s="95"/>
      <c r="C1472" s="96"/>
      <c r="D1472" s="97"/>
      <c r="E1472" s="98"/>
      <c r="F1472" s="90"/>
      <c r="G1472" s="99"/>
      <c r="H1472" s="100"/>
      <c r="I1472" s="92"/>
      <c r="J1472" s="510"/>
      <c r="K1472" s="510"/>
      <c r="L1472" s="510"/>
      <c r="M1472" s="98"/>
      <c r="N1472" s="90"/>
      <c r="O1472" s="94"/>
    </row>
    <row r="1473" spans="1:15" s="122" customFormat="1" ht="14.25" customHeight="1">
      <c r="A1473" s="313"/>
      <c r="B1473" s="78" t="s">
        <v>615</v>
      </c>
      <c r="C1473" s="79"/>
      <c r="D1473" s="79"/>
      <c r="E1473" s="80"/>
      <c r="F1473" s="81"/>
      <c r="G1473" s="82"/>
      <c r="H1473" s="100"/>
      <c r="I1473" s="92"/>
      <c r="J1473" s="510"/>
      <c r="K1473" s="510"/>
      <c r="L1473" s="510"/>
      <c r="M1473" s="98"/>
      <c r="N1473" s="90"/>
      <c r="O1473" s="94"/>
    </row>
    <row r="1474" spans="1:15" s="122" customFormat="1" ht="14.25" customHeight="1">
      <c r="A1474" s="313"/>
      <c r="B1474" s="95"/>
      <c r="C1474" s="96"/>
      <c r="D1474" s="97"/>
      <c r="E1474" s="98"/>
      <c r="F1474" s="90"/>
      <c r="G1474" s="91"/>
      <c r="H1474" s="105"/>
      <c r="I1474" s="92"/>
      <c r="J1474" s="510"/>
      <c r="K1474" s="510"/>
      <c r="L1474" s="510"/>
      <c r="M1474" s="98"/>
      <c r="N1474" s="90"/>
      <c r="O1474" s="106"/>
    </row>
    <row r="1475" spans="1:15" s="122" customFormat="1" ht="14.25" customHeight="1">
      <c r="A1475" s="313"/>
      <c r="B1475" s="95"/>
      <c r="C1475" s="96"/>
      <c r="D1475" s="97"/>
      <c r="E1475" s="98"/>
      <c r="F1475" s="90"/>
      <c r="G1475" s="99">
        <f>ROUNDDOWN(SUM(F1474:F1479)/1000,0)</f>
        <v>0</v>
      </c>
      <c r="H1475" s="105"/>
      <c r="I1475" s="185" t="s">
        <v>399</v>
      </c>
      <c r="J1475" s="167"/>
      <c r="K1475" s="109"/>
      <c r="L1475" s="109"/>
      <c r="M1475" s="110"/>
      <c r="N1475" s="84"/>
      <c r="O1475" s="111"/>
    </row>
    <row r="1476" spans="1:15" s="122" customFormat="1" ht="14.25" customHeight="1">
      <c r="A1476" s="313"/>
      <c r="B1476" s="95"/>
      <c r="C1476" s="96"/>
      <c r="D1476" s="97"/>
      <c r="E1476" s="98"/>
      <c r="F1476" s="90"/>
      <c r="G1476" s="99"/>
      <c r="H1476" s="105"/>
      <c r="I1476" s="92"/>
      <c r="J1476" s="510"/>
      <c r="K1476" s="510"/>
      <c r="L1476" s="510"/>
      <c r="M1476" s="98"/>
      <c r="N1476" s="90"/>
      <c r="O1476" s="94"/>
    </row>
    <row r="1477" spans="1:15" s="122" customFormat="1" ht="14.25" customHeight="1">
      <c r="A1477" s="313"/>
      <c r="B1477" s="95"/>
      <c r="C1477" s="96"/>
      <c r="D1477" s="97"/>
      <c r="E1477" s="98"/>
      <c r="F1477" s="90"/>
      <c r="G1477" s="99"/>
      <c r="H1477" s="100"/>
      <c r="I1477" s="92"/>
      <c r="J1477" s="510"/>
      <c r="K1477" s="510"/>
      <c r="L1477" s="510"/>
      <c r="M1477" s="98"/>
      <c r="N1477" s="90"/>
      <c r="O1477" s="101">
        <f>ROUNDDOWN(SUM(N1476:N1482)/1000,0)</f>
        <v>0</v>
      </c>
    </row>
    <row r="1478" spans="1:15" s="122" customFormat="1" ht="14.25" customHeight="1">
      <c r="A1478" s="313"/>
      <c r="B1478" s="78" t="s">
        <v>396</v>
      </c>
      <c r="C1478" s="79"/>
      <c r="D1478" s="79"/>
      <c r="E1478" s="80"/>
      <c r="F1478" s="81"/>
      <c r="G1478" s="82"/>
      <c r="H1478" s="100"/>
      <c r="I1478" s="92"/>
      <c r="J1478" s="510"/>
      <c r="K1478" s="510"/>
      <c r="L1478" s="510"/>
      <c r="M1478" s="98"/>
      <c r="N1478" s="90"/>
      <c r="O1478" s="94"/>
    </row>
    <row r="1479" spans="1:15" s="122" customFormat="1" ht="14.25" customHeight="1">
      <c r="A1479" s="313"/>
      <c r="B1479" s="95"/>
      <c r="C1479" s="96"/>
      <c r="D1479" s="97"/>
      <c r="E1479" s="98"/>
      <c r="F1479" s="90"/>
      <c r="G1479" s="91"/>
      <c r="H1479" s="100"/>
      <c r="I1479" s="92"/>
      <c r="J1479" s="510"/>
      <c r="K1479" s="510"/>
      <c r="L1479" s="510"/>
      <c r="M1479" s="98"/>
      <c r="N1479" s="90"/>
      <c r="O1479" s="94"/>
    </row>
    <row r="1480" spans="1:15" s="122" customFormat="1" ht="14.25" customHeight="1">
      <c r="A1480" s="313"/>
      <c r="B1480" s="95"/>
      <c r="C1480" s="96"/>
      <c r="D1480" s="97"/>
      <c r="E1480" s="98"/>
      <c r="F1480" s="90"/>
      <c r="G1480" s="91">
        <f>ROUNDDOWN(SUM(F1479:F1486)/1000,0)</f>
        <v>0</v>
      </c>
      <c r="H1480" s="100"/>
      <c r="I1480" s="92"/>
      <c r="J1480" s="510"/>
      <c r="K1480" s="510"/>
      <c r="L1480" s="510"/>
      <c r="M1480" s="98"/>
      <c r="N1480" s="90"/>
      <c r="O1480" s="94"/>
    </row>
    <row r="1481" spans="1:15" s="122" customFormat="1" ht="14.25" customHeight="1">
      <c r="A1481" s="313"/>
      <c r="B1481" s="95"/>
      <c r="C1481" s="96"/>
      <c r="D1481" s="97"/>
      <c r="E1481" s="98"/>
      <c r="F1481" s="90"/>
      <c r="G1481" s="91"/>
      <c r="H1481" s="100"/>
      <c r="I1481" s="92"/>
      <c r="J1481" s="510"/>
      <c r="K1481" s="510"/>
      <c r="L1481" s="510"/>
      <c r="M1481" s="98"/>
      <c r="N1481" s="90"/>
      <c r="O1481" s="94"/>
    </row>
    <row r="1482" spans="1:15" s="122" customFormat="1" ht="14.25" customHeight="1">
      <c r="A1482" s="313"/>
      <c r="B1482" s="95"/>
      <c r="C1482" s="96"/>
      <c r="D1482" s="97"/>
      <c r="E1482" s="98"/>
      <c r="F1482" s="90"/>
      <c r="G1482" s="91"/>
      <c r="H1482" s="105"/>
      <c r="I1482" s="185" t="s">
        <v>400</v>
      </c>
      <c r="J1482" s="108"/>
      <c r="K1482" s="109"/>
      <c r="L1482" s="109"/>
      <c r="M1482" s="110"/>
      <c r="N1482" s="84"/>
      <c r="O1482" s="168"/>
    </row>
    <row r="1483" spans="1:15" s="122" customFormat="1" ht="14.25" customHeight="1">
      <c r="A1483" s="313"/>
      <c r="B1483" s="95"/>
      <c r="C1483" s="96"/>
      <c r="D1483" s="97"/>
      <c r="E1483" s="98"/>
      <c r="F1483" s="90"/>
      <c r="G1483" s="91"/>
      <c r="H1483" s="105"/>
      <c r="I1483" s="92"/>
      <c r="J1483" s="510"/>
      <c r="K1483" s="510"/>
      <c r="L1483" s="510"/>
      <c r="M1483" s="98"/>
      <c r="N1483" s="90"/>
      <c r="O1483" s="169"/>
    </row>
    <row r="1484" spans="1:15" s="122" customFormat="1" ht="14.25" customHeight="1">
      <c r="A1484" s="313"/>
      <c r="B1484" s="95"/>
      <c r="C1484" s="96"/>
      <c r="D1484" s="97"/>
      <c r="E1484" s="98"/>
      <c r="F1484" s="90"/>
      <c r="G1484" s="91"/>
      <c r="H1484" s="105"/>
      <c r="I1484" s="92"/>
      <c r="J1484" s="510"/>
      <c r="K1484" s="510"/>
      <c r="L1484" s="510"/>
      <c r="M1484" s="98"/>
      <c r="N1484" s="90"/>
      <c r="O1484" s="101">
        <f>ROUNDDOWN(SUM(N1483:N1489)/1000,0)</f>
        <v>0</v>
      </c>
    </row>
    <row r="1485" spans="1:15" s="122" customFormat="1" ht="14.25" customHeight="1">
      <c r="A1485" s="313"/>
      <c r="B1485" s="95"/>
      <c r="C1485" s="96"/>
      <c r="D1485" s="97"/>
      <c r="E1485" s="98"/>
      <c r="F1485" s="90"/>
      <c r="G1485" s="91"/>
      <c r="H1485" s="105"/>
      <c r="I1485" s="92"/>
      <c r="J1485" s="510"/>
      <c r="K1485" s="510"/>
      <c r="L1485" s="510"/>
      <c r="M1485" s="98"/>
      <c r="N1485" s="90"/>
      <c r="O1485" s="94"/>
    </row>
    <row r="1486" spans="1:15" s="122" customFormat="1" ht="14.25" customHeight="1">
      <c r="A1486" s="313"/>
      <c r="B1486" s="78" t="s">
        <v>56</v>
      </c>
      <c r="C1486" s="79"/>
      <c r="D1486" s="79"/>
      <c r="E1486" s="80"/>
      <c r="F1486" s="81"/>
      <c r="G1486" s="82"/>
      <c r="H1486" s="105"/>
      <c r="I1486" s="92"/>
      <c r="J1486" s="510"/>
      <c r="K1486" s="510"/>
      <c r="L1486" s="510"/>
      <c r="M1486" s="98"/>
      <c r="N1486" s="90"/>
      <c r="O1486" s="94"/>
    </row>
    <row r="1487" spans="1:15" s="122" customFormat="1" ht="14.25" customHeight="1">
      <c r="A1487" s="313"/>
      <c r="B1487" s="95"/>
      <c r="C1487" s="96"/>
      <c r="D1487" s="97"/>
      <c r="E1487" s="98"/>
      <c r="F1487" s="90"/>
      <c r="G1487" s="91"/>
      <c r="H1487" s="100"/>
      <c r="I1487" s="92"/>
      <c r="J1487" s="510"/>
      <c r="K1487" s="510"/>
      <c r="L1487" s="510"/>
      <c r="M1487" s="98"/>
      <c r="N1487" s="90"/>
      <c r="O1487" s="94"/>
    </row>
    <row r="1488" spans="1:15" s="122" customFormat="1" ht="14.25" customHeight="1">
      <c r="A1488" s="313"/>
      <c r="B1488" s="95"/>
      <c r="C1488" s="96"/>
      <c r="D1488" s="97"/>
      <c r="E1488" s="98"/>
      <c r="F1488" s="90"/>
      <c r="G1488" s="99">
        <f>ROUNDDOWN(SUM(F1487:F1492)/1000,0)</f>
        <v>0</v>
      </c>
      <c r="H1488" s="105"/>
      <c r="I1488" s="92"/>
      <c r="J1488" s="510"/>
      <c r="K1488" s="510"/>
      <c r="L1488" s="510"/>
      <c r="M1488" s="98"/>
      <c r="N1488" s="90"/>
      <c r="O1488" s="106"/>
    </row>
    <row r="1489" spans="1:17" s="122" customFormat="1" ht="14.25" customHeight="1">
      <c r="A1489" s="313"/>
      <c r="B1489" s="95"/>
      <c r="C1489" s="96"/>
      <c r="D1489" s="97"/>
      <c r="E1489" s="98"/>
      <c r="F1489" s="90"/>
      <c r="G1489" s="91"/>
      <c r="H1489" s="105"/>
      <c r="I1489" s="185" t="s">
        <v>401</v>
      </c>
      <c r="J1489" s="108"/>
      <c r="K1489" s="109"/>
      <c r="L1489" s="109"/>
      <c r="M1489" s="110"/>
      <c r="N1489" s="707"/>
      <c r="O1489" s="112"/>
    </row>
    <row r="1490" spans="1:17" s="122" customFormat="1" ht="14.25" customHeight="1">
      <c r="A1490" s="313"/>
      <c r="B1490" s="95"/>
      <c r="C1490" s="96"/>
      <c r="D1490" s="97"/>
      <c r="E1490" s="98"/>
      <c r="F1490" s="90"/>
      <c r="G1490" s="99"/>
      <c r="H1490" s="105"/>
      <c r="I1490" s="92"/>
      <c r="J1490" s="510"/>
      <c r="K1490" s="510"/>
      <c r="L1490" s="510"/>
      <c r="M1490" s="98"/>
      <c r="N1490" s="90"/>
      <c r="O1490" s="94"/>
    </row>
    <row r="1491" spans="1:17" s="122" customFormat="1" ht="14.25" customHeight="1">
      <c r="A1491" s="313"/>
      <c r="B1491" s="95"/>
      <c r="C1491" s="96"/>
      <c r="D1491" s="97"/>
      <c r="E1491" s="98"/>
      <c r="F1491" s="90"/>
      <c r="G1491" s="99"/>
      <c r="H1491" s="100"/>
      <c r="I1491" s="92"/>
      <c r="J1491" s="510"/>
      <c r="K1491" s="510"/>
      <c r="L1491" s="510"/>
      <c r="M1491" s="98"/>
      <c r="N1491" s="90"/>
      <c r="O1491" s="101">
        <f>ROUNDDOWN(SUM(N1490:N1495)/1000,0)</f>
        <v>0</v>
      </c>
    </row>
    <row r="1492" spans="1:17" s="122" customFormat="1" ht="14.1" customHeight="1" thickBot="1">
      <c r="A1492" s="313"/>
      <c r="B1492" s="113" t="s">
        <v>608</v>
      </c>
      <c r="C1492" s="114"/>
      <c r="D1492" s="114"/>
      <c r="E1492" s="115"/>
      <c r="F1492" s="116"/>
      <c r="G1492" s="117">
        <f>G1493-G1458-G1465-G1471-G1475-G1480-G1488</f>
        <v>0</v>
      </c>
      <c r="H1492" s="105"/>
      <c r="I1492" s="92"/>
      <c r="J1492" s="510"/>
      <c r="K1492" s="510"/>
      <c r="L1492" s="510"/>
      <c r="M1492" s="98"/>
      <c r="N1492" s="90"/>
      <c r="O1492" s="94"/>
    </row>
    <row r="1493" spans="1:17" s="122" customFormat="1" ht="14.25" customHeight="1" thickTop="1">
      <c r="A1493" s="313"/>
      <c r="B1493" s="702" t="s">
        <v>57</v>
      </c>
      <c r="C1493" s="703"/>
      <c r="D1493" s="703"/>
      <c r="E1493" s="703"/>
      <c r="F1493" s="704"/>
      <c r="G1493" s="118">
        <f>O1502</f>
        <v>0</v>
      </c>
      <c r="H1493" s="100"/>
      <c r="I1493" s="92"/>
      <c r="J1493" s="510"/>
      <c r="K1493" s="510"/>
      <c r="L1493" s="510"/>
      <c r="M1493" s="98"/>
      <c r="N1493" s="90"/>
      <c r="O1493" s="94"/>
    </row>
    <row r="1494" spans="1:17" s="122" customFormat="1" ht="20.100000000000001" customHeight="1">
      <c r="A1494" s="313"/>
      <c r="B1494" s="119" t="s">
        <v>58</v>
      </c>
      <c r="C1494" s="120"/>
      <c r="D1494" s="120"/>
      <c r="E1494" s="120"/>
      <c r="F1494" s="120"/>
      <c r="G1494" s="121"/>
      <c r="H1494" s="100"/>
      <c r="I1494" s="107"/>
      <c r="J1494" s="511"/>
      <c r="K1494" s="511"/>
      <c r="L1494" s="511"/>
      <c r="M1494" s="104"/>
      <c r="N1494" s="645"/>
      <c r="O1494" s="106"/>
    </row>
    <row r="1495" spans="1:17" s="122" customFormat="1" ht="14.25" customHeight="1">
      <c r="A1495" s="313"/>
      <c r="B1495" s="122" t="s">
        <v>59</v>
      </c>
      <c r="C1495" s="120"/>
      <c r="D1495" s="120"/>
      <c r="E1495" s="120"/>
      <c r="F1495" s="120"/>
      <c r="G1495" s="123" t="s">
        <v>60</v>
      </c>
      <c r="H1495" s="121"/>
      <c r="I1495" s="185" t="s">
        <v>717</v>
      </c>
      <c r="J1495" s="708"/>
      <c r="K1495" s="510"/>
      <c r="L1495" s="510"/>
      <c r="M1495" s="110"/>
      <c r="N1495" s="84"/>
      <c r="O1495" s="111"/>
    </row>
    <row r="1496" spans="1:17" s="122" customFormat="1" ht="14.25" customHeight="1">
      <c r="A1496" s="313"/>
      <c r="B1496" s="987" t="s">
        <v>61</v>
      </c>
      <c r="C1496" s="1019"/>
      <c r="D1496" s="1019"/>
      <c r="E1496" s="1019"/>
      <c r="F1496" s="1020"/>
      <c r="G1496" s="125" t="s">
        <v>62</v>
      </c>
      <c r="H1496" s="124"/>
      <c r="I1496" s="92"/>
      <c r="J1496" s="510"/>
      <c r="K1496" s="709"/>
      <c r="L1496" s="709"/>
      <c r="M1496" s="98"/>
      <c r="N1496" s="90"/>
      <c r="O1496" s="94"/>
      <c r="Q1496" s="648" t="s">
        <v>735</v>
      </c>
    </row>
    <row r="1497" spans="1:17" s="122" customFormat="1" ht="14.25" customHeight="1">
      <c r="A1497" s="313"/>
      <c r="B1497" s="1144" t="s">
        <v>403</v>
      </c>
      <c r="C1497" s="1019"/>
      <c r="D1497" s="1019"/>
      <c r="E1497" s="1019"/>
      <c r="F1497" s="1020"/>
      <c r="G1497" s="126"/>
      <c r="H1497" s="124"/>
      <c r="I1497" s="92"/>
      <c r="J1497" s="510"/>
      <c r="K1497" s="510"/>
      <c r="L1497" s="510"/>
      <c r="M1497" s="98"/>
      <c r="N1497" s="90"/>
      <c r="O1497" s="101">
        <f>ROUNDDOWN(SUM(N1496:N1500)/1000,0)</f>
        <v>0</v>
      </c>
    </row>
    <row r="1498" spans="1:17" s="122" customFormat="1" ht="20.100000000000001" customHeight="1">
      <c r="A1498" s="313"/>
      <c r="B1498" s="1144" t="s">
        <v>404</v>
      </c>
      <c r="C1498" s="1145"/>
      <c r="D1498" s="1145"/>
      <c r="E1498" s="1145"/>
      <c r="F1498" s="1146"/>
      <c r="G1498" s="126"/>
      <c r="H1498" s="127"/>
      <c r="I1498" s="92"/>
      <c r="J1498" s="510"/>
      <c r="K1498" s="510"/>
      <c r="L1498" s="510"/>
      <c r="M1498" s="98"/>
      <c r="N1498" s="90"/>
      <c r="O1498" s="94"/>
    </row>
    <row r="1499" spans="1:17" s="122" customFormat="1" ht="21.95" customHeight="1" thickBot="1">
      <c r="A1499" s="313"/>
      <c r="B1499" s="1144" t="s">
        <v>104</v>
      </c>
      <c r="C1499" s="1145"/>
      <c r="D1499" s="1145"/>
      <c r="E1499" s="1145"/>
      <c r="F1499" s="1146"/>
      <c r="G1499" s="126"/>
      <c r="H1499" s="105"/>
      <c r="I1499" s="92"/>
      <c r="J1499" s="510"/>
      <c r="K1499" s="510"/>
      <c r="L1499" s="510"/>
      <c r="M1499" s="98"/>
      <c r="N1499" s="90"/>
      <c r="O1499" s="128"/>
    </row>
    <row r="1500" spans="1:17" s="122" customFormat="1" ht="35.450000000000003" customHeight="1" thickTop="1">
      <c r="A1500" s="313"/>
      <c r="B1500" s="1144" t="s">
        <v>108</v>
      </c>
      <c r="C1500" s="1145"/>
      <c r="D1500" s="1145"/>
      <c r="E1500" s="1145"/>
      <c r="F1500" s="1146"/>
      <c r="G1500" s="126"/>
      <c r="H1500" s="105"/>
      <c r="I1500" s="1166" t="s">
        <v>402</v>
      </c>
      <c r="J1500" s="1167"/>
      <c r="K1500" s="1167"/>
      <c r="L1500" s="1167"/>
      <c r="M1500" s="1167"/>
      <c r="N1500" s="1168"/>
      <c r="O1500" s="129">
        <f>SUM(O1458,O1468,O1477,O1484,O1491,O1497)</f>
        <v>0</v>
      </c>
    </row>
    <row r="1501" spans="1:17" s="122" customFormat="1" ht="35.450000000000003" customHeight="1">
      <c r="A1501" s="313"/>
      <c r="B1501" s="1144" t="s">
        <v>774</v>
      </c>
      <c r="C1501" s="1145"/>
      <c r="D1501" s="1145"/>
      <c r="E1501" s="1145"/>
      <c r="F1501" s="1146"/>
      <c r="G1501" s="126"/>
      <c r="H1501" s="121"/>
      <c r="I1501" s="1169" t="s">
        <v>276</v>
      </c>
      <c r="J1501" s="1170"/>
      <c r="K1501" s="1170"/>
      <c r="L1501" s="1170"/>
      <c r="M1501" s="1170"/>
      <c r="N1501" s="1171"/>
      <c r="O1501" s="136">
        <f>IF(共通入力シート!$B$18="課税事業者",ROUNDDOWN((O1500-G1503)*10/110,0),0)</f>
        <v>0</v>
      </c>
    </row>
    <row r="1502" spans="1:17" s="122" customFormat="1" ht="26.1" customHeight="1" thickBot="1">
      <c r="A1502" s="313"/>
      <c r="B1502" s="1153" t="s">
        <v>775</v>
      </c>
      <c r="C1502" s="1154"/>
      <c r="D1502" s="1154"/>
      <c r="E1502" s="1154"/>
      <c r="F1502" s="1155"/>
      <c r="G1502" s="126"/>
      <c r="H1502" s="121"/>
      <c r="I1502" s="1159" t="s">
        <v>609</v>
      </c>
      <c r="J1502" s="1160"/>
      <c r="K1502" s="1160"/>
      <c r="L1502" s="1160"/>
      <c r="M1502" s="1160"/>
      <c r="N1502" s="1161"/>
      <c r="O1502" s="131">
        <f>O1500-O1501</f>
        <v>0</v>
      </c>
    </row>
    <row r="1503" spans="1:17" s="122" customFormat="1" ht="25.35" customHeight="1" thickTop="1">
      <c r="A1503" s="313"/>
      <c r="B1503" s="1156" t="s">
        <v>63</v>
      </c>
      <c r="C1503" s="1157"/>
      <c r="D1503" s="1157"/>
      <c r="E1503" s="1157"/>
      <c r="F1503" s="1158"/>
      <c r="G1503" s="130">
        <f>SUM(G1497:G1502)</f>
        <v>0</v>
      </c>
      <c r="H1503" s="326"/>
      <c r="I1503" s="1159" t="s">
        <v>610</v>
      </c>
      <c r="J1503" s="1160"/>
      <c r="K1503" s="1160"/>
      <c r="L1503" s="1160"/>
      <c r="M1503" s="1160"/>
      <c r="N1503" s="1161"/>
      <c r="O1503" s="134"/>
    </row>
    <row r="1504" spans="1:17" s="122" customFormat="1" ht="26.25" customHeight="1">
      <c r="A1504" s="313"/>
      <c r="B1504" s="122" t="s">
        <v>64</v>
      </c>
      <c r="C1504" s="327"/>
      <c r="D1504" s="327"/>
      <c r="E1504" s="327"/>
      <c r="F1504" s="327"/>
      <c r="G1504" s="133"/>
      <c r="H1504" s="326"/>
      <c r="O1504" s="135"/>
    </row>
    <row r="1505" spans="1:21" s="122" customFormat="1" ht="10.5" customHeight="1" thickBot="1">
      <c r="A1505" s="313"/>
      <c r="C1505" s="327"/>
      <c r="D1505" s="327"/>
      <c r="E1505" s="327"/>
      <c r="F1505" s="327"/>
      <c r="G1505" s="133"/>
      <c r="H1505" s="326"/>
      <c r="I1505" s="328"/>
    </row>
    <row r="1506" spans="1:21" s="122" customFormat="1" ht="25.35" customHeight="1" thickBot="1">
      <c r="A1506" s="313"/>
      <c r="B1506" s="1143" t="s">
        <v>65</v>
      </c>
      <c r="C1506" s="1018"/>
      <c r="D1506" s="1162" t="str">
        <f>IF(共通入力シート!$B$2="","",共通入力シート!$B$2)</f>
        <v/>
      </c>
      <c r="E1506" s="1162"/>
      <c r="F1506" s="1162"/>
      <c r="G1506" s="1163"/>
      <c r="H1506" s="1164" t="s">
        <v>778</v>
      </c>
      <c r="I1506" s="1165"/>
      <c r="J1506" s="1165"/>
      <c r="K1506" s="1165"/>
      <c r="L1506" s="1165"/>
      <c r="M1506" s="1165"/>
      <c r="N1506" s="1165"/>
      <c r="O1506" s="1165"/>
    </row>
    <row r="1507" spans="1:21" s="122" customFormat="1" ht="77.099999999999994" customHeight="1" thickBot="1">
      <c r="A1507" s="313"/>
      <c r="B1507" s="1148" t="s">
        <v>776</v>
      </c>
      <c r="C1507" s="1149"/>
      <c r="D1507" s="1150" t="str">
        <f>IF(O1502=0,"",MAX(0,MIN(INT(O1502/2),G1492)))</f>
        <v/>
      </c>
      <c r="E1507" s="1150"/>
      <c r="F1507" s="1150"/>
      <c r="G1507" s="329" t="s">
        <v>27</v>
      </c>
      <c r="H1507" s="1151" t="s">
        <v>736</v>
      </c>
      <c r="I1507" s="1152"/>
      <c r="J1507" s="1152"/>
      <c r="K1507" s="1152"/>
      <c r="L1507" s="1152"/>
      <c r="M1507" s="1152"/>
      <c r="N1507" s="1152"/>
      <c r="O1507" s="1152"/>
    </row>
    <row r="1508" spans="1:21" ht="4.5" customHeight="1"/>
    <row r="1509" spans="1:21" ht="15.6" customHeight="1">
      <c r="B1509" s="122" t="s">
        <v>332</v>
      </c>
      <c r="C1509" s="198"/>
      <c r="D1509" s="198"/>
      <c r="E1509" s="198"/>
      <c r="F1509" s="198"/>
      <c r="G1509" s="198"/>
      <c r="H1509" s="198"/>
      <c r="I1509" s="198"/>
      <c r="J1509" s="198"/>
      <c r="K1509" s="198"/>
      <c r="L1509" s="198"/>
      <c r="M1509" s="198"/>
      <c r="N1509" s="198"/>
      <c r="O1509" s="198"/>
      <c r="R1509" s="294"/>
      <c r="S1509" s="294"/>
      <c r="T1509" s="294"/>
      <c r="U1509" s="294"/>
    </row>
    <row r="1510" spans="1:21" ht="15.6" customHeight="1">
      <c r="B1510" s="198" t="s">
        <v>383</v>
      </c>
      <c r="C1510" s="198"/>
      <c r="D1510" s="198"/>
      <c r="E1510" s="198"/>
      <c r="F1510" s="198"/>
      <c r="G1510" s="198"/>
      <c r="H1510" s="198"/>
      <c r="I1510" s="198"/>
      <c r="J1510" s="198"/>
      <c r="K1510" s="198"/>
      <c r="L1510" s="198"/>
      <c r="M1510" s="198"/>
      <c r="N1510" s="198"/>
      <c r="O1510" s="198"/>
      <c r="R1510" s="294"/>
      <c r="S1510" s="294"/>
      <c r="T1510" s="294"/>
      <c r="U1510" s="294"/>
    </row>
    <row r="1511" spans="1:21" ht="15.6" customHeight="1" thickBot="1">
      <c r="B1511" s="1044" t="s">
        <v>386</v>
      </c>
      <c r="C1511" s="1044"/>
      <c r="D1511" s="1044"/>
      <c r="E1511" s="1044"/>
      <c r="F1511" s="1044"/>
      <c r="G1511" s="1044"/>
      <c r="H1511" s="1044"/>
      <c r="I1511" s="1044"/>
      <c r="J1511" s="1044"/>
      <c r="K1511" s="1044"/>
      <c r="L1511" s="1044"/>
      <c r="M1511" s="1044"/>
      <c r="N1511" s="1044"/>
      <c r="O1511" s="1044"/>
      <c r="R1511" s="294"/>
      <c r="S1511" s="294"/>
      <c r="T1511" s="294"/>
      <c r="U1511" s="294"/>
    </row>
    <row r="1512" spans="1:21" ht="15.75" customHeight="1">
      <c r="B1512" s="1036" t="s">
        <v>36</v>
      </c>
      <c r="C1512" s="1063"/>
      <c r="D1512" s="1051" t="s">
        <v>440</v>
      </c>
      <c r="E1512" s="1052"/>
      <c r="F1512" s="1036" t="s">
        <v>447</v>
      </c>
      <c r="G1512" s="1037"/>
      <c r="H1512" s="1038"/>
      <c r="I1512" s="1038"/>
      <c r="J1512" s="1038"/>
      <c r="K1512" s="1038"/>
      <c r="L1512" s="1038"/>
      <c r="M1512" s="1038"/>
      <c r="N1512" s="1038"/>
      <c r="O1512" s="1039"/>
      <c r="Q1512" s="520"/>
      <c r="R1512" s="294"/>
      <c r="S1512" s="294"/>
      <c r="T1512" s="294"/>
      <c r="U1512" s="294"/>
    </row>
    <row r="1513" spans="1:21" ht="17.25" customHeight="1" thickBot="1">
      <c r="B1513" s="1040"/>
      <c r="C1513" s="1064"/>
      <c r="D1513" s="1053"/>
      <c r="E1513" s="1054"/>
      <c r="F1513" s="1040"/>
      <c r="G1513" s="1041"/>
      <c r="H1513" s="1042"/>
      <c r="I1513" s="1042"/>
      <c r="J1513" s="1042"/>
      <c r="K1513" s="1042"/>
      <c r="L1513" s="1042"/>
      <c r="M1513" s="1042"/>
      <c r="N1513" s="1042"/>
      <c r="O1513" s="1043"/>
      <c r="Q1513" s="519"/>
      <c r="R1513" s="294"/>
      <c r="S1513" s="294"/>
      <c r="T1513" s="294"/>
      <c r="U1513" s="294"/>
    </row>
    <row r="1514" spans="1:21" ht="16.5" customHeight="1">
      <c r="B1514" s="295" t="s">
        <v>111</v>
      </c>
      <c r="C1514" s="296"/>
      <c r="D1514" s="296"/>
      <c r="E1514" s="297"/>
      <c r="F1514" s="296"/>
      <c r="G1514" s="296"/>
      <c r="H1514" s="298"/>
      <c r="I1514" s="298"/>
      <c r="J1514" s="298"/>
      <c r="K1514" s="298"/>
      <c r="L1514" s="298"/>
      <c r="M1514" s="298"/>
      <c r="N1514" s="298"/>
      <c r="O1514" s="299"/>
      <c r="R1514" s="294"/>
      <c r="S1514" s="294"/>
      <c r="T1514" s="294"/>
      <c r="U1514" s="294"/>
    </row>
    <row r="1515" spans="1:21" ht="18.75" customHeight="1">
      <c r="B1515" s="1055"/>
      <c r="C1515" s="1056"/>
      <c r="D1515" s="1056"/>
      <c r="E1515" s="1056"/>
      <c r="F1515" s="1056"/>
      <c r="G1515" s="1056"/>
      <c r="H1515" s="1056"/>
      <c r="I1515" s="1056"/>
      <c r="J1515" s="1056"/>
      <c r="K1515" s="1056"/>
      <c r="L1515" s="1213" t="s">
        <v>39</v>
      </c>
      <c r="M1515" s="1215"/>
      <c r="N1515" s="1215"/>
      <c r="O1515" s="1216"/>
      <c r="Q1515" s="496" t="str">
        <f>IF(M1515="", "←選択してください。", "")</f>
        <v>←選択してください。</v>
      </c>
      <c r="R1515" s="294"/>
      <c r="S1515" s="294"/>
      <c r="T1515" s="294"/>
      <c r="U1515" s="294"/>
    </row>
    <row r="1516" spans="1:21" ht="17.25" customHeight="1">
      <c r="B1516" s="1057"/>
      <c r="C1516" s="1058"/>
      <c r="D1516" s="1058"/>
      <c r="E1516" s="1058"/>
      <c r="F1516" s="1058"/>
      <c r="G1516" s="1058"/>
      <c r="H1516" s="1058"/>
      <c r="I1516" s="1058"/>
      <c r="J1516" s="1058"/>
      <c r="K1516" s="1058"/>
      <c r="L1516" s="1214"/>
      <c r="M1516" s="1217"/>
      <c r="N1516" s="1217"/>
      <c r="O1516" s="1218"/>
      <c r="Q1516" s="301"/>
      <c r="R1516" s="294"/>
      <c r="S1516" s="294"/>
      <c r="T1516" s="294"/>
      <c r="U1516" s="294"/>
    </row>
    <row r="1517" spans="1:21" ht="4.5" customHeight="1">
      <c r="B1517" s="303"/>
      <c r="C1517" s="303"/>
      <c r="D1517" s="303"/>
      <c r="E1517" s="303"/>
      <c r="F1517" s="303"/>
      <c r="G1517" s="303"/>
      <c r="H1517" s="303"/>
      <c r="I1517" s="303"/>
      <c r="J1517" s="303"/>
      <c r="K1517" s="303"/>
      <c r="L1517" s="303"/>
      <c r="M1517" s="303"/>
      <c r="N1517" s="303"/>
      <c r="O1517" s="517"/>
      <c r="R1517" s="294"/>
      <c r="S1517" s="294"/>
      <c r="T1517" s="294"/>
      <c r="U1517" s="294"/>
    </row>
    <row r="1518" spans="1:21" ht="24" customHeight="1">
      <c r="B1518" s="987" t="s">
        <v>112</v>
      </c>
      <c r="C1518" s="1097"/>
      <c r="D1518" s="1098" t="s">
        <v>41</v>
      </c>
      <c r="E1518" s="1099"/>
      <c r="F1518" s="1100"/>
      <c r="G1518" s="1100"/>
      <c r="H1518" s="1101"/>
      <c r="I1518" s="987"/>
      <c r="J1518" s="988"/>
      <c r="K1518" s="988"/>
      <c r="L1518" s="1219"/>
      <c r="M1518" s="1219"/>
      <c r="N1518" s="1219"/>
      <c r="O1518" s="1220"/>
      <c r="Q1518" s="301" t="str">
        <f>IF(OR(F1512="人材養成事業",F1512= "普及啓発事業"), "←斜線部は記入する必要はありません。", "")</f>
        <v/>
      </c>
      <c r="R1518" s="294"/>
      <c r="S1518" s="294"/>
      <c r="T1518" s="294"/>
      <c r="U1518" s="294"/>
    </row>
    <row r="1519" spans="1:21" ht="8.25" customHeight="1">
      <c r="B1519" s="122"/>
      <c r="C1519" s="122"/>
      <c r="D1519" s="122"/>
      <c r="E1519" s="122"/>
      <c r="F1519" s="303"/>
      <c r="G1519" s="303"/>
      <c r="H1519" s="500"/>
      <c r="I1519" s="303"/>
      <c r="J1519" s="303"/>
      <c r="K1519" s="303"/>
      <c r="L1519" s="501"/>
      <c r="M1519" s="303"/>
      <c r="N1519" s="303"/>
      <c r="O1519" s="502"/>
      <c r="Q1519" s="301"/>
      <c r="R1519" s="294"/>
      <c r="S1519" s="294"/>
      <c r="T1519" s="294"/>
      <c r="U1519" s="294"/>
    </row>
    <row r="1520" spans="1:21" ht="24" hidden="1" customHeight="1">
      <c r="B1520" s="122"/>
      <c r="C1520" s="122"/>
      <c r="D1520" s="122"/>
      <c r="E1520" s="122"/>
      <c r="F1520" s="303"/>
      <c r="G1520" s="303"/>
      <c r="H1520" s="500"/>
      <c r="I1520" s="303"/>
      <c r="J1520" s="303"/>
      <c r="K1520" s="303"/>
      <c r="L1520" s="501"/>
      <c r="M1520" s="303"/>
      <c r="N1520" s="303"/>
      <c r="O1520" s="502"/>
      <c r="Q1520" s="301"/>
      <c r="R1520" s="294"/>
      <c r="S1520" s="294"/>
      <c r="T1520" s="294"/>
      <c r="U1520" s="294"/>
    </row>
    <row r="1521" spans="2:21" ht="9.75" hidden="1" customHeight="1">
      <c r="B1521" s="122"/>
      <c r="C1521" s="122"/>
      <c r="D1521" s="303"/>
      <c r="E1521" s="303"/>
      <c r="F1521" s="303"/>
      <c r="G1521" s="303"/>
      <c r="H1521" s="303"/>
      <c r="I1521" s="303"/>
      <c r="J1521" s="303"/>
      <c r="K1521" s="303"/>
      <c r="L1521" s="303"/>
      <c r="M1521" s="303"/>
      <c r="N1521" s="303"/>
      <c r="O1521" s="303"/>
      <c r="Q1521" s="301"/>
      <c r="R1521" s="294"/>
      <c r="S1521" s="294"/>
      <c r="T1521" s="294"/>
      <c r="U1521" s="294"/>
    </row>
    <row r="1522" spans="2:21" s="97" customFormat="1" ht="18" customHeight="1">
      <c r="B1522" s="1067" t="s">
        <v>277</v>
      </c>
      <c r="C1522" s="1075"/>
      <c r="D1522" s="1032" t="s">
        <v>738</v>
      </c>
      <c r="E1522" s="975"/>
      <c r="F1522" s="975"/>
      <c r="G1522" s="975"/>
      <c r="H1522" s="975"/>
      <c r="I1522" s="975"/>
      <c r="J1522" s="975"/>
      <c r="K1522" s="975"/>
      <c r="L1522" s="975"/>
      <c r="M1522" s="975"/>
      <c r="N1522" s="975"/>
      <c r="O1522" s="976"/>
      <c r="Q1522" s="495"/>
    </row>
    <row r="1523" spans="2:21" s="97" customFormat="1" ht="19.350000000000001" customHeight="1">
      <c r="B1523" s="1076"/>
      <c r="C1523" s="1077"/>
      <c r="D1523" s="1033"/>
      <c r="E1523" s="1034"/>
      <c r="F1523" s="1034"/>
      <c r="G1523" s="1034"/>
      <c r="H1523" s="1034"/>
      <c r="I1523" s="1034"/>
      <c r="J1523" s="1034"/>
      <c r="K1523" s="1034"/>
      <c r="L1523" s="1034"/>
      <c r="M1523" s="1034"/>
      <c r="N1523" s="1034"/>
      <c r="O1523" s="1035"/>
    </row>
    <row r="1524" spans="2:21" s="97" customFormat="1" ht="19.350000000000001" customHeight="1">
      <c r="B1524" s="1076"/>
      <c r="C1524" s="1077"/>
      <c r="D1524" s="1026"/>
      <c r="E1524" s="1027"/>
      <c r="F1524" s="1027"/>
      <c r="G1524" s="1027"/>
      <c r="H1524" s="1027"/>
      <c r="I1524" s="1027"/>
      <c r="J1524" s="1027"/>
      <c r="K1524" s="1027"/>
      <c r="L1524" s="1027"/>
      <c r="M1524" s="1027"/>
      <c r="N1524" s="1027"/>
      <c r="O1524" s="1028"/>
    </row>
    <row r="1525" spans="2:21" s="97" customFormat="1" ht="19.350000000000001" customHeight="1">
      <c r="B1525" s="1076"/>
      <c r="C1525" s="1077"/>
      <c r="D1525" s="1026"/>
      <c r="E1525" s="1027"/>
      <c r="F1525" s="1027"/>
      <c r="G1525" s="1027"/>
      <c r="H1525" s="1027"/>
      <c r="I1525" s="1027"/>
      <c r="J1525" s="1027"/>
      <c r="K1525" s="1027"/>
      <c r="L1525" s="1027"/>
      <c r="M1525" s="1027"/>
      <c r="N1525" s="1027"/>
      <c r="O1525" s="1028"/>
    </row>
    <row r="1526" spans="2:21" s="97" customFormat="1" ht="19.350000000000001" customHeight="1">
      <c r="B1526" s="1076"/>
      <c r="C1526" s="1077"/>
      <c r="D1526" s="1026"/>
      <c r="E1526" s="1027"/>
      <c r="F1526" s="1027"/>
      <c r="G1526" s="1027"/>
      <c r="H1526" s="1027"/>
      <c r="I1526" s="1027"/>
      <c r="J1526" s="1027"/>
      <c r="K1526" s="1027"/>
      <c r="L1526" s="1027"/>
      <c r="M1526" s="1027"/>
      <c r="N1526" s="1027"/>
      <c r="O1526" s="1028"/>
    </row>
    <row r="1527" spans="2:21" s="97" customFormat="1" ht="19.350000000000001" customHeight="1">
      <c r="B1527" s="1076"/>
      <c r="C1527" s="1077"/>
      <c r="D1527" s="1026"/>
      <c r="E1527" s="1027"/>
      <c r="F1527" s="1027"/>
      <c r="G1527" s="1027"/>
      <c r="H1527" s="1027"/>
      <c r="I1527" s="1027"/>
      <c r="J1527" s="1027"/>
      <c r="K1527" s="1027"/>
      <c r="L1527" s="1027"/>
      <c r="M1527" s="1027"/>
      <c r="N1527" s="1027"/>
      <c r="O1527" s="1028"/>
    </row>
    <row r="1528" spans="2:21" s="97" customFormat="1" ht="19.350000000000001" customHeight="1">
      <c r="B1528" s="1076"/>
      <c r="C1528" s="1077"/>
      <c r="D1528" s="1026"/>
      <c r="E1528" s="1027"/>
      <c r="F1528" s="1027"/>
      <c r="G1528" s="1027"/>
      <c r="H1528" s="1027"/>
      <c r="I1528" s="1027"/>
      <c r="J1528" s="1027"/>
      <c r="K1528" s="1027"/>
      <c r="L1528" s="1027"/>
      <c r="M1528" s="1027"/>
      <c r="N1528" s="1027"/>
      <c r="O1528" s="1028"/>
    </row>
    <row r="1529" spans="2:21" s="97" customFormat="1" ht="19.350000000000001" customHeight="1">
      <c r="B1529" s="1076"/>
      <c r="C1529" s="1077"/>
      <c r="D1529" s="1026"/>
      <c r="E1529" s="1027"/>
      <c r="F1529" s="1027"/>
      <c r="G1529" s="1027"/>
      <c r="H1529" s="1027"/>
      <c r="I1529" s="1027"/>
      <c r="J1529" s="1027"/>
      <c r="K1529" s="1027"/>
      <c r="L1529" s="1027"/>
      <c r="M1529" s="1027"/>
      <c r="N1529" s="1027"/>
      <c r="O1529" s="1028"/>
    </row>
    <row r="1530" spans="2:21" s="97" customFormat="1" ht="19.350000000000001" customHeight="1">
      <c r="B1530" s="1076"/>
      <c r="C1530" s="1077"/>
      <c r="D1530" s="1026"/>
      <c r="E1530" s="1027"/>
      <c r="F1530" s="1027"/>
      <c r="G1530" s="1027"/>
      <c r="H1530" s="1027"/>
      <c r="I1530" s="1027"/>
      <c r="J1530" s="1027"/>
      <c r="K1530" s="1027"/>
      <c r="L1530" s="1027"/>
      <c r="M1530" s="1027"/>
      <c r="N1530" s="1027"/>
      <c r="O1530" s="1028"/>
    </row>
    <row r="1531" spans="2:21" s="97" customFormat="1" ht="19.350000000000001" customHeight="1">
      <c r="B1531" s="1076"/>
      <c r="C1531" s="1077"/>
      <c r="D1531" s="1026"/>
      <c r="E1531" s="1027"/>
      <c r="F1531" s="1027"/>
      <c r="G1531" s="1027"/>
      <c r="H1531" s="1027"/>
      <c r="I1531" s="1027"/>
      <c r="J1531" s="1027"/>
      <c r="K1531" s="1027"/>
      <c r="L1531" s="1027"/>
      <c r="M1531" s="1027"/>
      <c r="N1531" s="1027"/>
      <c r="O1531" s="1028"/>
    </row>
    <row r="1532" spans="2:21" s="97" customFormat="1" ht="19.350000000000001" customHeight="1">
      <c r="B1532" s="1078"/>
      <c r="C1532" s="1079"/>
      <c r="D1532" s="1029"/>
      <c r="E1532" s="1030"/>
      <c r="F1532" s="1030"/>
      <c r="G1532" s="1030"/>
      <c r="H1532" s="1030"/>
      <c r="I1532" s="1030"/>
      <c r="J1532" s="1030"/>
      <c r="K1532" s="1030"/>
      <c r="L1532" s="1030"/>
      <c r="M1532" s="1030"/>
      <c r="N1532" s="1030"/>
      <c r="O1532" s="1031"/>
    </row>
    <row r="1533" spans="2:21" s="97" customFormat="1" ht="18" customHeight="1">
      <c r="B1533" s="1067" t="s">
        <v>114</v>
      </c>
      <c r="C1533" s="1092"/>
      <c r="D1533" s="1147" t="s">
        <v>523</v>
      </c>
      <c r="E1533" s="1133"/>
      <c r="F1533" s="1133"/>
      <c r="G1533" s="1133"/>
      <c r="H1533" s="1133"/>
      <c r="I1533" s="1133"/>
      <c r="J1533" s="1133"/>
      <c r="K1533" s="1133"/>
      <c r="L1533" s="1133"/>
      <c r="M1533" s="1133"/>
      <c r="N1533" s="1133"/>
      <c r="O1533" s="1134"/>
    </row>
    <row r="1534" spans="2:21" s="97" customFormat="1" ht="18" customHeight="1">
      <c r="B1534" s="1093"/>
      <c r="C1534" s="1094"/>
      <c r="D1534" s="1045"/>
      <c r="E1534" s="1046"/>
      <c r="F1534" s="1046"/>
      <c r="G1534" s="1046"/>
      <c r="H1534" s="1046"/>
      <c r="I1534" s="1046"/>
      <c r="J1534" s="1046"/>
      <c r="K1534" s="1046"/>
      <c r="L1534" s="1046"/>
      <c r="M1534" s="1046"/>
      <c r="N1534" s="1046"/>
      <c r="O1534" s="1047"/>
    </row>
    <row r="1535" spans="2:21" s="97" customFormat="1" ht="18" customHeight="1">
      <c r="B1535" s="1093"/>
      <c r="C1535" s="1094"/>
      <c r="D1535" s="1026"/>
      <c r="E1535" s="1027"/>
      <c r="F1535" s="1027"/>
      <c r="G1535" s="1027"/>
      <c r="H1535" s="1027"/>
      <c r="I1535" s="1027"/>
      <c r="J1535" s="1027"/>
      <c r="K1535" s="1027"/>
      <c r="L1535" s="1027"/>
      <c r="M1535" s="1027"/>
      <c r="N1535" s="1027"/>
      <c r="O1535" s="1028"/>
    </row>
    <row r="1536" spans="2:21" s="97" customFormat="1" ht="18" customHeight="1">
      <c r="B1536" s="1093"/>
      <c r="C1536" s="1094"/>
      <c r="D1536" s="1026"/>
      <c r="E1536" s="1027"/>
      <c r="F1536" s="1027"/>
      <c r="G1536" s="1027"/>
      <c r="H1536" s="1027"/>
      <c r="I1536" s="1027"/>
      <c r="J1536" s="1027"/>
      <c r="K1536" s="1027"/>
      <c r="L1536" s="1027"/>
      <c r="M1536" s="1027"/>
      <c r="N1536" s="1027"/>
      <c r="O1536" s="1028"/>
    </row>
    <row r="1537" spans="2:15" s="97" customFormat="1" ht="18" customHeight="1">
      <c r="B1537" s="1093"/>
      <c r="C1537" s="1094"/>
      <c r="D1537" s="1026"/>
      <c r="E1537" s="1027"/>
      <c r="F1537" s="1027"/>
      <c r="G1537" s="1027"/>
      <c r="H1537" s="1027"/>
      <c r="I1537" s="1027"/>
      <c r="J1537" s="1027"/>
      <c r="K1537" s="1027"/>
      <c r="L1537" s="1027"/>
      <c r="M1537" s="1027"/>
      <c r="N1537" s="1027"/>
      <c r="O1537" s="1028"/>
    </row>
    <row r="1538" spans="2:15" s="97" customFormat="1" ht="18" customHeight="1">
      <c r="B1538" s="1093"/>
      <c r="C1538" s="1094"/>
      <c r="D1538" s="1026"/>
      <c r="E1538" s="1027"/>
      <c r="F1538" s="1027"/>
      <c r="G1538" s="1027"/>
      <c r="H1538" s="1027"/>
      <c r="I1538" s="1027"/>
      <c r="J1538" s="1027"/>
      <c r="K1538" s="1027"/>
      <c r="L1538" s="1027"/>
      <c r="M1538" s="1027"/>
      <c r="N1538" s="1027"/>
      <c r="O1538" s="1028"/>
    </row>
    <row r="1539" spans="2:15" s="97" customFormat="1" ht="18" customHeight="1">
      <c r="B1539" s="1093"/>
      <c r="C1539" s="1094"/>
      <c r="D1539" s="1048"/>
      <c r="E1539" s="1049"/>
      <c r="F1539" s="1049"/>
      <c r="G1539" s="1049"/>
      <c r="H1539" s="1049"/>
      <c r="I1539" s="1049"/>
      <c r="J1539" s="1049"/>
      <c r="K1539" s="1049"/>
      <c r="L1539" s="1049"/>
      <c r="M1539" s="1049"/>
      <c r="N1539" s="1049"/>
      <c r="O1539" s="1050"/>
    </row>
    <row r="1540" spans="2:15" s="97" customFormat="1" ht="18" customHeight="1">
      <c r="B1540" s="1093"/>
      <c r="C1540" s="1094"/>
      <c r="D1540" s="1116" t="s">
        <v>334</v>
      </c>
      <c r="E1540" s="1117"/>
      <c r="F1540" s="1117"/>
      <c r="G1540" s="1117"/>
      <c r="H1540" s="1117"/>
      <c r="I1540" s="1117"/>
      <c r="J1540" s="1117"/>
      <c r="K1540" s="1117"/>
      <c r="L1540" s="1117"/>
      <c r="M1540" s="1117"/>
      <c r="N1540" s="1117"/>
      <c r="O1540" s="1118"/>
    </row>
    <row r="1541" spans="2:15" s="97" customFormat="1" ht="18" customHeight="1">
      <c r="B1541" s="1093"/>
      <c r="C1541" s="1094"/>
      <c r="D1541" s="1045"/>
      <c r="E1541" s="1119"/>
      <c r="F1541" s="1119"/>
      <c r="G1541" s="1119"/>
      <c r="H1541" s="1119"/>
      <c r="I1541" s="1119"/>
      <c r="J1541" s="1119"/>
      <c r="K1541" s="1119"/>
      <c r="L1541" s="1119"/>
      <c r="M1541" s="1119"/>
      <c r="N1541" s="1119"/>
      <c r="O1541" s="1120"/>
    </row>
    <row r="1542" spans="2:15" s="97" customFormat="1" ht="18" customHeight="1">
      <c r="B1542" s="1093"/>
      <c r="C1542" s="1094"/>
      <c r="D1542" s="1121"/>
      <c r="E1542" s="1122"/>
      <c r="F1542" s="1122"/>
      <c r="G1542" s="1122"/>
      <c r="H1542" s="1122"/>
      <c r="I1542" s="1122"/>
      <c r="J1542" s="1122"/>
      <c r="K1542" s="1122"/>
      <c r="L1542" s="1122"/>
      <c r="M1542" s="1122"/>
      <c r="N1542" s="1122"/>
      <c r="O1542" s="1123"/>
    </row>
    <row r="1543" spans="2:15" s="97" customFormat="1" ht="18" customHeight="1">
      <c r="B1543" s="1093"/>
      <c r="C1543" s="1094"/>
      <c r="D1543" s="1121"/>
      <c r="E1543" s="1122"/>
      <c r="F1543" s="1122"/>
      <c r="G1543" s="1122"/>
      <c r="H1543" s="1122"/>
      <c r="I1543" s="1122"/>
      <c r="J1543" s="1122"/>
      <c r="K1543" s="1122"/>
      <c r="L1543" s="1122"/>
      <c r="M1543" s="1122"/>
      <c r="N1543" s="1122"/>
      <c r="O1543" s="1123"/>
    </row>
    <row r="1544" spans="2:15" s="97" customFormat="1" ht="18" customHeight="1">
      <c r="B1544" s="1093"/>
      <c r="C1544" s="1094"/>
      <c r="D1544" s="1121"/>
      <c r="E1544" s="1122"/>
      <c r="F1544" s="1122"/>
      <c r="G1544" s="1122"/>
      <c r="H1544" s="1122"/>
      <c r="I1544" s="1122"/>
      <c r="J1544" s="1122"/>
      <c r="K1544" s="1122"/>
      <c r="L1544" s="1122"/>
      <c r="M1544" s="1122"/>
      <c r="N1544" s="1122"/>
      <c r="O1544" s="1123"/>
    </row>
    <row r="1545" spans="2:15" s="97" customFormat="1" ht="18" customHeight="1">
      <c r="B1545" s="1093"/>
      <c r="C1545" s="1094"/>
      <c r="D1545" s="1121"/>
      <c r="E1545" s="1122"/>
      <c r="F1545" s="1122"/>
      <c r="G1545" s="1122"/>
      <c r="H1545" s="1122"/>
      <c r="I1545" s="1122"/>
      <c r="J1545" s="1122"/>
      <c r="K1545" s="1122"/>
      <c r="L1545" s="1122"/>
      <c r="M1545" s="1122"/>
      <c r="N1545" s="1122"/>
      <c r="O1545" s="1123"/>
    </row>
    <row r="1546" spans="2:15" s="97" customFormat="1" ht="18" customHeight="1">
      <c r="B1546" s="1093"/>
      <c r="C1546" s="1094"/>
      <c r="D1546" s="1121"/>
      <c r="E1546" s="1122"/>
      <c r="F1546" s="1122"/>
      <c r="G1546" s="1122"/>
      <c r="H1546" s="1122"/>
      <c r="I1546" s="1122"/>
      <c r="J1546" s="1122"/>
      <c r="K1546" s="1122"/>
      <c r="L1546" s="1122"/>
      <c r="M1546" s="1122"/>
      <c r="N1546" s="1122"/>
      <c r="O1546" s="1123"/>
    </row>
    <row r="1547" spans="2:15" s="97" customFormat="1" ht="18" customHeight="1">
      <c r="B1547" s="1095"/>
      <c r="C1547" s="1096"/>
      <c r="D1547" s="1124"/>
      <c r="E1547" s="1125"/>
      <c r="F1547" s="1125"/>
      <c r="G1547" s="1125"/>
      <c r="H1547" s="1125"/>
      <c r="I1547" s="1125"/>
      <c r="J1547" s="1125"/>
      <c r="K1547" s="1125"/>
      <c r="L1547" s="1125"/>
      <c r="M1547" s="1125"/>
      <c r="N1547" s="1125"/>
      <c r="O1547" s="1126"/>
    </row>
    <row r="1548" spans="2:15" s="97" customFormat="1" ht="30" customHeight="1">
      <c r="B1548" s="1067" t="s">
        <v>110</v>
      </c>
      <c r="C1548" s="1092"/>
      <c r="D1548" s="1102" t="s">
        <v>733</v>
      </c>
      <c r="E1548" s="1090"/>
      <c r="F1548" s="1090"/>
      <c r="G1548" s="1090"/>
      <c r="H1548" s="1090"/>
      <c r="I1548" s="1090"/>
      <c r="J1548" s="1090"/>
      <c r="K1548" s="1090"/>
      <c r="L1548" s="1090"/>
      <c r="M1548" s="1090"/>
      <c r="N1548" s="1090"/>
      <c r="O1548" s="1091"/>
    </row>
    <row r="1549" spans="2:15" s="97" customFormat="1" ht="18" customHeight="1">
      <c r="B1549" s="1093"/>
      <c r="C1549" s="1094"/>
      <c r="D1549" s="1045"/>
      <c r="E1549" s="1108"/>
      <c r="F1549" s="1108"/>
      <c r="G1549" s="1108"/>
      <c r="H1549" s="1108"/>
      <c r="I1549" s="1108"/>
      <c r="J1549" s="1108"/>
      <c r="K1549" s="1108"/>
      <c r="L1549" s="1108"/>
      <c r="M1549" s="1108"/>
      <c r="N1549" s="1108"/>
      <c r="O1549" s="1109"/>
    </row>
    <row r="1550" spans="2:15" s="97" customFormat="1" ht="18" customHeight="1">
      <c r="B1550" s="1093"/>
      <c r="C1550" s="1094"/>
      <c r="D1550" s="1110"/>
      <c r="E1550" s="1111"/>
      <c r="F1550" s="1111"/>
      <c r="G1550" s="1111"/>
      <c r="H1550" s="1111"/>
      <c r="I1550" s="1111"/>
      <c r="J1550" s="1111"/>
      <c r="K1550" s="1111"/>
      <c r="L1550" s="1111"/>
      <c r="M1550" s="1111"/>
      <c r="N1550" s="1111"/>
      <c r="O1550" s="1112"/>
    </row>
    <row r="1551" spans="2:15" s="97" customFormat="1" ht="18" customHeight="1">
      <c r="B1551" s="1093"/>
      <c r="C1551" s="1094"/>
      <c r="D1551" s="1113"/>
      <c r="E1551" s="1114"/>
      <c r="F1551" s="1114"/>
      <c r="G1551" s="1114"/>
      <c r="H1551" s="1114"/>
      <c r="I1551" s="1114"/>
      <c r="J1551" s="1114"/>
      <c r="K1551" s="1114"/>
      <c r="L1551" s="1114"/>
      <c r="M1551" s="1114"/>
      <c r="N1551" s="1114"/>
      <c r="O1551" s="1115"/>
    </row>
    <row r="1552" spans="2:15" s="97" customFormat="1" ht="17.100000000000001" customHeight="1">
      <c r="B1552" s="1093"/>
      <c r="C1552" s="1094"/>
      <c r="D1552" s="1133" t="s">
        <v>278</v>
      </c>
      <c r="E1552" s="1133"/>
      <c r="F1552" s="1133"/>
      <c r="G1552" s="1133"/>
      <c r="H1552" s="1133"/>
      <c r="I1552" s="1133"/>
      <c r="J1552" s="1133"/>
      <c r="K1552" s="1133"/>
      <c r="L1552" s="1133"/>
      <c r="M1552" s="1133"/>
      <c r="N1552" s="1133"/>
      <c r="O1552" s="1134"/>
    </row>
    <row r="1553" spans="2:21" s="97" customFormat="1" ht="17.100000000000001" customHeight="1">
      <c r="B1553" s="1093"/>
      <c r="C1553" s="1094"/>
      <c r="D1553" s="1135"/>
      <c r="E1553" s="1108"/>
      <c r="F1553" s="1108"/>
      <c r="G1553" s="1108"/>
      <c r="H1553" s="1108"/>
      <c r="I1553" s="1108"/>
      <c r="J1553" s="1108"/>
      <c r="K1553" s="1108"/>
      <c r="L1553" s="1108"/>
      <c r="M1553" s="1108"/>
      <c r="N1553" s="1108"/>
      <c r="O1553" s="1109"/>
    </row>
    <row r="1554" spans="2:21" s="97" customFormat="1" ht="17.100000000000001" customHeight="1">
      <c r="B1554" s="1093"/>
      <c r="C1554" s="1094"/>
      <c r="D1554" s="1110"/>
      <c r="E1554" s="1111"/>
      <c r="F1554" s="1111"/>
      <c r="G1554" s="1111"/>
      <c r="H1554" s="1111"/>
      <c r="I1554" s="1111"/>
      <c r="J1554" s="1111"/>
      <c r="K1554" s="1111"/>
      <c r="L1554" s="1111"/>
      <c r="M1554" s="1111"/>
      <c r="N1554" s="1111"/>
      <c r="O1554" s="1112"/>
    </row>
    <row r="1555" spans="2:21" s="97" customFormat="1" ht="17.100000000000001" customHeight="1">
      <c r="B1555" s="1093"/>
      <c r="C1555" s="1094"/>
      <c r="D1555" s="1113"/>
      <c r="E1555" s="1114"/>
      <c r="F1555" s="1114"/>
      <c r="G1555" s="1114"/>
      <c r="H1555" s="1114"/>
      <c r="I1555" s="1114"/>
      <c r="J1555" s="1114"/>
      <c r="K1555" s="1114"/>
      <c r="L1555" s="1114"/>
      <c r="M1555" s="1114"/>
      <c r="N1555" s="1114"/>
      <c r="O1555" s="1115"/>
    </row>
    <row r="1556" spans="2:21" s="97" customFormat="1" ht="17.100000000000001" customHeight="1">
      <c r="B1556" s="1093"/>
      <c r="C1556" s="1094"/>
      <c r="D1556" s="1133" t="s">
        <v>371</v>
      </c>
      <c r="E1556" s="1133"/>
      <c r="F1556" s="1133"/>
      <c r="G1556" s="1133"/>
      <c r="H1556" s="1133"/>
      <c r="I1556" s="1133"/>
      <c r="J1556" s="1133"/>
      <c r="K1556" s="1133"/>
      <c r="L1556" s="1133"/>
      <c r="M1556" s="1133"/>
      <c r="N1556" s="1133"/>
      <c r="O1556" s="1134"/>
    </row>
    <row r="1557" spans="2:21" s="97" customFormat="1" ht="17.100000000000001" customHeight="1">
      <c r="B1557" s="1093"/>
      <c r="C1557" s="1094"/>
      <c r="D1557" s="1135"/>
      <c r="E1557" s="1136"/>
      <c r="F1557" s="1136"/>
      <c r="G1557" s="1136"/>
      <c r="H1557" s="1136"/>
      <c r="I1557" s="1136"/>
      <c r="J1557" s="1136"/>
      <c r="K1557" s="1136"/>
      <c r="L1557" s="1136"/>
      <c r="M1557" s="1136"/>
      <c r="N1557" s="1136"/>
      <c r="O1557" s="1137"/>
    </row>
    <row r="1558" spans="2:21" s="97" customFormat="1" ht="17.100000000000001" customHeight="1">
      <c r="B1558" s="1093"/>
      <c r="C1558" s="1094"/>
      <c r="D1558" s="1138"/>
      <c r="E1558" s="827"/>
      <c r="F1558" s="827"/>
      <c r="G1558" s="827"/>
      <c r="H1558" s="827"/>
      <c r="I1558" s="827"/>
      <c r="J1558" s="827"/>
      <c r="K1558" s="827"/>
      <c r="L1558" s="827"/>
      <c r="M1558" s="827"/>
      <c r="N1558" s="827"/>
      <c r="O1558" s="1139"/>
    </row>
    <row r="1559" spans="2:21" s="97" customFormat="1" ht="17.100000000000001" customHeight="1">
      <c r="B1559" s="1093"/>
      <c r="C1559" s="1094"/>
      <c r="D1559" s="1140"/>
      <c r="E1559" s="1141"/>
      <c r="F1559" s="1141"/>
      <c r="G1559" s="1141"/>
      <c r="H1559" s="1141"/>
      <c r="I1559" s="1141"/>
      <c r="J1559" s="1141"/>
      <c r="K1559" s="1141"/>
      <c r="L1559" s="1141"/>
      <c r="M1559" s="1141"/>
      <c r="N1559" s="1141"/>
      <c r="O1559" s="1142"/>
    </row>
    <row r="1560" spans="2:21" s="97" customFormat="1" ht="45" customHeight="1">
      <c r="B1560" s="1093"/>
      <c r="C1560" s="1094"/>
      <c r="D1560" s="1021" t="s">
        <v>780</v>
      </c>
      <c r="E1560" s="1022"/>
      <c r="F1560" s="1022"/>
      <c r="G1560" s="1022"/>
      <c r="H1560" s="1022"/>
      <c r="I1560" s="1022"/>
      <c r="J1560" s="1022"/>
      <c r="K1560" s="1022"/>
      <c r="L1560" s="1023"/>
      <c r="M1560" s="1024" t="s">
        <v>713</v>
      </c>
      <c r="N1560" s="1025"/>
      <c r="O1560" s="706" t="s">
        <v>714</v>
      </c>
      <c r="Q1560" s="495" t="s">
        <v>721</v>
      </c>
    </row>
    <row r="1561" spans="2:21" s="97" customFormat="1" ht="17.100000000000001" customHeight="1">
      <c r="B1561" s="1093"/>
      <c r="C1561" s="1094"/>
      <c r="D1561" s="1045"/>
      <c r="E1561" s="1103"/>
      <c r="F1561" s="1103"/>
      <c r="G1561" s="1103"/>
      <c r="H1561" s="1103"/>
      <c r="I1561" s="1103"/>
      <c r="J1561" s="1103"/>
      <c r="K1561" s="1103"/>
      <c r="L1561" s="1103"/>
      <c r="M1561" s="1103"/>
      <c r="N1561" s="1103"/>
      <c r="O1561" s="1104"/>
    </row>
    <row r="1562" spans="2:21" ht="18" customHeight="1">
      <c r="B1562" s="1093"/>
      <c r="C1562" s="1094"/>
      <c r="D1562" s="1105"/>
      <c r="E1562" s="1106"/>
      <c r="F1562" s="1106"/>
      <c r="G1562" s="1106"/>
      <c r="H1562" s="1106"/>
      <c r="I1562" s="1106"/>
      <c r="J1562" s="1106"/>
      <c r="K1562" s="1106"/>
      <c r="L1562" s="1106"/>
      <c r="M1562" s="1106"/>
      <c r="N1562" s="1106"/>
      <c r="O1562" s="1107"/>
      <c r="R1562" s="294"/>
      <c r="S1562" s="294"/>
      <c r="T1562" s="294"/>
      <c r="U1562" s="294"/>
    </row>
    <row r="1563" spans="2:21" ht="18" customHeight="1">
      <c r="B1563" s="1093"/>
      <c r="C1563" s="1094"/>
      <c r="D1563" s="1147" t="s">
        <v>279</v>
      </c>
      <c r="E1563" s="1133"/>
      <c r="F1563" s="1133"/>
      <c r="G1563" s="1133"/>
      <c r="H1563" s="1133"/>
      <c r="I1563" s="1133"/>
      <c r="J1563" s="1133"/>
      <c r="K1563" s="1133"/>
      <c r="L1563" s="1133"/>
      <c r="M1563" s="1133"/>
      <c r="N1563" s="1133"/>
      <c r="O1563" s="1134"/>
      <c r="R1563" s="294"/>
      <c r="S1563" s="294"/>
      <c r="T1563" s="294"/>
      <c r="U1563" s="294"/>
    </row>
    <row r="1564" spans="2:21" ht="18" customHeight="1">
      <c r="B1564" s="1093"/>
      <c r="C1564" s="1094"/>
      <c r="D1564" s="1127"/>
      <c r="E1564" s="1128"/>
      <c r="F1564" s="1128"/>
      <c r="G1564" s="1128"/>
      <c r="H1564" s="1128"/>
      <c r="I1564" s="1128"/>
      <c r="J1564" s="1128"/>
      <c r="K1564" s="1128"/>
      <c r="L1564" s="1128"/>
      <c r="M1564" s="1128"/>
      <c r="N1564" s="1128"/>
      <c r="O1564" s="1129"/>
      <c r="R1564" s="294"/>
      <c r="S1564" s="294"/>
      <c r="T1564" s="294"/>
      <c r="U1564" s="294"/>
    </row>
    <row r="1565" spans="2:21" s="308" customFormat="1" ht="18" customHeight="1">
      <c r="B1565" s="1095"/>
      <c r="C1565" s="1096"/>
      <c r="D1565" s="1130"/>
      <c r="E1565" s="1131"/>
      <c r="F1565" s="1131"/>
      <c r="G1565" s="1131"/>
      <c r="H1565" s="1131"/>
      <c r="I1565" s="1131"/>
      <c r="J1565" s="1131"/>
      <c r="K1565" s="1131"/>
      <c r="L1565" s="1131"/>
      <c r="M1565" s="1131"/>
      <c r="N1565" s="1131"/>
      <c r="O1565" s="1132"/>
    </row>
    <row r="1566" spans="2:21" s="122" customFormat="1" ht="4.5" customHeight="1">
      <c r="B1566" s="309"/>
      <c r="C1566" s="309"/>
      <c r="D1566" s="310"/>
      <c r="E1566" s="310"/>
      <c r="F1566" s="310"/>
      <c r="G1566" s="310"/>
      <c r="H1566" s="310"/>
      <c r="I1566" s="310"/>
      <c r="J1566" s="310"/>
      <c r="K1566" s="310"/>
      <c r="L1566" s="310"/>
      <c r="M1566" s="310"/>
      <c r="N1566" s="310"/>
      <c r="O1566" s="310"/>
    </row>
    <row r="1567" spans="2:21" s="122" customFormat="1" ht="18.75" customHeight="1">
      <c r="B1567" s="463" t="s">
        <v>333</v>
      </c>
      <c r="C1567" s="309"/>
      <c r="D1567" s="310"/>
      <c r="E1567" s="310"/>
      <c r="F1567" s="310"/>
      <c r="G1567" s="310"/>
      <c r="H1567" s="310"/>
      <c r="I1567" s="310"/>
      <c r="J1567" s="310"/>
      <c r="K1567" s="310"/>
      <c r="L1567" s="310"/>
      <c r="M1567" s="310"/>
      <c r="N1567" s="310"/>
      <c r="O1567" s="310"/>
    </row>
    <row r="1568" spans="2:21" s="122" customFormat="1" ht="14.25" customHeight="1" thickBot="1">
      <c r="B1568" s="463" t="s">
        <v>331</v>
      </c>
      <c r="C1568" s="309"/>
      <c r="D1568" s="310"/>
      <c r="E1568" s="310"/>
      <c r="F1568" s="310"/>
      <c r="G1568" s="310"/>
      <c r="H1568" s="310"/>
      <c r="I1568" s="310"/>
      <c r="J1568" s="310"/>
      <c r="K1568" s="310"/>
      <c r="L1568" s="310"/>
      <c r="M1568" s="310"/>
      <c r="N1568" s="310"/>
      <c r="O1568" s="310"/>
    </row>
    <row r="1569" spans="1:17" s="122" customFormat="1" ht="18" customHeight="1" thickBot="1">
      <c r="B1569" s="1143" t="s">
        <v>36</v>
      </c>
      <c r="C1569" s="1017"/>
      <c r="D1569" s="1018"/>
      <c r="E1569" s="311" t="s">
        <v>440</v>
      </c>
      <c r="F1569" s="312"/>
      <c r="G1569" s="312"/>
      <c r="H1569" s="312"/>
      <c r="I1569" s="312"/>
      <c r="J1569" s="312"/>
      <c r="K1569" s="312"/>
      <c r="L1569" s="212"/>
      <c r="M1569" s="212"/>
      <c r="N1569" s="212"/>
      <c r="O1569" s="212"/>
    </row>
    <row r="1570" spans="1:17" s="122" customFormat="1" ht="12">
      <c r="A1570" s="313"/>
      <c r="B1570" s="314" t="s">
        <v>50</v>
      </c>
      <c r="C1570" s="314"/>
      <c r="D1570" s="315"/>
      <c r="E1570" s="316"/>
      <c r="F1570" s="316"/>
      <c r="G1570" s="317" t="s">
        <v>51</v>
      </c>
      <c r="H1570" s="315"/>
      <c r="I1570" s="314" t="s">
        <v>52</v>
      </c>
      <c r="J1570" s="314"/>
      <c r="K1570" s="313"/>
      <c r="L1570" s="318"/>
      <c r="M1570" s="319"/>
      <c r="N1570" s="313"/>
      <c r="O1570" s="317" t="s">
        <v>51</v>
      </c>
    </row>
    <row r="1571" spans="1:17" s="122" customFormat="1" ht="12">
      <c r="A1571" s="320"/>
      <c r="B1571" s="321" t="s">
        <v>53</v>
      </c>
      <c r="C1571" s="322"/>
      <c r="D1571" s="322"/>
      <c r="E1571" s="323"/>
      <c r="F1571" s="323" t="s">
        <v>54</v>
      </c>
      <c r="G1571" s="324" t="s">
        <v>55</v>
      </c>
      <c r="H1571" s="325"/>
      <c r="I1571" s="321" t="s">
        <v>53</v>
      </c>
      <c r="J1571" s="322"/>
      <c r="K1571" s="322"/>
      <c r="L1571" s="322"/>
      <c r="M1571" s="323"/>
      <c r="N1571" s="323" t="s">
        <v>54</v>
      </c>
      <c r="O1571" s="324" t="s">
        <v>55</v>
      </c>
    </row>
    <row r="1572" spans="1:17" s="122" customFormat="1" ht="18" customHeight="1">
      <c r="A1572" s="313"/>
      <c r="B1572" s="78" t="s">
        <v>395</v>
      </c>
      <c r="C1572" s="79"/>
      <c r="D1572" s="79"/>
      <c r="E1572" s="80"/>
      <c r="F1572" s="81"/>
      <c r="G1572" s="82"/>
      <c r="H1572" s="83"/>
      <c r="I1572" s="78" t="s">
        <v>397</v>
      </c>
      <c r="J1572" s="79"/>
      <c r="K1572" s="79"/>
      <c r="L1572" s="79"/>
      <c r="M1572" s="80"/>
      <c r="N1572" s="84"/>
      <c r="O1572" s="85"/>
      <c r="Q1572" s="561" t="s">
        <v>700</v>
      </c>
    </row>
    <row r="1573" spans="1:17" s="122" customFormat="1" ht="14.25" customHeight="1">
      <c r="A1573" s="313"/>
      <c r="B1573" s="86"/>
      <c r="C1573" s="87"/>
      <c r="D1573" s="88"/>
      <c r="E1573" s="89"/>
      <c r="F1573" s="90"/>
      <c r="G1573" s="91"/>
      <c r="H1573" s="83"/>
      <c r="I1573" s="92"/>
      <c r="J1573" s="93"/>
      <c r="K1573" s="88"/>
      <c r="L1573" s="88"/>
      <c r="M1573" s="89"/>
      <c r="N1573" s="90"/>
      <c r="O1573" s="94"/>
    </row>
    <row r="1574" spans="1:17" s="122" customFormat="1" ht="14.25" customHeight="1">
      <c r="A1574" s="313"/>
      <c r="B1574" s="95"/>
      <c r="C1574" s="96"/>
      <c r="D1574" s="97"/>
      <c r="E1574" s="98"/>
      <c r="F1574" s="90"/>
      <c r="G1574" s="99">
        <f>ROUNDDOWN(SUM(F1573:F1579)/1000,0)</f>
        <v>0</v>
      </c>
      <c r="H1574" s="100"/>
      <c r="I1574" s="92"/>
      <c r="J1574" s="510"/>
      <c r="K1574" s="510"/>
      <c r="L1574" s="510"/>
      <c r="M1574" s="98"/>
      <c r="N1574" s="90"/>
      <c r="O1574" s="101">
        <f>ROUNDDOWN(SUM(N1573:N1582)/1000,0)</f>
        <v>0</v>
      </c>
    </row>
    <row r="1575" spans="1:17" s="122" customFormat="1" ht="14.1" customHeight="1">
      <c r="A1575" s="313"/>
      <c r="B1575" s="95"/>
      <c r="C1575" s="96"/>
      <c r="D1575" s="97"/>
      <c r="E1575" s="98"/>
      <c r="F1575" s="90"/>
      <c r="G1575" s="99"/>
      <c r="H1575" s="100"/>
      <c r="I1575" s="92"/>
      <c r="J1575" s="510"/>
      <c r="K1575" s="510"/>
      <c r="L1575" s="510"/>
      <c r="M1575" s="98"/>
      <c r="N1575" s="90"/>
      <c r="O1575" s="94"/>
    </row>
    <row r="1576" spans="1:17" s="122" customFormat="1" ht="14.25" customHeight="1">
      <c r="A1576" s="313"/>
      <c r="B1576" s="95"/>
      <c r="C1576" s="96"/>
      <c r="D1576" s="97"/>
      <c r="E1576" s="98"/>
      <c r="F1576" s="90"/>
      <c r="G1576" s="99"/>
      <c r="H1576" s="100"/>
      <c r="I1576" s="92"/>
      <c r="J1576" s="510"/>
      <c r="K1576" s="510"/>
      <c r="L1576" s="510"/>
      <c r="M1576" s="98"/>
      <c r="N1576" s="90"/>
      <c r="O1576" s="94"/>
    </row>
    <row r="1577" spans="1:17" s="122" customFormat="1" ht="14.25" customHeight="1">
      <c r="A1577" s="313"/>
      <c r="B1577" s="95"/>
      <c r="C1577" s="96"/>
      <c r="D1577" s="97"/>
      <c r="E1577" s="98"/>
      <c r="F1577" s="90"/>
      <c r="G1577" s="102"/>
      <c r="H1577" s="103"/>
      <c r="I1577" s="92"/>
      <c r="J1577" s="510"/>
      <c r="K1577" s="510"/>
      <c r="L1577" s="510"/>
      <c r="M1577" s="98"/>
      <c r="N1577" s="90"/>
      <c r="O1577" s="94"/>
    </row>
    <row r="1578" spans="1:17" s="122" customFormat="1" ht="14.25" customHeight="1">
      <c r="A1578" s="313"/>
      <c r="B1578" s="95"/>
      <c r="C1578" s="96"/>
      <c r="D1578" s="97"/>
      <c r="E1578" s="98"/>
      <c r="F1578" s="90"/>
      <c r="G1578" s="102"/>
      <c r="H1578" s="103"/>
      <c r="I1578" s="92"/>
      <c r="J1578" s="510"/>
      <c r="K1578" s="510"/>
      <c r="L1578" s="510"/>
      <c r="M1578" s="98"/>
      <c r="N1578" s="90"/>
      <c r="O1578" s="94"/>
    </row>
    <row r="1579" spans="1:17" s="122" customFormat="1" ht="14.25" customHeight="1">
      <c r="A1579" s="313"/>
      <c r="B1579" s="78" t="s">
        <v>607</v>
      </c>
      <c r="C1579" s="79"/>
      <c r="D1579" s="79"/>
      <c r="E1579" s="80"/>
      <c r="F1579" s="81"/>
      <c r="G1579" s="82"/>
      <c r="H1579" s="105"/>
      <c r="I1579" s="92"/>
      <c r="J1579" s="510"/>
      <c r="K1579" s="510"/>
      <c r="L1579" s="510"/>
      <c r="M1579" s="98"/>
      <c r="N1579" s="90"/>
      <c r="O1579" s="94"/>
    </row>
    <row r="1580" spans="1:17" s="122" customFormat="1" ht="14.25" customHeight="1">
      <c r="A1580" s="313"/>
      <c r="B1580" s="95"/>
      <c r="C1580" s="96"/>
      <c r="D1580" s="97"/>
      <c r="E1580" s="98"/>
      <c r="F1580" s="90"/>
      <c r="G1580" s="91"/>
      <c r="H1580" s="105"/>
      <c r="I1580" s="92"/>
      <c r="J1580" s="510"/>
      <c r="K1580" s="510"/>
      <c r="L1580" s="510"/>
      <c r="M1580" s="98"/>
      <c r="N1580" s="90"/>
      <c r="O1580" s="94"/>
    </row>
    <row r="1581" spans="1:17" s="122" customFormat="1" ht="14.25" customHeight="1">
      <c r="A1581" s="313"/>
      <c r="B1581" s="95"/>
      <c r="C1581" s="96"/>
      <c r="D1581" s="97"/>
      <c r="E1581" s="98"/>
      <c r="F1581" s="90"/>
      <c r="G1581" s="99">
        <f>ROUNDDOWN(SUM(F1580:F1585)/1000,0)</f>
        <v>0</v>
      </c>
      <c r="H1581" s="100"/>
      <c r="I1581" s="107"/>
      <c r="J1581" s="511"/>
      <c r="K1581" s="511"/>
      <c r="L1581" s="511"/>
      <c r="M1581" s="98"/>
      <c r="N1581" s="90"/>
      <c r="O1581" s="106"/>
    </row>
    <row r="1582" spans="1:17" s="122" customFormat="1" ht="14.25" customHeight="1">
      <c r="A1582" s="313"/>
      <c r="B1582" s="95"/>
      <c r="C1582" s="96"/>
      <c r="D1582" s="97"/>
      <c r="E1582" s="98"/>
      <c r="F1582" s="90"/>
      <c r="G1582" s="99"/>
      <c r="H1582" s="100"/>
      <c r="I1582" s="78" t="s">
        <v>398</v>
      </c>
      <c r="J1582" s="79"/>
      <c r="K1582" s="79"/>
      <c r="L1582" s="79"/>
      <c r="M1582" s="80"/>
      <c r="N1582" s="81"/>
      <c r="O1582" s="111"/>
    </row>
    <row r="1583" spans="1:17" s="122" customFormat="1" ht="14.25" customHeight="1">
      <c r="A1583" s="313"/>
      <c r="B1583" s="95"/>
      <c r="C1583" s="96"/>
      <c r="D1583" s="97"/>
      <c r="E1583" s="98"/>
      <c r="F1583" s="90"/>
      <c r="G1583" s="99"/>
      <c r="H1583" s="105"/>
      <c r="I1583" s="92"/>
      <c r="J1583" s="510"/>
      <c r="K1583" s="510"/>
      <c r="L1583" s="510"/>
      <c r="M1583" s="98"/>
      <c r="N1583" s="90"/>
      <c r="O1583" s="94"/>
    </row>
    <row r="1584" spans="1:17" s="122" customFormat="1" ht="14.25" customHeight="1">
      <c r="A1584" s="313"/>
      <c r="B1584" s="95"/>
      <c r="C1584" s="96"/>
      <c r="D1584" s="97"/>
      <c r="E1584" s="98"/>
      <c r="F1584" s="90"/>
      <c r="G1584" s="99"/>
      <c r="H1584" s="100"/>
      <c r="I1584" s="92"/>
      <c r="J1584" s="510"/>
      <c r="K1584" s="510"/>
      <c r="L1584" s="510"/>
      <c r="M1584" s="98"/>
      <c r="N1584" s="90"/>
      <c r="O1584" s="101">
        <f>ROUNDDOWN(SUM(N1583:N1591)/1000,0)</f>
        <v>0</v>
      </c>
    </row>
    <row r="1585" spans="1:15" s="122" customFormat="1" ht="14.25" customHeight="1">
      <c r="A1585" s="313"/>
      <c r="B1585" s="78" t="s">
        <v>614</v>
      </c>
      <c r="C1585" s="79"/>
      <c r="D1585" s="79"/>
      <c r="E1585" s="80"/>
      <c r="F1585" s="81"/>
      <c r="G1585" s="82"/>
      <c r="H1585" s="100"/>
      <c r="I1585" s="92"/>
      <c r="J1585" s="510"/>
      <c r="K1585" s="510"/>
      <c r="L1585" s="510"/>
      <c r="M1585" s="98"/>
      <c r="N1585" s="90"/>
      <c r="O1585" s="94"/>
    </row>
    <row r="1586" spans="1:15" s="122" customFormat="1" ht="14.25" customHeight="1">
      <c r="A1586" s="313"/>
      <c r="B1586" s="95"/>
      <c r="C1586" s="96"/>
      <c r="D1586" s="97"/>
      <c r="E1586" s="98"/>
      <c r="F1586" s="90"/>
      <c r="G1586" s="91"/>
      <c r="H1586" s="105"/>
      <c r="I1586" s="92"/>
      <c r="J1586" s="510"/>
      <c r="K1586" s="510"/>
      <c r="L1586" s="510"/>
      <c r="M1586" s="98"/>
      <c r="N1586" s="90"/>
      <c r="O1586" s="94"/>
    </row>
    <row r="1587" spans="1:15" s="122" customFormat="1" ht="14.25" customHeight="1">
      <c r="A1587" s="313"/>
      <c r="B1587" s="95"/>
      <c r="C1587" s="96"/>
      <c r="D1587" s="97"/>
      <c r="E1587" s="98"/>
      <c r="F1587" s="90"/>
      <c r="G1587" s="99">
        <f>ROUNDDOWN(SUM(F1586:F1589)/1000,0)</f>
        <v>0</v>
      </c>
      <c r="H1587" s="105"/>
      <c r="I1587" s="92"/>
      <c r="J1587" s="510"/>
      <c r="K1587" s="510"/>
      <c r="L1587" s="510"/>
      <c r="M1587" s="98"/>
      <c r="N1587" s="90"/>
      <c r="O1587" s="94"/>
    </row>
    <row r="1588" spans="1:15" s="122" customFormat="1" ht="14.25" customHeight="1">
      <c r="A1588" s="313"/>
      <c r="B1588" s="95"/>
      <c r="C1588" s="96"/>
      <c r="D1588" s="97"/>
      <c r="E1588" s="98"/>
      <c r="F1588" s="90"/>
      <c r="G1588" s="99"/>
      <c r="H1588" s="100"/>
      <c r="I1588" s="92"/>
      <c r="J1588" s="510"/>
      <c r="K1588" s="510"/>
      <c r="L1588" s="510"/>
      <c r="M1588" s="98"/>
      <c r="N1588" s="90"/>
      <c r="O1588" s="94"/>
    </row>
    <row r="1589" spans="1:15" s="122" customFormat="1" ht="14.25" customHeight="1">
      <c r="A1589" s="313"/>
      <c r="B1589" s="78" t="s">
        <v>615</v>
      </c>
      <c r="C1589" s="79"/>
      <c r="D1589" s="79"/>
      <c r="E1589" s="80"/>
      <c r="F1589" s="81"/>
      <c r="G1589" s="82"/>
      <c r="H1589" s="100"/>
      <c r="I1589" s="92"/>
      <c r="J1589" s="510"/>
      <c r="K1589" s="510"/>
      <c r="L1589" s="510"/>
      <c r="M1589" s="98"/>
      <c r="N1589" s="90"/>
      <c r="O1589" s="94"/>
    </row>
    <row r="1590" spans="1:15" s="122" customFormat="1" ht="14.25" customHeight="1">
      <c r="A1590" s="313"/>
      <c r="B1590" s="95"/>
      <c r="C1590" s="96"/>
      <c r="D1590" s="97"/>
      <c r="E1590" s="98"/>
      <c r="F1590" s="90"/>
      <c r="G1590" s="91"/>
      <c r="H1590" s="105"/>
      <c r="I1590" s="92"/>
      <c r="J1590" s="510"/>
      <c r="K1590" s="510"/>
      <c r="L1590" s="510"/>
      <c r="M1590" s="98"/>
      <c r="N1590" s="90"/>
      <c r="O1590" s="106"/>
    </row>
    <row r="1591" spans="1:15" s="122" customFormat="1" ht="14.25" customHeight="1">
      <c r="A1591" s="313"/>
      <c r="B1591" s="95"/>
      <c r="C1591" s="96"/>
      <c r="D1591" s="97"/>
      <c r="E1591" s="98"/>
      <c r="F1591" s="90"/>
      <c r="G1591" s="99">
        <f>ROUNDDOWN(SUM(F1590:F1595)/1000,0)</f>
        <v>0</v>
      </c>
      <c r="H1591" s="105"/>
      <c r="I1591" s="185" t="s">
        <v>399</v>
      </c>
      <c r="J1591" s="167"/>
      <c r="K1591" s="109"/>
      <c r="L1591" s="109"/>
      <c r="M1591" s="110"/>
      <c r="N1591" s="84"/>
      <c r="O1591" s="111"/>
    </row>
    <row r="1592" spans="1:15" s="122" customFormat="1" ht="14.25" customHeight="1">
      <c r="A1592" s="313"/>
      <c r="B1592" s="95"/>
      <c r="C1592" s="96"/>
      <c r="D1592" s="97"/>
      <c r="E1592" s="98"/>
      <c r="F1592" s="90"/>
      <c r="G1592" s="99"/>
      <c r="H1592" s="105"/>
      <c r="I1592" s="92"/>
      <c r="J1592" s="510"/>
      <c r="K1592" s="510"/>
      <c r="L1592" s="510"/>
      <c r="M1592" s="98"/>
      <c r="N1592" s="90"/>
      <c r="O1592" s="94"/>
    </row>
    <row r="1593" spans="1:15" s="122" customFormat="1" ht="14.25" customHeight="1">
      <c r="A1593" s="313"/>
      <c r="B1593" s="95"/>
      <c r="C1593" s="96"/>
      <c r="D1593" s="97"/>
      <c r="E1593" s="98"/>
      <c r="F1593" s="90"/>
      <c r="G1593" s="99"/>
      <c r="H1593" s="100"/>
      <c r="I1593" s="92"/>
      <c r="J1593" s="510"/>
      <c r="K1593" s="510"/>
      <c r="L1593" s="510"/>
      <c r="M1593" s="98"/>
      <c r="N1593" s="90"/>
      <c r="O1593" s="101">
        <f>ROUNDDOWN(SUM(N1592:N1598)/1000,0)</f>
        <v>0</v>
      </c>
    </row>
    <row r="1594" spans="1:15" s="122" customFormat="1" ht="14.25" customHeight="1">
      <c r="A1594" s="313"/>
      <c r="B1594" s="78" t="s">
        <v>396</v>
      </c>
      <c r="C1594" s="79"/>
      <c r="D1594" s="79"/>
      <c r="E1594" s="80"/>
      <c r="F1594" s="81"/>
      <c r="G1594" s="82"/>
      <c r="H1594" s="100"/>
      <c r="I1594" s="92"/>
      <c r="J1594" s="510"/>
      <c r="K1594" s="510"/>
      <c r="L1594" s="510"/>
      <c r="M1594" s="98"/>
      <c r="N1594" s="90"/>
      <c r="O1594" s="94"/>
    </row>
    <row r="1595" spans="1:15" s="122" customFormat="1" ht="14.25" customHeight="1">
      <c r="A1595" s="313"/>
      <c r="B1595" s="95"/>
      <c r="C1595" s="96"/>
      <c r="D1595" s="97"/>
      <c r="E1595" s="98"/>
      <c r="F1595" s="90"/>
      <c r="G1595" s="91"/>
      <c r="H1595" s="100"/>
      <c r="I1595" s="92"/>
      <c r="J1595" s="510"/>
      <c r="K1595" s="510"/>
      <c r="L1595" s="510"/>
      <c r="M1595" s="98"/>
      <c r="N1595" s="90"/>
      <c r="O1595" s="94"/>
    </row>
    <row r="1596" spans="1:15" s="122" customFormat="1" ht="14.25" customHeight="1">
      <c r="A1596" s="313"/>
      <c r="B1596" s="95"/>
      <c r="C1596" s="96"/>
      <c r="D1596" s="97"/>
      <c r="E1596" s="98"/>
      <c r="F1596" s="90"/>
      <c r="G1596" s="91">
        <f>ROUNDDOWN(SUM(F1595:F1602)/1000,0)</f>
        <v>0</v>
      </c>
      <c r="H1596" s="100"/>
      <c r="I1596" s="92"/>
      <c r="J1596" s="510"/>
      <c r="K1596" s="510"/>
      <c r="L1596" s="510"/>
      <c r="M1596" s="98"/>
      <c r="N1596" s="90"/>
      <c r="O1596" s="94"/>
    </row>
    <row r="1597" spans="1:15" s="122" customFormat="1" ht="14.25" customHeight="1">
      <c r="A1597" s="313"/>
      <c r="B1597" s="95"/>
      <c r="C1597" s="96"/>
      <c r="D1597" s="97"/>
      <c r="E1597" s="98"/>
      <c r="F1597" s="90"/>
      <c r="G1597" s="91"/>
      <c r="H1597" s="100"/>
      <c r="I1597" s="92"/>
      <c r="J1597" s="510"/>
      <c r="K1597" s="510"/>
      <c r="L1597" s="510"/>
      <c r="M1597" s="98"/>
      <c r="N1597" s="90"/>
      <c r="O1597" s="94"/>
    </row>
    <row r="1598" spans="1:15" s="122" customFormat="1" ht="14.25" customHeight="1">
      <c r="A1598" s="313"/>
      <c r="B1598" s="95"/>
      <c r="C1598" s="96"/>
      <c r="D1598" s="97"/>
      <c r="E1598" s="98"/>
      <c r="F1598" s="90"/>
      <c r="G1598" s="91"/>
      <c r="H1598" s="105"/>
      <c r="I1598" s="185" t="s">
        <v>400</v>
      </c>
      <c r="J1598" s="108"/>
      <c r="K1598" s="109"/>
      <c r="L1598" s="109"/>
      <c r="M1598" s="110"/>
      <c r="N1598" s="84"/>
      <c r="O1598" s="168"/>
    </row>
    <row r="1599" spans="1:15" s="122" customFormat="1" ht="14.25" customHeight="1">
      <c r="A1599" s="313"/>
      <c r="B1599" s="95"/>
      <c r="C1599" s="96"/>
      <c r="D1599" s="97"/>
      <c r="E1599" s="98"/>
      <c r="F1599" s="90"/>
      <c r="G1599" s="91"/>
      <c r="H1599" s="105"/>
      <c r="I1599" s="92"/>
      <c r="J1599" s="510"/>
      <c r="K1599" s="510"/>
      <c r="L1599" s="510"/>
      <c r="M1599" s="98"/>
      <c r="N1599" s="90"/>
      <c r="O1599" s="169"/>
    </row>
    <row r="1600" spans="1:15" s="122" customFormat="1" ht="14.25" customHeight="1">
      <c r="A1600" s="313"/>
      <c r="B1600" s="95"/>
      <c r="C1600" s="96"/>
      <c r="D1600" s="97"/>
      <c r="E1600" s="98"/>
      <c r="F1600" s="90"/>
      <c r="G1600" s="91"/>
      <c r="H1600" s="105"/>
      <c r="I1600" s="92"/>
      <c r="J1600" s="510"/>
      <c r="K1600" s="510"/>
      <c r="L1600" s="510"/>
      <c r="M1600" s="98"/>
      <c r="N1600" s="90"/>
      <c r="O1600" s="101">
        <f>ROUNDDOWN(SUM(N1599:N1605)/1000,0)</f>
        <v>0</v>
      </c>
    </row>
    <row r="1601" spans="1:17" s="122" customFormat="1" ht="14.25" customHeight="1">
      <c r="A1601" s="313"/>
      <c r="B1601" s="95"/>
      <c r="C1601" s="96"/>
      <c r="D1601" s="97"/>
      <c r="E1601" s="98"/>
      <c r="F1601" s="90"/>
      <c r="G1601" s="91"/>
      <c r="H1601" s="105"/>
      <c r="I1601" s="92"/>
      <c r="J1601" s="510"/>
      <c r="K1601" s="510"/>
      <c r="L1601" s="510"/>
      <c r="M1601" s="98"/>
      <c r="N1601" s="90"/>
      <c r="O1601" s="94"/>
    </row>
    <row r="1602" spans="1:17" s="122" customFormat="1" ht="14.25" customHeight="1">
      <c r="A1602" s="313"/>
      <c r="B1602" s="78" t="s">
        <v>56</v>
      </c>
      <c r="C1602" s="79"/>
      <c r="D1602" s="79"/>
      <c r="E1602" s="80"/>
      <c r="F1602" s="81"/>
      <c r="G1602" s="82"/>
      <c r="H1602" s="105"/>
      <c r="I1602" s="92"/>
      <c r="J1602" s="510"/>
      <c r="K1602" s="510"/>
      <c r="L1602" s="510"/>
      <c r="M1602" s="98"/>
      <c r="N1602" s="90"/>
      <c r="O1602" s="94"/>
    </row>
    <row r="1603" spans="1:17" s="122" customFormat="1" ht="14.25" customHeight="1">
      <c r="A1603" s="313"/>
      <c r="B1603" s="95"/>
      <c r="C1603" s="96"/>
      <c r="D1603" s="97"/>
      <c r="E1603" s="98"/>
      <c r="F1603" s="90"/>
      <c r="G1603" s="91"/>
      <c r="H1603" s="100"/>
      <c r="I1603" s="92"/>
      <c r="J1603" s="510"/>
      <c r="K1603" s="510"/>
      <c r="L1603" s="510"/>
      <c r="M1603" s="98"/>
      <c r="N1603" s="90"/>
      <c r="O1603" s="94"/>
    </row>
    <row r="1604" spans="1:17" s="122" customFormat="1" ht="14.25" customHeight="1">
      <c r="A1604" s="313"/>
      <c r="B1604" s="95"/>
      <c r="C1604" s="96"/>
      <c r="D1604" s="97"/>
      <c r="E1604" s="98"/>
      <c r="F1604" s="90"/>
      <c r="G1604" s="99">
        <f>ROUNDDOWN(SUM(F1603:F1608)/1000,0)</f>
        <v>0</v>
      </c>
      <c r="H1604" s="105"/>
      <c r="I1604" s="92"/>
      <c r="J1604" s="510"/>
      <c r="K1604" s="510"/>
      <c r="L1604" s="510"/>
      <c r="M1604" s="98"/>
      <c r="N1604" s="90"/>
      <c r="O1604" s="106"/>
    </row>
    <row r="1605" spans="1:17" s="122" customFormat="1" ht="14.25" customHeight="1">
      <c r="A1605" s="313"/>
      <c r="B1605" s="95"/>
      <c r="C1605" s="96"/>
      <c r="D1605" s="97"/>
      <c r="E1605" s="98"/>
      <c r="F1605" s="90"/>
      <c r="G1605" s="91"/>
      <c r="H1605" s="105"/>
      <c r="I1605" s="185" t="s">
        <v>401</v>
      </c>
      <c r="J1605" s="108"/>
      <c r="K1605" s="109"/>
      <c r="L1605" s="109"/>
      <c r="M1605" s="110"/>
      <c r="N1605" s="707"/>
      <c r="O1605" s="112"/>
    </row>
    <row r="1606" spans="1:17" s="122" customFormat="1" ht="14.25" customHeight="1">
      <c r="A1606" s="313"/>
      <c r="B1606" s="95"/>
      <c r="C1606" s="96"/>
      <c r="D1606" s="97"/>
      <c r="E1606" s="98"/>
      <c r="F1606" s="90"/>
      <c r="G1606" s="99"/>
      <c r="H1606" s="105"/>
      <c r="I1606" s="92"/>
      <c r="J1606" s="510"/>
      <c r="K1606" s="510"/>
      <c r="L1606" s="510"/>
      <c r="M1606" s="98"/>
      <c r="N1606" s="90"/>
      <c r="O1606" s="94"/>
    </row>
    <row r="1607" spans="1:17" s="122" customFormat="1" ht="14.25" customHeight="1">
      <c r="A1607" s="313"/>
      <c r="B1607" s="95"/>
      <c r="C1607" s="96"/>
      <c r="D1607" s="97"/>
      <c r="E1607" s="98"/>
      <c r="F1607" s="90"/>
      <c r="G1607" s="99"/>
      <c r="H1607" s="100"/>
      <c r="I1607" s="92"/>
      <c r="J1607" s="510"/>
      <c r="K1607" s="510"/>
      <c r="L1607" s="510"/>
      <c r="M1607" s="98"/>
      <c r="N1607" s="90"/>
      <c r="O1607" s="101">
        <f>ROUNDDOWN(SUM(N1606:N1611)/1000,0)</f>
        <v>0</v>
      </c>
    </row>
    <row r="1608" spans="1:17" s="122" customFormat="1" ht="14.1" customHeight="1" thickBot="1">
      <c r="A1608" s="313"/>
      <c r="B1608" s="113" t="s">
        <v>608</v>
      </c>
      <c r="C1608" s="114"/>
      <c r="D1608" s="114"/>
      <c r="E1608" s="115"/>
      <c r="F1608" s="116"/>
      <c r="G1608" s="117">
        <f>G1609-G1574-G1581-G1587-G1591-G1596-G1604</f>
        <v>0</v>
      </c>
      <c r="H1608" s="105"/>
      <c r="I1608" s="92"/>
      <c r="J1608" s="510"/>
      <c r="K1608" s="510"/>
      <c r="L1608" s="510"/>
      <c r="M1608" s="98"/>
      <c r="N1608" s="90"/>
      <c r="O1608" s="94"/>
    </row>
    <row r="1609" spans="1:17" s="122" customFormat="1" ht="14.25" customHeight="1" thickTop="1">
      <c r="A1609" s="313"/>
      <c r="B1609" s="702" t="s">
        <v>57</v>
      </c>
      <c r="C1609" s="703"/>
      <c r="D1609" s="703"/>
      <c r="E1609" s="703"/>
      <c r="F1609" s="704"/>
      <c r="G1609" s="118">
        <f>O1618</f>
        <v>0</v>
      </c>
      <c r="H1609" s="100"/>
      <c r="I1609" s="92"/>
      <c r="J1609" s="510"/>
      <c r="K1609" s="510"/>
      <c r="L1609" s="510"/>
      <c r="M1609" s="98"/>
      <c r="N1609" s="90"/>
      <c r="O1609" s="94"/>
    </row>
    <row r="1610" spans="1:17" s="122" customFormat="1" ht="20.100000000000001" customHeight="1">
      <c r="A1610" s="313"/>
      <c r="B1610" s="119" t="s">
        <v>58</v>
      </c>
      <c r="C1610" s="120"/>
      <c r="D1610" s="120"/>
      <c r="E1610" s="120"/>
      <c r="F1610" s="120"/>
      <c r="G1610" s="121"/>
      <c r="H1610" s="100"/>
      <c r="I1610" s="107"/>
      <c r="J1610" s="511"/>
      <c r="K1610" s="511"/>
      <c r="L1610" s="511"/>
      <c r="M1610" s="104"/>
      <c r="N1610" s="645"/>
      <c r="O1610" s="106"/>
    </row>
    <row r="1611" spans="1:17" s="122" customFormat="1" ht="14.25" customHeight="1">
      <c r="A1611" s="313"/>
      <c r="B1611" s="122" t="s">
        <v>59</v>
      </c>
      <c r="C1611" s="120"/>
      <c r="D1611" s="120"/>
      <c r="E1611" s="120"/>
      <c r="F1611" s="120"/>
      <c r="G1611" s="123" t="s">
        <v>60</v>
      </c>
      <c r="H1611" s="121"/>
      <c r="I1611" s="185" t="s">
        <v>717</v>
      </c>
      <c r="J1611" s="708"/>
      <c r="K1611" s="510"/>
      <c r="L1611" s="510"/>
      <c r="M1611" s="110"/>
      <c r="N1611" s="84"/>
      <c r="O1611" s="111"/>
    </row>
    <row r="1612" spans="1:17" s="122" customFormat="1" ht="14.25" customHeight="1">
      <c r="A1612" s="313"/>
      <c r="B1612" s="987" t="s">
        <v>61</v>
      </c>
      <c r="C1612" s="1019"/>
      <c r="D1612" s="1019"/>
      <c r="E1612" s="1019"/>
      <c r="F1612" s="1020"/>
      <c r="G1612" s="125" t="s">
        <v>62</v>
      </c>
      <c r="H1612" s="124"/>
      <c r="I1612" s="92"/>
      <c r="J1612" s="510"/>
      <c r="K1612" s="709"/>
      <c r="L1612" s="709"/>
      <c r="M1612" s="98"/>
      <c r="N1612" s="90"/>
      <c r="O1612" s="94"/>
      <c r="Q1612" s="648" t="s">
        <v>735</v>
      </c>
    </row>
    <row r="1613" spans="1:17" s="122" customFormat="1" ht="14.25" customHeight="1">
      <c r="A1613" s="313"/>
      <c r="B1613" s="1144" t="s">
        <v>403</v>
      </c>
      <c r="C1613" s="1019"/>
      <c r="D1613" s="1019"/>
      <c r="E1613" s="1019"/>
      <c r="F1613" s="1020"/>
      <c r="G1613" s="126"/>
      <c r="H1613" s="124"/>
      <c r="I1613" s="92"/>
      <c r="J1613" s="510"/>
      <c r="K1613" s="510"/>
      <c r="L1613" s="510"/>
      <c r="M1613" s="98"/>
      <c r="N1613" s="90"/>
      <c r="O1613" s="101">
        <f>ROUNDDOWN(SUM(N1612:N1616)/1000,0)</f>
        <v>0</v>
      </c>
    </row>
    <row r="1614" spans="1:17" s="122" customFormat="1" ht="20.100000000000001" customHeight="1">
      <c r="A1614" s="313"/>
      <c r="B1614" s="1144" t="s">
        <v>404</v>
      </c>
      <c r="C1614" s="1145"/>
      <c r="D1614" s="1145"/>
      <c r="E1614" s="1145"/>
      <c r="F1614" s="1146"/>
      <c r="G1614" s="126"/>
      <c r="H1614" s="127"/>
      <c r="I1614" s="92"/>
      <c r="J1614" s="510"/>
      <c r="K1614" s="510"/>
      <c r="L1614" s="510"/>
      <c r="M1614" s="98"/>
      <c r="N1614" s="90"/>
      <c r="O1614" s="94"/>
    </row>
    <row r="1615" spans="1:17" s="122" customFormat="1" ht="21.95" customHeight="1" thickBot="1">
      <c r="A1615" s="313"/>
      <c r="B1615" s="1144" t="s">
        <v>104</v>
      </c>
      <c r="C1615" s="1145"/>
      <c r="D1615" s="1145"/>
      <c r="E1615" s="1145"/>
      <c r="F1615" s="1146"/>
      <c r="G1615" s="126"/>
      <c r="H1615" s="105"/>
      <c r="I1615" s="92"/>
      <c r="J1615" s="510"/>
      <c r="K1615" s="510"/>
      <c r="L1615" s="510"/>
      <c r="M1615" s="98"/>
      <c r="N1615" s="90"/>
      <c r="O1615" s="128"/>
    </row>
    <row r="1616" spans="1:17" s="122" customFormat="1" ht="35.450000000000003" customHeight="1" thickTop="1">
      <c r="A1616" s="313"/>
      <c r="B1616" s="1144" t="s">
        <v>108</v>
      </c>
      <c r="C1616" s="1145"/>
      <c r="D1616" s="1145"/>
      <c r="E1616" s="1145"/>
      <c r="F1616" s="1146"/>
      <c r="G1616" s="126"/>
      <c r="H1616" s="105"/>
      <c r="I1616" s="1166" t="s">
        <v>402</v>
      </c>
      <c r="J1616" s="1167"/>
      <c r="K1616" s="1167"/>
      <c r="L1616" s="1167"/>
      <c r="M1616" s="1167"/>
      <c r="N1616" s="1168"/>
      <c r="O1616" s="129">
        <f>SUM(O1574,O1584,O1593,O1600,O1607,O1613)</f>
        <v>0</v>
      </c>
    </row>
    <row r="1617" spans="1:21" s="122" customFormat="1" ht="35.450000000000003" customHeight="1">
      <c r="A1617" s="313"/>
      <c r="B1617" s="1144" t="s">
        <v>774</v>
      </c>
      <c r="C1617" s="1145"/>
      <c r="D1617" s="1145"/>
      <c r="E1617" s="1145"/>
      <c r="F1617" s="1146"/>
      <c r="G1617" s="126"/>
      <c r="H1617" s="121"/>
      <c r="I1617" s="1169" t="s">
        <v>276</v>
      </c>
      <c r="J1617" s="1170"/>
      <c r="K1617" s="1170"/>
      <c r="L1617" s="1170"/>
      <c r="M1617" s="1170"/>
      <c r="N1617" s="1171"/>
      <c r="O1617" s="136">
        <f>IF(共通入力シート!$B$18="課税事業者",ROUNDDOWN((O1616-G1619)*10/110,0),0)</f>
        <v>0</v>
      </c>
    </row>
    <row r="1618" spans="1:21" s="122" customFormat="1" ht="26.1" customHeight="1" thickBot="1">
      <c r="A1618" s="313"/>
      <c r="B1618" s="1153" t="s">
        <v>775</v>
      </c>
      <c r="C1618" s="1154"/>
      <c r="D1618" s="1154"/>
      <c r="E1618" s="1154"/>
      <c r="F1618" s="1155"/>
      <c r="G1618" s="126"/>
      <c r="H1618" s="121"/>
      <c r="I1618" s="1159" t="s">
        <v>609</v>
      </c>
      <c r="J1618" s="1160"/>
      <c r="K1618" s="1160"/>
      <c r="L1618" s="1160"/>
      <c r="M1618" s="1160"/>
      <c r="N1618" s="1161"/>
      <c r="O1618" s="131">
        <f>O1616-O1617</f>
        <v>0</v>
      </c>
    </row>
    <row r="1619" spans="1:21" s="122" customFormat="1" ht="25.35" customHeight="1" thickTop="1">
      <c r="A1619" s="313"/>
      <c r="B1619" s="1156" t="s">
        <v>63</v>
      </c>
      <c r="C1619" s="1157"/>
      <c r="D1619" s="1157"/>
      <c r="E1619" s="1157"/>
      <c r="F1619" s="1158"/>
      <c r="G1619" s="130">
        <f>SUM(G1613:G1618)</f>
        <v>0</v>
      </c>
      <c r="H1619" s="326"/>
      <c r="I1619" s="1159" t="s">
        <v>610</v>
      </c>
      <c r="J1619" s="1160"/>
      <c r="K1619" s="1160"/>
      <c r="L1619" s="1160"/>
      <c r="M1619" s="1160"/>
      <c r="N1619" s="1161"/>
      <c r="O1619" s="134"/>
    </row>
    <row r="1620" spans="1:21" s="122" customFormat="1" ht="26.25" customHeight="1">
      <c r="A1620" s="313"/>
      <c r="B1620" s="122" t="s">
        <v>64</v>
      </c>
      <c r="C1620" s="327"/>
      <c r="D1620" s="327"/>
      <c r="E1620" s="327"/>
      <c r="F1620" s="327"/>
      <c r="G1620" s="133"/>
      <c r="H1620" s="326"/>
      <c r="O1620" s="135"/>
    </row>
    <row r="1621" spans="1:21" s="122" customFormat="1" ht="10.5" customHeight="1" thickBot="1">
      <c r="A1621" s="313"/>
      <c r="C1621" s="327"/>
      <c r="D1621" s="327"/>
      <c r="E1621" s="327"/>
      <c r="F1621" s="327"/>
      <c r="G1621" s="133"/>
      <c r="H1621" s="326"/>
      <c r="I1621" s="328"/>
    </row>
    <row r="1622" spans="1:21" s="122" customFormat="1" ht="25.35" customHeight="1" thickBot="1">
      <c r="A1622" s="313"/>
      <c r="B1622" s="1143" t="s">
        <v>65</v>
      </c>
      <c r="C1622" s="1018"/>
      <c r="D1622" s="1162" t="str">
        <f>IF(共通入力シート!$B$2="","",共通入力シート!$B$2)</f>
        <v/>
      </c>
      <c r="E1622" s="1162"/>
      <c r="F1622" s="1162"/>
      <c r="G1622" s="1163"/>
      <c r="H1622" s="1164" t="s">
        <v>778</v>
      </c>
      <c r="I1622" s="1165"/>
      <c r="J1622" s="1165"/>
      <c r="K1622" s="1165"/>
      <c r="L1622" s="1165"/>
      <c r="M1622" s="1165"/>
      <c r="N1622" s="1165"/>
      <c r="O1622" s="1165"/>
    </row>
    <row r="1623" spans="1:21" s="122" customFormat="1" ht="77.099999999999994" customHeight="1" thickBot="1">
      <c r="A1623" s="313"/>
      <c r="B1623" s="1148" t="s">
        <v>776</v>
      </c>
      <c r="C1623" s="1149"/>
      <c r="D1623" s="1150" t="str">
        <f>IF(O1618=0,"",MAX(0,MIN(INT(O1618/2),G1608)))</f>
        <v/>
      </c>
      <c r="E1623" s="1150"/>
      <c r="F1623" s="1150"/>
      <c r="G1623" s="329" t="s">
        <v>27</v>
      </c>
      <c r="H1623" s="1151" t="s">
        <v>736</v>
      </c>
      <c r="I1623" s="1152"/>
      <c r="J1623" s="1152"/>
      <c r="K1623" s="1152"/>
      <c r="L1623" s="1152"/>
      <c r="M1623" s="1152"/>
      <c r="N1623" s="1152"/>
      <c r="O1623" s="1152"/>
    </row>
    <row r="1624" spans="1:21" ht="4.5" customHeight="1"/>
    <row r="1625" spans="1:21" ht="15.6" customHeight="1">
      <c r="B1625" s="122" t="s">
        <v>332</v>
      </c>
      <c r="C1625" s="198"/>
      <c r="D1625" s="198"/>
      <c r="E1625" s="198"/>
      <c r="F1625" s="198"/>
      <c r="G1625" s="198"/>
      <c r="H1625" s="198"/>
      <c r="I1625" s="198"/>
      <c r="J1625" s="198"/>
      <c r="K1625" s="198"/>
      <c r="L1625" s="198"/>
      <c r="M1625" s="198"/>
      <c r="N1625" s="198"/>
      <c r="O1625" s="198"/>
      <c r="R1625" s="294"/>
      <c r="S1625" s="294"/>
      <c r="T1625" s="294"/>
      <c r="U1625" s="294"/>
    </row>
    <row r="1626" spans="1:21" ht="15.6" customHeight="1">
      <c r="B1626" s="198" t="s">
        <v>383</v>
      </c>
      <c r="C1626" s="198"/>
      <c r="D1626" s="198"/>
      <c r="E1626" s="198"/>
      <c r="F1626" s="198"/>
      <c r="G1626" s="198"/>
      <c r="H1626" s="198"/>
      <c r="I1626" s="198"/>
      <c r="J1626" s="198"/>
      <c r="K1626" s="198"/>
      <c r="L1626" s="198"/>
      <c r="M1626" s="198"/>
      <c r="N1626" s="198"/>
      <c r="O1626" s="198"/>
      <c r="R1626" s="294"/>
      <c r="S1626" s="294"/>
      <c r="T1626" s="294"/>
      <c r="U1626" s="294"/>
    </row>
    <row r="1627" spans="1:21" ht="15.6" customHeight="1" thickBot="1">
      <c r="B1627" s="1044" t="s">
        <v>386</v>
      </c>
      <c r="C1627" s="1044"/>
      <c r="D1627" s="1044"/>
      <c r="E1627" s="1044"/>
      <c r="F1627" s="1044"/>
      <c r="G1627" s="1044"/>
      <c r="H1627" s="1044"/>
      <c r="I1627" s="1044"/>
      <c r="J1627" s="1044"/>
      <c r="K1627" s="1044"/>
      <c r="L1627" s="1044"/>
      <c r="M1627" s="1044"/>
      <c r="N1627" s="1044"/>
      <c r="O1627" s="1044"/>
      <c r="R1627" s="294"/>
      <c r="S1627" s="294"/>
      <c r="T1627" s="294"/>
      <c r="U1627" s="294"/>
    </row>
    <row r="1628" spans="1:21" ht="15.75" customHeight="1">
      <c r="B1628" s="1036" t="s">
        <v>36</v>
      </c>
      <c r="C1628" s="1063"/>
      <c r="D1628" s="1051" t="s">
        <v>441</v>
      </c>
      <c r="E1628" s="1052"/>
      <c r="F1628" s="1036" t="s">
        <v>447</v>
      </c>
      <c r="G1628" s="1037"/>
      <c r="H1628" s="1038"/>
      <c r="I1628" s="1038"/>
      <c r="J1628" s="1038"/>
      <c r="K1628" s="1038"/>
      <c r="L1628" s="1038"/>
      <c r="M1628" s="1038"/>
      <c r="N1628" s="1038"/>
      <c r="O1628" s="1039"/>
      <c r="Q1628" s="520"/>
      <c r="R1628" s="294"/>
      <c r="S1628" s="294"/>
      <c r="T1628" s="294"/>
      <c r="U1628" s="294"/>
    </row>
    <row r="1629" spans="1:21" ht="17.25" customHeight="1" thickBot="1">
      <c r="B1629" s="1040"/>
      <c r="C1629" s="1064"/>
      <c r="D1629" s="1053"/>
      <c r="E1629" s="1054"/>
      <c r="F1629" s="1040"/>
      <c r="G1629" s="1041"/>
      <c r="H1629" s="1042"/>
      <c r="I1629" s="1042"/>
      <c r="J1629" s="1042"/>
      <c r="K1629" s="1042"/>
      <c r="L1629" s="1042"/>
      <c r="M1629" s="1042"/>
      <c r="N1629" s="1042"/>
      <c r="O1629" s="1043"/>
      <c r="Q1629" s="519"/>
      <c r="R1629" s="294"/>
      <c r="S1629" s="294"/>
      <c r="T1629" s="294"/>
      <c r="U1629" s="294"/>
    </row>
    <row r="1630" spans="1:21" ht="16.5" customHeight="1">
      <c r="B1630" s="295" t="s">
        <v>111</v>
      </c>
      <c r="C1630" s="296"/>
      <c r="D1630" s="296"/>
      <c r="E1630" s="297"/>
      <c r="F1630" s="296"/>
      <c r="G1630" s="296"/>
      <c r="H1630" s="298"/>
      <c r="I1630" s="298"/>
      <c r="J1630" s="298"/>
      <c r="K1630" s="298"/>
      <c r="L1630" s="298"/>
      <c r="M1630" s="298"/>
      <c r="N1630" s="298"/>
      <c r="O1630" s="299"/>
      <c r="R1630" s="294"/>
      <c r="S1630" s="294"/>
      <c r="T1630" s="294"/>
      <c r="U1630" s="294"/>
    </row>
    <row r="1631" spans="1:21" ht="18.75" customHeight="1">
      <c r="B1631" s="1055"/>
      <c r="C1631" s="1056"/>
      <c r="D1631" s="1056"/>
      <c r="E1631" s="1056"/>
      <c r="F1631" s="1056"/>
      <c r="G1631" s="1056"/>
      <c r="H1631" s="1056"/>
      <c r="I1631" s="1056"/>
      <c r="J1631" s="1056"/>
      <c r="K1631" s="1056"/>
      <c r="L1631" s="1213" t="s">
        <v>39</v>
      </c>
      <c r="M1631" s="1215"/>
      <c r="N1631" s="1215"/>
      <c r="O1631" s="1216"/>
      <c r="Q1631" s="496" t="str">
        <f>IF(M1631="", "←選択してください。", "")</f>
        <v>←選択してください。</v>
      </c>
      <c r="R1631" s="294"/>
      <c r="S1631" s="294"/>
      <c r="T1631" s="294"/>
      <c r="U1631" s="294"/>
    </row>
    <row r="1632" spans="1:21" ht="17.25" customHeight="1">
      <c r="B1632" s="1057"/>
      <c r="C1632" s="1058"/>
      <c r="D1632" s="1058"/>
      <c r="E1632" s="1058"/>
      <c r="F1632" s="1058"/>
      <c r="G1632" s="1058"/>
      <c r="H1632" s="1058"/>
      <c r="I1632" s="1058"/>
      <c r="J1632" s="1058"/>
      <c r="K1632" s="1058"/>
      <c r="L1632" s="1214"/>
      <c r="M1632" s="1217"/>
      <c r="N1632" s="1217"/>
      <c r="O1632" s="1218"/>
      <c r="Q1632" s="301"/>
      <c r="R1632" s="294"/>
      <c r="S1632" s="294"/>
      <c r="T1632" s="294"/>
      <c r="U1632" s="294"/>
    </row>
    <row r="1633" spans="2:21" ht="4.5" customHeight="1">
      <c r="B1633" s="303"/>
      <c r="C1633" s="303"/>
      <c r="D1633" s="303"/>
      <c r="E1633" s="303"/>
      <c r="F1633" s="303"/>
      <c r="G1633" s="303"/>
      <c r="H1633" s="303"/>
      <c r="I1633" s="303"/>
      <c r="J1633" s="303"/>
      <c r="K1633" s="303"/>
      <c r="L1633" s="303"/>
      <c r="M1633" s="303"/>
      <c r="N1633" s="303"/>
      <c r="O1633" s="517"/>
      <c r="R1633" s="294"/>
      <c r="S1633" s="294"/>
      <c r="T1633" s="294"/>
      <c r="U1633" s="294"/>
    </row>
    <row r="1634" spans="2:21" ht="24" customHeight="1">
      <c r="B1634" s="987" t="s">
        <v>112</v>
      </c>
      <c r="C1634" s="1097"/>
      <c r="D1634" s="1098" t="s">
        <v>41</v>
      </c>
      <c r="E1634" s="1099"/>
      <c r="F1634" s="1100"/>
      <c r="G1634" s="1100"/>
      <c r="H1634" s="1101"/>
      <c r="I1634" s="987"/>
      <c r="J1634" s="988"/>
      <c r="K1634" s="988"/>
      <c r="L1634" s="1219"/>
      <c r="M1634" s="1219"/>
      <c r="N1634" s="1219"/>
      <c r="O1634" s="1220"/>
      <c r="Q1634" s="301" t="str">
        <f>IF(OR(F1628="人材養成事業",F1628= "普及啓発事業"), "←斜線部は記入する必要はありません。", "")</f>
        <v/>
      </c>
      <c r="R1634" s="294"/>
      <c r="S1634" s="294"/>
      <c r="T1634" s="294"/>
      <c r="U1634" s="294"/>
    </row>
    <row r="1635" spans="2:21" ht="8.25" customHeight="1">
      <c r="B1635" s="122"/>
      <c r="C1635" s="122"/>
      <c r="D1635" s="122"/>
      <c r="E1635" s="122"/>
      <c r="F1635" s="303"/>
      <c r="G1635" s="303"/>
      <c r="H1635" s="500"/>
      <c r="I1635" s="303"/>
      <c r="J1635" s="303"/>
      <c r="K1635" s="303"/>
      <c r="L1635" s="501"/>
      <c r="M1635" s="303"/>
      <c r="N1635" s="303"/>
      <c r="O1635" s="502"/>
      <c r="Q1635" s="301"/>
      <c r="R1635" s="294"/>
      <c r="S1635" s="294"/>
      <c r="T1635" s="294"/>
      <c r="U1635" s="294"/>
    </row>
    <row r="1636" spans="2:21" ht="24" hidden="1" customHeight="1">
      <c r="B1636" s="122"/>
      <c r="C1636" s="122"/>
      <c r="D1636" s="122"/>
      <c r="E1636" s="122"/>
      <c r="F1636" s="303"/>
      <c r="G1636" s="303"/>
      <c r="H1636" s="500"/>
      <c r="I1636" s="303"/>
      <c r="J1636" s="303"/>
      <c r="K1636" s="303"/>
      <c r="L1636" s="501"/>
      <c r="M1636" s="303"/>
      <c r="N1636" s="303"/>
      <c r="O1636" s="502"/>
      <c r="Q1636" s="301"/>
      <c r="R1636" s="294"/>
      <c r="S1636" s="294"/>
      <c r="T1636" s="294"/>
      <c r="U1636" s="294"/>
    </row>
    <row r="1637" spans="2:21" ht="9.75" hidden="1" customHeight="1">
      <c r="B1637" s="122"/>
      <c r="C1637" s="122"/>
      <c r="D1637" s="303"/>
      <c r="E1637" s="303"/>
      <c r="F1637" s="303"/>
      <c r="G1637" s="303"/>
      <c r="H1637" s="303"/>
      <c r="I1637" s="303"/>
      <c r="J1637" s="303"/>
      <c r="K1637" s="303"/>
      <c r="L1637" s="303"/>
      <c r="M1637" s="303"/>
      <c r="N1637" s="303"/>
      <c r="O1637" s="303"/>
      <c r="Q1637" s="301"/>
      <c r="R1637" s="294"/>
      <c r="S1637" s="294"/>
      <c r="T1637" s="294"/>
      <c r="U1637" s="294"/>
    </row>
    <row r="1638" spans="2:21" s="97" customFormat="1" ht="18" customHeight="1">
      <c r="B1638" s="1067" t="s">
        <v>277</v>
      </c>
      <c r="C1638" s="1075"/>
      <c r="D1638" s="1032" t="s">
        <v>738</v>
      </c>
      <c r="E1638" s="975"/>
      <c r="F1638" s="975"/>
      <c r="G1638" s="975"/>
      <c r="H1638" s="975"/>
      <c r="I1638" s="975"/>
      <c r="J1638" s="975"/>
      <c r="K1638" s="975"/>
      <c r="L1638" s="975"/>
      <c r="M1638" s="975"/>
      <c r="N1638" s="975"/>
      <c r="O1638" s="976"/>
      <c r="Q1638" s="495"/>
    </row>
    <row r="1639" spans="2:21" s="97" customFormat="1" ht="19.350000000000001" customHeight="1">
      <c r="B1639" s="1076"/>
      <c r="C1639" s="1077"/>
      <c r="D1639" s="1033"/>
      <c r="E1639" s="1034"/>
      <c r="F1639" s="1034"/>
      <c r="G1639" s="1034"/>
      <c r="H1639" s="1034"/>
      <c r="I1639" s="1034"/>
      <c r="J1639" s="1034"/>
      <c r="K1639" s="1034"/>
      <c r="L1639" s="1034"/>
      <c r="M1639" s="1034"/>
      <c r="N1639" s="1034"/>
      <c r="O1639" s="1035"/>
    </row>
    <row r="1640" spans="2:21" s="97" customFormat="1" ht="19.350000000000001" customHeight="1">
      <c r="B1640" s="1076"/>
      <c r="C1640" s="1077"/>
      <c r="D1640" s="1026"/>
      <c r="E1640" s="1027"/>
      <c r="F1640" s="1027"/>
      <c r="G1640" s="1027"/>
      <c r="H1640" s="1027"/>
      <c r="I1640" s="1027"/>
      <c r="J1640" s="1027"/>
      <c r="K1640" s="1027"/>
      <c r="L1640" s="1027"/>
      <c r="M1640" s="1027"/>
      <c r="N1640" s="1027"/>
      <c r="O1640" s="1028"/>
    </row>
    <row r="1641" spans="2:21" s="97" customFormat="1" ht="19.350000000000001" customHeight="1">
      <c r="B1641" s="1076"/>
      <c r="C1641" s="1077"/>
      <c r="D1641" s="1026"/>
      <c r="E1641" s="1027"/>
      <c r="F1641" s="1027"/>
      <c r="G1641" s="1027"/>
      <c r="H1641" s="1027"/>
      <c r="I1641" s="1027"/>
      <c r="J1641" s="1027"/>
      <c r="K1641" s="1027"/>
      <c r="L1641" s="1027"/>
      <c r="M1641" s="1027"/>
      <c r="N1641" s="1027"/>
      <c r="O1641" s="1028"/>
    </row>
    <row r="1642" spans="2:21" s="97" customFormat="1" ht="19.350000000000001" customHeight="1">
      <c r="B1642" s="1076"/>
      <c r="C1642" s="1077"/>
      <c r="D1642" s="1026"/>
      <c r="E1642" s="1027"/>
      <c r="F1642" s="1027"/>
      <c r="G1642" s="1027"/>
      <c r="H1642" s="1027"/>
      <c r="I1642" s="1027"/>
      <c r="J1642" s="1027"/>
      <c r="K1642" s="1027"/>
      <c r="L1642" s="1027"/>
      <c r="M1642" s="1027"/>
      <c r="N1642" s="1027"/>
      <c r="O1642" s="1028"/>
    </row>
    <row r="1643" spans="2:21" s="97" customFormat="1" ht="19.350000000000001" customHeight="1">
      <c r="B1643" s="1076"/>
      <c r="C1643" s="1077"/>
      <c r="D1643" s="1026"/>
      <c r="E1643" s="1027"/>
      <c r="F1643" s="1027"/>
      <c r="G1643" s="1027"/>
      <c r="H1643" s="1027"/>
      <c r="I1643" s="1027"/>
      <c r="J1643" s="1027"/>
      <c r="K1643" s="1027"/>
      <c r="L1643" s="1027"/>
      <c r="M1643" s="1027"/>
      <c r="N1643" s="1027"/>
      <c r="O1643" s="1028"/>
    </row>
    <row r="1644" spans="2:21" s="97" customFormat="1" ht="19.350000000000001" customHeight="1">
      <c r="B1644" s="1076"/>
      <c r="C1644" s="1077"/>
      <c r="D1644" s="1026"/>
      <c r="E1644" s="1027"/>
      <c r="F1644" s="1027"/>
      <c r="G1644" s="1027"/>
      <c r="H1644" s="1027"/>
      <c r="I1644" s="1027"/>
      <c r="J1644" s="1027"/>
      <c r="K1644" s="1027"/>
      <c r="L1644" s="1027"/>
      <c r="M1644" s="1027"/>
      <c r="N1644" s="1027"/>
      <c r="O1644" s="1028"/>
    </row>
    <row r="1645" spans="2:21" s="97" customFormat="1" ht="19.350000000000001" customHeight="1">
      <c r="B1645" s="1076"/>
      <c r="C1645" s="1077"/>
      <c r="D1645" s="1026"/>
      <c r="E1645" s="1027"/>
      <c r="F1645" s="1027"/>
      <c r="G1645" s="1027"/>
      <c r="H1645" s="1027"/>
      <c r="I1645" s="1027"/>
      <c r="J1645" s="1027"/>
      <c r="K1645" s="1027"/>
      <c r="L1645" s="1027"/>
      <c r="M1645" s="1027"/>
      <c r="N1645" s="1027"/>
      <c r="O1645" s="1028"/>
    </row>
    <row r="1646" spans="2:21" s="97" customFormat="1" ht="19.350000000000001" customHeight="1">
      <c r="B1646" s="1076"/>
      <c r="C1646" s="1077"/>
      <c r="D1646" s="1026"/>
      <c r="E1646" s="1027"/>
      <c r="F1646" s="1027"/>
      <c r="G1646" s="1027"/>
      <c r="H1646" s="1027"/>
      <c r="I1646" s="1027"/>
      <c r="J1646" s="1027"/>
      <c r="K1646" s="1027"/>
      <c r="L1646" s="1027"/>
      <c r="M1646" s="1027"/>
      <c r="N1646" s="1027"/>
      <c r="O1646" s="1028"/>
    </row>
    <row r="1647" spans="2:21" s="97" customFormat="1" ht="19.350000000000001" customHeight="1">
      <c r="B1647" s="1076"/>
      <c r="C1647" s="1077"/>
      <c r="D1647" s="1026"/>
      <c r="E1647" s="1027"/>
      <c r="F1647" s="1027"/>
      <c r="G1647" s="1027"/>
      <c r="H1647" s="1027"/>
      <c r="I1647" s="1027"/>
      <c r="J1647" s="1027"/>
      <c r="K1647" s="1027"/>
      <c r="L1647" s="1027"/>
      <c r="M1647" s="1027"/>
      <c r="N1647" s="1027"/>
      <c r="O1647" s="1028"/>
    </row>
    <row r="1648" spans="2:21" s="97" customFormat="1" ht="19.350000000000001" customHeight="1">
      <c r="B1648" s="1078"/>
      <c r="C1648" s="1079"/>
      <c r="D1648" s="1029"/>
      <c r="E1648" s="1030"/>
      <c r="F1648" s="1030"/>
      <c r="G1648" s="1030"/>
      <c r="H1648" s="1030"/>
      <c r="I1648" s="1030"/>
      <c r="J1648" s="1030"/>
      <c r="K1648" s="1030"/>
      <c r="L1648" s="1030"/>
      <c r="M1648" s="1030"/>
      <c r="N1648" s="1030"/>
      <c r="O1648" s="1031"/>
    </row>
    <row r="1649" spans="2:15" s="97" customFormat="1" ht="18" customHeight="1">
      <c r="B1649" s="1067" t="s">
        <v>114</v>
      </c>
      <c r="C1649" s="1092"/>
      <c r="D1649" s="1147" t="s">
        <v>523</v>
      </c>
      <c r="E1649" s="1133"/>
      <c r="F1649" s="1133"/>
      <c r="G1649" s="1133"/>
      <c r="H1649" s="1133"/>
      <c r="I1649" s="1133"/>
      <c r="J1649" s="1133"/>
      <c r="K1649" s="1133"/>
      <c r="L1649" s="1133"/>
      <c r="M1649" s="1133"/>
      <c r="N1649" s="1133"/>
      <c r="O1649" s="1134"/>
    </row>
    <row r="1650" spans="2:15" s="97" customFormat="1" ht="18" customHeight="1">
      <c r="B1650" s="1093"/>
      <c r="C1650" s="1094"/>
      <c r="D1650" s="1045"/>
      <c r="E1650" s="1046"/>
      <c r="F1650" s="1046"/>
      <c r="G1650" s="1046"/>
      <c r="H1650" s="1046"/>
      <c r="I1650" s="1046"/>
      <c r="J1650" s="1046"/>
      <c r="K1650" s="1046"/>
      <c r="L1650" s="1046"/>
      <c r="M1650" s="1046"/>
      <c r="N1650" s="1046"/>
      <c r="O1650" s="1047"/>
    </row>
    <row r="1651" spans="2:15" s="97" customFormat="1" ht="18" customHeight="1">
      <c r="B1651" s="1093"/>
      <c r="C1651" s="1094"/>
      <c r="D1651" s="1026"/>
      <c r="E1651" s="1027"/>
      <c r="F1651" s="1027"/>
      <c r="G1651" s="1027"/>
      <c r="H1651" s="1027"/>
      <c r="I1651" s="1027"/>
      <c r="J1651" s="1027"/>
      <c r="K1651" s="1027"/>
      <c r="L1651" s="1027"/>
      <c r="M1651" s="1027"/>
      <c r="N1651" s="1027"/>
      <c r="O1651" s="1028"/>
    </row>
    <row r="1652" spans="2:15" s="97" customFormat="1" ht="18" customHeight="1">
      <c r="B1652" s="1093"/>
      <c r="C1652" s="1094"/>
      <c r="D1652" s="1026"/>
      <c r="E1652" s="1027"/>
      <c r="F1652" s="1027"/>
      <c r="G1652" s="1027"/>
      <c r="H1652" s="1027"/>
      <c r="I1652" s="1027"/>
      <c r="J1652" s="1027"/>
      <c r="K1652" s="1027"/>
      <c r="L1652" s="1027"/>
      <c r="M1652" s="1027"/>
      <c r="N1652" s="1027"/>
      <c r="O1652" s="1028"/>
    </row>
    <row r="1653" spans="2:15" s="97" customFormat="1" ht="18" customHeight="1">
      <c r="B1653" s="1093"/>
      <c r="C1653" s="1094"/>
      <c r="D1653" s="1026"/>
      <c r="E1653" s="1027"/>
      <c r="F1653" s="1027"/>
      <c r="G1653" s="1027"/>
      <c r="H1653" s="1027"/>
      <c r="I1653" s="1027"/>
      <c r="J1653" s="1027"/>
      <c r="K1653" s="1027"/>
      <c r="L1653" s="1027"/>
      <c r="M1653" s="1027"/>
      <c r="N1653" s="1027"/>
      <c r="O1653" s="1028"/>
    </row>
    <row r="1654" spans="2:15" s="97" customFormat="1" ht="18" customHeight="1">
      <c r="B1654" s="1093"/>
      <c r="C1654" s="1094"/>
      <c r="D1654" s="1026"/>
      <c r="E1654" s="1027"/>
      <c r="F1654" s="1027"/>
      <c r="G1654" s="1027"/>
      <c r="H1654" s="1027"/>
      <c r="I1654" s="1027"/>
      <c r="J1654" s="1027"/>
      <c r="K1654" s="1027"/>
      <c r="L1654" s="1027"/>
      <c r="M1654" s="1027"/>
      <c r="N1654" s="1027"/>
      <c r="O1654" s="1028"/>
    </row>
    <row r="1655" spans="2:15" s="97" customFormat="1" ht="18" customHeight="1">
      <c r="B1655" s="1093"/>
      <c r="C1655" s="1094"/>
      <c r="D1655" s="1048"/>
      <c r="E1655" s="1049"/>
      <c r="F1655" s="1049"/>
      <c r="G1655" s="1049"/>
      <c r="H1655" s="1049"/>
      <c r="I1655" s="1049"/>
      <c r="J1655" s="1049"/>
      <c r="K1655" s="1049"/>
      <c r="L1655" s="1049"/>
      <c r="M1655" s="1049"/>
      <c r="N1655" s="1049"/>
      <c r="O1655" s="1050"/>
    </row>
    <row r="1656" spans="2:15" s="97" customFormat="1" ht="18" customHeight="1">
      <c r="B1656" s="1093"/>
      <c r="C1656" s="1094"/>
      <c r="D1656" s="1116" t="s">
        <v>334</v>
      </c>
      <c r="E1656" s="1117"/>
      <c r="F1656" s="1117"/>
      <c r="G1656" s="1117"/>
      <c r="H1656" s="1117"/>
      <c r="I1656" s="1117"/>
      <c r="J1656" s="1117"/>
      <c r="K1656" s="1117"/>
      <c r="L1656" s="1117"/>
      <c r="M1656" s="1117"/>
      <c r="N1656" s="1117"/>
      <c r="O1656" s="1118"/>
    </row>
    <row r="1657" spans="2:15" s="97" customFormat="1" ht="18" customHeight="1">
      <c r="B1657" s="1093"/>
      <c r="C1657" s="1094"/>
      <c r="D1657" s="1045"/>
      <c r="E1657" s="1119"/>
      <c r="F1657" s="1119"/>
      <c r="G1657" s="1119"/>
      <c r="H1657" s="1119"/>
      <c r="I1657" s="1119"/>
      <c r="J1657" s="1119"/>
      <c r="K1657" s="1119"/>
      <c r="L1657" s="1119"/>
      <c r="M1657" s="1119"/>
      <c r="N1657" s="1119"/>
      <c r="O1657" s="1120"/>
    </row>
    <row r="1658" spans="2:15" s="97" customFormat="1" ht="18" customHeight="1">
      <c r="B1658" s="1093"/>
      <c r="C1658" s="1094"/>
      <c r="D1658" s="1121"/>
      <c r="E1658" s="1122"/>
      <c r="F1658" s="1122"/>
      <c r="G1658" s="1122"/>
      <c r="H1658" s="1122"/>
      <c r="I1658" s="1122"/>
      <c r="J1658" s="1122"/>
      <c r="K1658" s="1122"/>
      <c r="L1658" s="1122"/>
      <c r="M1658" s="1122"/>
      <c r="N1658" s="1122"/>
      <c r="O1658" s="1123"/>
    </row>
    <row r="1659" spans="2:15" s="97" customFormat="1" ht="18" customHeight="1">
      <c r="B1659" s="1093"/>
      <c r="C1659" s="1094"/>
      <c r="D1659" s="1121"/>
      <c r="E1659" s="1122"/>
      <c r="F1659" s="1122"/>
      <c r="G1659" s="1122"/>
      <c r="H1659" s="1122"/>
      <c r="I1659" s="1122"/>
      <c r="J1659" s="1122"/>
      <c r="K1659" s="1122"/>
      <c r="L1659" s="1122"/>
      <c r="M1659" s="1122"/>
      <c r="N1659" s="1122"/>
      <c r="O1659" s="1123"/>
    </row>
    <row r="1660" spans="2:15" s="97" customFormat="1" ht="18" customHeight="1">
      <c r="B1660" s="1093"/>
      <c r="C1660" s="1094"/>
      <c r="D1660" s="1121"/>
      <c r="E1660" s="1122"/>
      <c r="F1660" s="1122"/>
      <c r="G1660" s="1122"/>
      <c r="H1660" s="1122"/>
      <c r="I1660" s="1122"/>
      <c r="J1660" s="1122"/>
      <c r="K1660" s="1122"/>
      <c r="L1660" s="1122"/>
      <c r="M1660" s="1122"/>
      <c r="N1660" s="1122"/>
      <c r="O1660" s="1123"/>
    </row>
    <row r="1661" spans="2:15" s="97" customFormat="1" ht="18" customHeight="1">
      <c r="B1661" s="1093"/>
      <c r="C1661" s="1094"/>
      <c r="D1661" s="1121"/>
      <c r="E1661" s="1122"/>
      <c r="F1661" s="1122"/>
      <c r="G1661" s="1122"/>
      <c r="H1661" s="1122"/>
      <c r="I1661" s="1122"/>
      <c r="J1661" s="1122"/>
      <c r="K1661" s="1122"/>
      <c r="L1661" s="1122"/>
      <c r="M1661" s="1122"/>
      <c r="N1661" s="1122"/>
      <c r="O1661" s="1123"/>
    </row>
    <row r="1662" spans="2:15" s="97" customFormat="1" ht="18" customHeight="1">
      <c r="B1662" s="1093"/>
      <c r="C1662" s="1094"/>
      <c r="D1662" s="1121"/>
      <c r="E1662" s="1122"/>
      <c r="F1662" s="1122"/>
      <c r="G1662" s="1122"/>
      <c r="H1662" s="1122"/>
      <c r="I1662" s="1122"/>
      <c r="J1662" s="1122"/>
      <c r="K1662" s="1122"/>
      <c r="L1662" s="1122"/>
      <c r="M1662" s="1122"/>
      <c r="N1662" s="1122"/>
      <c r="O1662" s="1123"/>
    </row>
    <row r="1663" spans="2:15" s="97" customFormat="1" ht="18" customHeight="1">
      <c r="B1663" s="1095"/>
      <c r="C1663" s="1096"/>
      <c r="D1663" s="1124"/>
      <c r="E1663" s="1125"/>
      <c r="F1663" s="1125"/>
      <c r="G1663" s="1125"/>
      <c r="H1663" s="1125"/>
      <c r="I1663" s="1125"/>
      <c r="J1663" s="1125"/>
      <c r="K1663" s="1125"/>
      <c r="L1663" s="1125"/>
      <c r="M1663" s="1125"/>
      <c r="N1663" s="1125"/>
      <c r="O1663" s="1126"/>
    </row>
    <row r="1664" spans="2:15" s="97" customFormat="1" ht="35.25" customHeight="1">
      <c r="B1664" s="1067" t="s">
        <v>110</v>
      </c>
      <c r="C1664" s="1092"/>
      <c r="D1664" s="1102" t="s">
        <v>733</v>
      </c>
      <c r="E1664" s="1090"/>
      <c r="F1664" s="1090"/>
      <c r="G1664" s="1090"/>
      <c r="H1664" s="1090"/>
      <c r="I1664" s="1090"/>
      <c r="J1664" s="1090"/>
      <c r="K1664" s="1090"/>
      <c r="L1664" s="1090"/>
      <c r="M1664" s="1090"/>
      <c r="N1664" s="1090"/>
      <c r="O1664" s="1091"/>
    </row>
    <row r="1665" spans="2:21" s="97" customFormat="1" ht="18" customHeight="1">
      <c r="B1665" s="1093"/>
      <c r="C1665" s="1094"/>
      <c r="D1665" s="1045"/>
      <c r="E1665" s="1108"/>
      <c r="F1665" s="1108"/>
      <c r="G1665" s="1108"/>
      <c r="H1665" s="1108"/>
      <c r="I1665" s="1108"/>
      <c r="J1665" s="1108"/>
      <c r="K1665" s="1108"/>
      <c r="L1665" s="1108"/>
      <c r="M1665" s="1108"/>
      <c r="N1665" s="1108"/>
      <c r="O1665" s="1109"/>
    </row>
    <row r="1666" spans="2:21" s="97" customFormat="1" ht="18" customHeight="1">
      <c r="B1666" s="1093"/>
      <c r="C1666" s="1094"/>
      <c r="D1666" s="1110"/>
      <c r="E1666" s="1111"/>
      <c r="F1666" s="1111"/>
      <c r="G1666" s="1111"/>
      <c r="H1666" s="1111"/>
      <c r="I1666" s="1111"/>
      <c r="J1666" s="1111"/>
      <c r="K1666" s="1111"/>
      <c r="L1666" s="1111"/>
      <c r="M1666" s="1111"/>
      <c r="N1666" s="1111"/>
      <c r="O1666" s="1112"/>
    </row>
    <row r="1667" spans="2:21" s="97" customFormat="1" ht="18" customHeight="1">
      <c r="B1667" s="1093"/>
      <c r="C1667" s="1094"/>
      <c r="D1667" s="1113"/>
      <c r="E1667" s="1114"/>
      <c r="F1667" s="1114"/>
      <c r="G1667" s="1114"/>
      <c r="H1667" s="1114"/>
      <c r="I1667" s="1114"/>
      <c r="J1667" s="1114"/>
      <c r="K1667" s="1114"/>
      <c r="L1667" s="1114"/>
      <c r="M1667" s="1114"/>
      <c r="N1667" s="1114"/>
      <c r="O1667" s="1115"/>
    </row>
    <row r="1668" spans="2:21" s="97" customFormat="1" ht="17.100000000000001" customHeight="1">
      <c r="B1668" s="1093"/>
      <c r="C1668" s="1094"/>
      <c r="D1668" s="1133" t="s">
        <v>278</v>
      </c>
      <c r="E1668" s="1133"/>
      <c r="F1668" s="1133"/>
      <c r="G1668" s="1133"/>
      <c r="H1668" s="1133"/>
      <c r="I1668" s="1133"/>
      <c r="J1668" s="1133"/>
      <c r="K1668" s="1133"/>
      <c r="L1668" s="1133"/>
      <c r="M1668" s="1133"/>
      <c r="N1668" s="1133"/>
      <c r="O1668" s="1134"/>
    </row>
    <row r="1669" spans="2:21" s="97" customFormat="1" ht="17.100000000000001" customHeight="1">
      <c r="B1669" s="1093"/>
      <c r="C1669" s="1094"/>
      <c r="D1669" s="1135"/>
      <c r="E1669" s="1108"/>
      <c r="F1669" s="1108"/>
      <c r="G1669" s="1108"/>
      <c r="H1669" s="1108"/>
      <c r="I1669" s="1108"/>
      <c r="J1669" s="1108"/>
      <c r="K1669" s="1108"/>
      <c r="L1669" s="1108"/>
      <c r="M1669" s="1108"/>
      <c r="N1669" s="1108"/>
      <c r="O1669" s="1109"/>
    </row>
    <row r="1670" spans="2:21" s="97" customFormat="1" ht="17.100000000000001" customHeight="1">
      <c r="B1670" s="1093"/>
      <c r="C1670" s="1094"/>
      <c r="D1670" s="1110"/>
      <c r="E1670" s="1111"/>
      <c r="F1670" s="1111"/>
      <c r="G1670" s="1111"/>
      <c r="H1670" s="1111"/>
      <c r="I1670" s="1111"/>
      <c r="J1670" s="1111"/>
      <c r="K1670" s="1111"/>
      <c r="L1670" s="1111"/>
      <c r="M1670" s="1111"/>
      <c r="N1670" s="1111"/>
      <c r="O1670" s="1112"/>
    </row>
    <row r="1671" spans="2:21" s="97" customFormat="1" ht="17.100000000000001" customHeight="1">
      <c r="B1671" s="1093"/>
      <c r="C1671" s="1094"/>
      <c r="D1671" s="1113"/>
      <c r="E1671" s="1114"/>
      <c r="F1671" s="1114"/>
      <c r="G1671" s="1114"/>
      <c r="H1671" s="1114"/>
      <c r="I1671" s="1114"/>
      <c r="J1671" s="1114"/>
      <c r="K1671" s="1114"/>
      <c r="L1671" s="1114"/>
      <c r="M1671" s="1114"/>
      <c r="N1671" s="1114"/>
      <c r="O1671" s="1115"/>
    </row>
    <row r="1672" spans="2:21" s="97" customFormat="1" ht="17.100000000000001" customHeight="1">
      <c r="B1672" s="1093"/>
      <c r="C1672" s="1094"/>
      <c r="D1672" s="1133" t="s">
        <v>371</v>
      </c>
      <c r="E1672" s="1133"/>
      <c r="F1672" s="1133"/>
      <c r="G1672" s="1133"/>
      <c r="H1672" s="1133"/>
      <c r="I1672" s="1133"/>
      <c r="J1672" s="1133"/>
      <c r="K1672" s="1133"/>
      <c r="L1672" s="1133"/>
      <c r="M1672" s="1133"/>
      <c r="N1672" s="1133"/>
      <c r="O1672" s="1134"/>
    </row>
    <row r="1673" spans="2:21" s="97" customFormat="1" ht="17.100000000000001" customHeight="1">
      <c r="B1673" s="1093"/>
      <c r="C1673" s="1094"/>
      <c r="D1673" s="1135"/>
      <c r="E1673" s="1136"/>
      <c r="F1673" s="1136"/>
      <c r="G1673" s="1136"/>
      <c r="H1673" s="1136"/>
      <c r="I1673" s="1136"/>
      <c r="J1673" s="1136"/>
      <c r="K1673" s="1136"/>
      <c r="L1673" s="1136"/>
      <c r="M1673" s="1136"/>
      <c r="N1673" s="1136"/>
      <c r="O1673" s="1137"/>
    </row>
    <row r="1674" spans="2:21" s="97" customFormat="1" ht="17.100000000000001" customHeight="1">
      <c r="B1674" s="1093"/>
      <c r="C1674" s="1094"/>
      <c r="D1674" s="1138"/>
      <c r="E1674" s="827"/>
      <c r="F1674" s="827"/>
      <c r="G1674" s="827"/>
      <c r="H1674" s="827"/>
      <c r="I1674" s="827"/>
      <c r="J1674" s="827"/>
      <c r="K1674" s="827"/>
      <c r="L1674" s="827"/>
      <c r="M1674" s="827"/>
      <c r="N1674" s="827"/>
      <c r="O1674" s="1139"/>
    </row>
    <row r="1675" spans="2:21" s="97" customFormat="1" ht="17.100000000000001" customHeight="1">
      <c r="B1675" s="1093"/>
      <c r="C1675" s="1094"/>
      <c r="D1675" s="1140"/>
      <c r="E1675" s="1141"/>
      <c r="F1675" s="1141"/>
      <c r="G1675" s="1141"/>
      <c r="H1675" s="1141"/>
      <c r="I1675" s="1141"/>
      <c r="J1675" s="1141"/>
      <c r="K1675" s="1141"/>
      <c r="L1675" s="1141"/>
      <c r="M1675" s="1141"/>
      <c r="N1675" s="1141"/>
      <c r="O1675" s="1142"/>
    </row>
    <row r="1676" spans="2:21" s="97" customFormat="1" ht="45" customHeight="1">
      <c r="B1676" s="1093"/>
      <c r="C1676" s="1094"/>
      <c r="D1676" s="1021" t="s">
        <v>780</v>
      </c>
      <c r="E1676" s="1022"/>
      <c r="F1676" s="1022"/>
      <c r="G1676" s="1022"/>
      <c r="H1676" s="1022"/>
      <c r="I1676" s="1022"/>
      <c r="J1676" s="1022"/>
      <c r="K1676" s="1022"/>
      <c r="L1676" s="1023"/>
      <c r="M1676" s="1024" t="s">
        <v>713</v>
      </c>
      <c r="N1676" s="1025"/>
      <c r="O1676" s="706" t="s">
        <v>714</v>
      </c>
      <c r="Q1676" s="495" t="s">
        <v>721</v>
      </c>
    </row>
    <row r="1677" spans="2:21" s="97" customFormat="1" ht="17.100000000000001" customHeight="1">
      <c r="B1677" s="1093"/>
      <c r="C1677" s="1094"/>
      <c r="D1677" s="1045"/>
      <c r="E1677" s="1103"/>
      <c r="F1677" s="1103"/>
      <c r="G1677" s="1103"/>
      <c r="H1677" s="1103"/>
      <c r="I1677" s="1103"/>
      <c r="J1677" s="1103"/>
      <c r="K1677" s="1103"/>
      <c r="L1677" s="1103"/>
      <c r="M1677" s="1103"/>
      <c r="N1677" s="1103"/>
      <c r="O1677" s="1104"/>
    </row>
    <row r="1678" spans="2:21" ht="18" customHeight="1">
      <c r="B1678" s="1093"/>
      <c r="C1678" s="1094"/>
      <c r="D1678" s="1105"/>
      <c r="E1678" s="1106"/>
      <c r="F1678" s="1106"/>
      <c r="G1678" s="1106"/>
      <c r="H1678" s="1106"/>
      <c r="I1678" s="1106"/>
      <c r="J1678" s="1106"/>
      <c r="K1678" s="1106"/>
      <c r="L1678" s="1106"/>
      <c r="M1678" s="1106"/>
      <c r="N1678" s="1106"/>
      <c r="O1678" s="1107"/>
      <c r="R1678" s="294"/>
      <c r="S1678" s="294"/>
      <c r="T1678" s="294"/>
      <c r="U1678" s="294"/>
    </row>
    <row r="1679" spans="2:21" ht="18" customHeight="1">
      <c r="B1679" s="1093"/>
      <c r="C1679" s="1094"/>
      <c r="D1679" s="1147" t="s">
        <v>279</v>
      </c>
      <c r="E1679" s="1133"/>
      <c r="F1679" s="1133"/>
      <c r="G1679" s="1133"/>
      <c r="H1679" s="1133"/>
      <c r="I1679" s="1133"/>
      <c r="J1679" s="1133"/>
      <c r="K1679" s="1133"/>
      <c r="L1679" s="1133"/>
      <c r="M1679" s="1133"/>
      <c r="N1679" s="1133"/>
      <c r="O1679" s="1134"/>
      <c r="R1679" s="294"/>
      <c r="S1679" s="294"/>
      <c r="T1679" s="294"/>
      <c r="U1679" s="294"/>
    </row>
    <row r="1680" spans="2:21" ht="18" customHeight="1">
      <c r="B1680" s="1093"/>
      <c r="C1680" s="1094"/>
      <c r="D1680" s="1127"/>
      <c r="E1680" s="1128"/>
      <c r="F1680" s="1128"/>
      <c r="G1680" s="1128"/>
      <c r="H1680" s="1128"/>
      <c r="I1680" s="1128"/>
      <c r="J1680" s="1128"/>
      <c r="K1680" s="1128"/>
      <c r="L1680" s="1128"/>
      <c r="M1680" s="1128"/>
      <c r="N1680" s="1128"/>
      <c r="O1680" s="1129"/>
      <c r="R1680" s="294"/>
      <c r="S1680" s="294"/>
      <c r="T1680" s="294"/>
      <c r="U1680" s="294"/>
    </row>
    <row r="1681" spans="1:17" s="308" customFormat="1" ht="18" customHeight="1">
      <c r="B1681" s="1095"/>
      <c r="C1681" s="1096"/>
      <c r="D1681" s="1130"/>
      <c r="E1681" s="1131"/>
      <c r="F1681" s="1131"/>
      <c r="G1681" s="1131"/>
      <c r="H1681" s="1131"/>
      <c r="I1681" s="1131"/>
      <c r="J1681" s="1131"/>
      <c r="K1681" s="1131"/>
      <c r="L1681" s="1131"/>
      <c r="M1681" s="1131"/>
      <c r="N1681" s="1131"/>
      <c r="O1681" s="1132"/>
    </row>
    <row r="1682" spans="1:17" s="122" customFormat="1" ht="4.5" customHeight="1">
      <c r="B1682" s="309"/>
      <c r="C1682" s="309"/>
      <c r="D1682" s="310"/>
      <c r="E1682" s="310"/>
      <c r="F1682" s="310"/>
      <c r="G1682" s="310"/>
      <c r="H1682" s="310"/>
      <c r="I1682" s="310"/>
      <c r="J1682" s="310"/>
      <c r="K1682" s="310"/>
      <c r="L1682" s="310"/>
      <c r="M1682" s="310"/>
      <c r="N1682" s="310"/>
      <c r="O1682" s="310"/>
    </row>
    <row r="1683" spans="1:17" s="122" customFormat="1" ht="18.75" customHeight="1">
      <c r="B1683" s="463" t="s">
        <v>333</v>
      </c>
      <c r="C1683" s="309"/>
      <c r="D1683" s="310"/>
      <c r="E1683" s="310"/>
      <c r="F1683" s="310"/>
      <c r="G1683" s="310"/>
      <c r="H1683" s="310"/>
      <c r="I1683" s="310"/>
      <c r="J1683" s="310"/>
      <c r="K1683" s="310"/>
      <c r="L1683" s="310"/>
      <c r="M1683" s="310"/>
      <c r="N1683" s="310"/>
      <c r="O1683" s="310"/>
    </row>
    <row r="1684" spans="1:17" s="122" customFormat="1" ht="14.25" customHeight="1" thickBot="1">
      <c r="B1684" s="463" t="s">
        <v>331</v>
      </c>
      <c r="C1684" s="309"/>
      <c r="D1684" s="310"/>
      <c r="E1684" s="310"/>
      <c r="F1684" s="310"/>
      <c r="G1684" s="310"/>
      <c r="H1684" s="310"/>
      <c r="I1684" s="310"/>
      <c r="J1684" s="310"/>
      <c r="K1684" s="310"/>
      <c r="L1684" s="310"/>
      <c r="M1684" s="310"/>
      <c r="N1684" s="310"/>
      <c r="O1684" s="310"/>
    </row>
    <row r="1685" spans="1:17" s="122" customFormat="1" ht="18" customHeight="1" thickBot="1">
      <c r="B1685" s="1143" t="s">
        <v>36</v>
      </c>
      <c r="C1685" s="1017"/>
      <c r="D1685" s="1018"/>
      <c r="E1685" s="311" t="s">
        <v>441</v>
      </c>
      <c r="F1685" s="312"/>
      <c r="G1685" s="312"/>
      <c r="H1685" s="312"/>
      <c r="I1685" s="312"/>
      <c r="J1685" s="312"/>
      <c r="K1685" s="312"/>
      <c r="L1685" s="212"/>
      <c r="M1685" s="212"/>
      <c r="N1685" s="212"/>
      <c r="O1685" s="212"/>
    </row>
    <row r="1686" spans="1:17" s="122" customFormat="1" ht="12">
      <c r="A1686" s="313"/>
      <c r="B1686" s="314" t="s">
        <v>50</v>
      </c>
      <c r="C1686" s="314"/>
      <c r="D1686" s="315"/>
      <c r="E1686" s="316"/>
      <c r="F1686" s="316"/>
      <c r="G1686" s="317" t="s">
        <v>51</v>
      </c>
      <c r="H1686" s="315"/>
      <c r="I1686" s="314" t="s">
        <v>52</v>
      </c>
      <c r="J1686" s="314"/>
      <c r="K1686" s="313"/>
      <c r="L1686" s="318"/>
      <c r="M1686" s="319"/>
      <c r="N1686" s="313"/>
      <c r="O1686" s="317" t="s">
        <v>51</v>
      </c>
    </row>
    <row r="1687" spans="1:17" s="122" customFormat="1" ht="12">
      <c r="A1687" s="320"/>
      <c r="B1687" s="321" t="s">
        <v>53</v>
      </c>
      <c r="C1687" s="322"/>
      <c r="D1687" s="322"/>
      <c r="E1687" s="323"/>
      <c r="F1687" s="323" t="s">
        <v>54</v>
      </c>
      <c r="G1687" s="324" t="s">
        <v>55</v>
      </c>
      <c r="H1687" s="325"/>
      <c r="I1687" s="321" t="s">
        <v>53</v>
      </c>
      <c r="J1687" s="322"/>
      <c r="K1687" s="322"/>
      <c r="L1687" s="322"/>
      <c r="M1687" s="323"/>
      <c r="N1687" s="323" t="s">
        <v>54</v>
      </c>
      <c r="O1687" s="324" t="s">
        <v>55</v>
      </c>
    </row>
    <row r="1688" spans="1:17" s="122" customFormat="1" ht="18" customHeight="1">
      <c r="A1688" s="313"/>
      <c r="B1688" s="78" t="s">
        <v>395</v>
      </c>
      <c r="C1688" s="79"/>
      <c r="D1688" s="79"/>
      <c r="E1688" s="80"/>
      <c r="F1688" s="81"/>
      <c r="G1688" s="82"/>
      <c r="H1688" s="83"/>
      <c r="I1688" s="78" t="s">
        <v>397</v>
      </c>
      <c r="J1688" s="79"/>
      <c r="K1688" s="79"/>
      <c r="L1688" s="79"/>
      <c r="M1688" s="80"/>
      <c r="N1688" s="84"/>
      <c r="O1688" s="85"/>
      <c r="Q1688" s="561" t="s">
        <v>700</v>
      </c>
    </row>
    <row r="1689" spans="1:17" s="122" customFormat="1" ht="14.25" customHeight="1">
      <c r="A1689" s="313"/>
      <c r="B1689" s="86"/>
      <c r="C1689" s="87"/>
      <c r="D1689" s="88"/>
      <c r="E1689" s="89"/>
      <c r="F1689" s="90"/>
      <c r="G1689" s="91"/>
      <c r="H1689" s="83"/>
      <c r="I1689" s="92"/>
      <c r="J1689" s="93"/>
      <c r="K1689" s="88"/>
      <c r="L1689" s="88"/>
      <c r="M1689" s="89"/>
      <c r="N1689" s="90"/>
      <c r="O1689" s="94"/>
    </row>
    <row r="1690" spans="1:17" s="122" customFormat="1" ht="14.25" customHeight="1">
      <c r="A1690" s="313"/>
      <c r="B1690" s="95"/>
      <c r="C1690" s="96"/>
      <c r="D1690" s="97"/>
      <c r="E1690" s="98"/>
      <c r="F1690" s="90"/>
      <c r="G1690" s="99">
        <f>ROUNDDOWN(SUM(F1689:F1695)/1000,0)</f>
        <v>0</v>
      </c>
      <c r="H1690" s="100"/>
      <c r="I1690" s="92"/>
      <c r="J1690" s="510"/>
      <c r="K1690" s="510"/>
      <c r="L1690" s="510"/>
      <c r="M1690" s="98"/>
      <c r="N1690" s="90"/>
      <c r="O1690" s="101">
        <f>ROUNDDOWN(SUM(N1689:N1698)/1000,0)</f>
        <v>0</v>
      </c>
    </row>
    <row r="1691" spans="1:17" s="122" customFormat="1" ht="14.1" customHeight="1">
      <c r="A1691" s="313"/>
      <c r="B1691" s="95"/>
      <c r="C1691" s="96"/>
      <c r="D1691" s="97"/>
      <c r="E1691" s="98"/>
      <c r="F1691" s="90"/>
      <c r="G1691" s="99"/>
      <c r="H1691" s="100"/>
      <c r="I1691" s="92"/>
      <c r="J1691" s="510"/>
      <c r="K1691" s="510"/>
      <c r="L1691" s="510"/>
      <c r="M1691" s="98"/>
      <c r="N1691" s="90"/>
      <c r="O1691" s="94"/>
    </row>
    <row r="1692" spans="1:17" s="122" customFormat="1" ht="14.25" customHeight="1">
      <c r="A1692" s="313"/>
      <c r="B1692" s="95"/>
      <c r="C1692" s="96"/>
      <c r="D1692" s="97"/>
      <c r="E1692" s="98"/>
      <c r="F1692" s="90"/>
      <c r="G1692" s="99"/>
      <c r="H1692" s="100"/>
      <c r="I1692" s="92"/>
      <c r="J1692" s="510"/>
      <c r="K1692" s="510"/>
      <c r="L1692" s="510"/>
      <c r="M1692" s="98"/>
      <c r="N1692" s="90"/>
      <c r="O1692" s="94"/>
    </row>
    <row r="1693" spans="1:17" s="122" customFormat="1" ht="14.25" customHeight="1">
      <c r="A1693" s="313"/>
      <c r="B1693" s="95"/>
      <c r="C1693" s="96"/>
      <c r="D1693" s="97"/>
      <c r="E1693" s="98"/>
      <c r="F1693" s="90"/>
      <c r="G1693" s="102"/>
      <c r="H1693" s="103"/>
      <c r="I1693" s="92"/>
      <c r="J1693" s="510"/>
      <c r="K1693" s="510"/>
      <c r="L1693" s="510"/>
      <c r="M1693" s="98"/>
      <c r="N1693" s="90"/>
      <c r="O1693" s="94"/>
    </row>
    <row r="1694" spans="1:17" s="122" customFormat="1" ht="14.25" customHeight="1">
      <c r="A1694" s="313"/>
      <c r="B1694" s="95"/>
      <c r="C1694" s="96"/>
      <c r="D1694" s="97"/>
      <c r="E1694" s="98"/>
      <c r="F1694" s="90"/>
      <c r="G1694" s="102"/>
      <c r="H1694" s="103"/>
      <c r="I1694" s="92"/>
      <c r="J1694" s="510"/>
      <c r="K1694" s="510"/>
      <c r="L1694" s="510"/>
      <c r="M1694" s="98"/>
      <c r="N1694" s="90"/>
      <c r="O1694" s="94"/>
    </row>
    <row r="1695" spans="1:17" s="122" customFormat="1" ht="14.25" customHeight="1">
      <c r="A1695" s="313"/>
      <c r="B1695" s="78" t="s">
        <v>607</v>
      </c>
      <c r="C1695" s="79"/>
      <c r="D1695" s="79"/>
      <c r="E1695" s="80"/>
      <c r="F1695" s="81"/>
      <c r="G1695" s="82"/>
      <c r="H1695" s="105"/>
      <c r="I1695" s="92"/>
      <c r="J1695" s="510"/>
      <c r="K1695" s="510"/>
      <c r="L1695" s="510"/>
      <c r="M1695" s="98"/>
      <c r="N1695" s="90"/>
      <c r="O1695" s="94"/>
    </row>
    <row r="1696" spans="1:17" s="122" customFormat="1" ht="14.25" customHeight="1">
      <c r="A1696" s="313"/>
      <c r="B1696" s="95"/>
      <c r="C1696" s="96"/>
      <c r="D1696" s="97"/>
      <c r="E1696" s="98"/>
      <c r="F1696" s="90"/>
      <c r="G1696" s="91"/>
      <c r="H1696" s="105"/>
      <c r="I1696" s="92"/>
      <c r="J1696" s="510"/>
      <c r="K1696" s="510"/>
      <c r="L1696" s="510"/>
      <c r="M1696" s="98"/>
      <c r="N1696" s="90"/>
      <c r="O1696" s="94"/>
    </row>
    <row r="1697" spans="1:15" s="122" customFormat="1" ht="14.25" customHeight="1">
      <c r="A1697" s="313"/>
      <c r="B1697" s="95"/>
      <c r="C1697" s="96"/>
      <c r="D1697" s="97"/>
      <c r="E1697" s="98"/>
      <c r="F1697" s="90"/>
      <c r="G1697" s="99">
        <f>ROUNDDOWN(SUM(F1696:F1701)/1000,0)</f>
        <v>0</v>
      </c>
      <c r="H1697" s="100"/>
      <c r="I1697" s="107"/>
      <c r="J1697" s="511"/>
      <c r="K1697" s="511"/>
      <c r="L1697" s="511"/>
      <c r="M1697" s="98"/>
      <c r="N1697" s="90"/>
      <c r="O1697" s="106"/>
    </row>
    <row r="1698" spans="1:15" s="122" customFormat="1" ht="14.25" customHeight="1">
      <c r="A1698" s="313"/>
      <c r="B1698" s="95"/>
      <c r="C1698" s="96"/>
      <c r="D1698" s="97"/>
      <c r="E1698" s="98"/>
      <c r="F1698" s="90"/>
      <c r="G1698" s="99"/>
      <c r="H1698" s="100"/>
      <c r="I1698" s="78" t="s">
        <v>398</v>
      </c>
      <c r="J1698" s="79"/>
      <c r="K1698" s="79"/>
      <c r="L1698" s="79"/>
      <c r="M1698" s="80"/>
      <c r="N1698" s="81"/>
      <c r="O1698" s="111"/>
    </row>
    <row r="1699" spans="1:15" s="122" customFormat="1" ht="14.25" customHeight="1">
      <c r="A1699" s="313"/>
      <c r="B1699" s="95"/>
      <c r="C1699" s="96"/>
      <c r="D1699" s="97"/>
      <c r="E1699" s="98"/>
      <c r="F1699" s="90"/>
      <c r="G1699" s="99"/>
      <c r="H1699" s="105"/>
      <c r="I1699" s="92"/>
      <c r="J1699" s="510"/>
      <c r="K1699" s="510"/>
      <c r="L1699" s="510"/>
      <c r="M1699" s="98"/>
      <c r="N1699" s="90"/>
      <c r="O1699" s="94"/>
    </row>
    <row r="1700" spans="1:15" s="122" customFormat="1" ht="14.25" customHeight="1">
      <c r="A1700" s="313"/>
      <c r="B1700" s="95"/>
      <c r="C1700" s="96"/>
      <c r="D1700" s="97"/>
      <c r="E1700" s="98"/>
      <c r="F1700" s="90"/>
      <c r="G1700" s="99"/>
      <c r="H1700" s="100"/>
      <c r="I1700" s="92"/>
      <c r="J1700" s="510"/>
      <c r="K1700" s="510"/>
      <c r="L1700" s="510"/>
      <c r="M1700" s="98"/>
      <c r="N1700" s="90"/>
      <c r="O1700" s="101">
        <f>ROUNDDOWN(SUM(N1699:N1707)/1000,0)</f>
        <v>0</v>
      </c>
    </row>
    <row r="1701" spans="1:15" s="122" customFormat="1" ht="14.25" customHeight="1">
      <c r="A1701" s="313"/>
      <c r="B1701" s="78" t="s">
        <v>614</v>
      </c>
      <c r="C1701" s="79"/>
      <c r="D1701" s="79"/>
      <c r="E1701" s="80"/>
      <c r="F1701" s="81"/>
      <c r="G1701" s="82"/>
      <c r="H1701" s="100"/>
      <c r="I1701" s="92"/>
      <c r="J1701" s="510"/>
      <c r="K1701" s="510"/>
      <c r="L1701" s="510"/>
      <c r="M1701" s="98"/>
      <c r="N1701" s="90"/>
      <c r="O1701" s="94"/>
    </row>
    <row r="1702" spans="1:15" s="122" customFormat="1" ht="14.25" customHeight="1">
      <c r="A1702" s="313"/>
      <c r="B1702" s="95"/>
      <c r="C1702" s="96"/>
      <c r="D1702" s="97"/>
      <c r="E1702" s="98"/>
      <c r="F1702" s="90"/>
      <c r="G1702" s="91"/>
      <c r="H1702" s="105"/>
      <c r="I1702" s="92"/>
      <c r="J1702" s="510"/>
      <c r="K1702" s="510"/>
      <c r="L1702" s="510"/>
      <c r="M1702" s="98"/>
      <c r="N1702" s="90"/>
      <c r="O1702" s="94"/>
    </row>
    <row r="1703" spans="1:15" s="122" customFormat="1" ht="14.25" customHeight="1">
      <c r="A1703" s="313"/>
      <c r="B1703" s="95"/>
      <c r="C1703" s="96"/>
      <c r="D1703" s="97"/>
      <c r="E1703" s="98"/>
      <c r="F1703" s="90"/>
      <c r="G1703" s="99">
        <f>ROUNDDOWN(SUM(F1702:F1705)/1000,0)</f>
        <v>0</v>
      </c>
      <c r="H1703" s="105"/>
      <c r="I1703" s="92"/>
      <c r="J1703" s="510"/>
      <c r="K1703" s="510"/>
      <c r="L1703" s="510"/>
      <c r="M1703" s="98"/>
      <c r="N1703" s="90"/>
      <c r="O1703" s="94"/>
    </row>
    <row r="1704" spans="1:15" s="122" customFormat="1" ht="14.25" customHeight="1">
      <c r="A1704" s="313"/>
      <c r="B1704" s="95"/>
      <c r="C1704" s="96"/>
      <c r="D1704" s="97"/>
      <c r="E1704" s="98"/>
      <c r="F1704" s="90"/>
      <c r="G1704" s="99"/>
      <c r="H1704" s="100"/>
      <c r="I1704" s="92"/>
      <c r="J1704" s="510"/>
      <c r="K1704" s="510"/>
      <c r="L1704" s="510"/>
      <c r="M1704" s="98"/>
      <c r="N1704" s="90"/>
      <c r="O1704" s="94"/>
    </row>
    <row r="1705" spans="1:15" s="122" customFormat="1" ht="14.25" customHeight="1">
      <c r="A1705" s="313"/>
      <c r="B1705" s="78" t="s">
        <v>615</v>
      </c>
      <c r="C1705" s="79"/>
      <c r="D1705" s="79"/>
      <c r="E1705" s="80"/>
      <c r="F1705" s="81"/>
      <c r="G1705" s="82"/>
      <c r="H1705" s="100"/>
      <c r="I1705" s="92"/>
      <c r="J1705" s="510"/>
      <c r="K1705" s="510"/>
      <c r="L1705" s="510"/>
      <c r="M1705" s="98"/>
      <c r="N1705" s="90"/>
      <c r="O1705" s="94"/>
    </row>
    <row r="1706" spans="1:15" s="122" customFormat="1" ht="14.25" customHeight="1">
      <c r="A1706" s="313"/>
      <c r="B1706" s="95"/>
      <c r="C1706" s="96"/>
      <c r="D1706" s="97"/>
      <c r="E1706" s="98"/>
      <c r="F1706" s="90"/>
      <c r="G1706" s="91"/>
      <c r="H1706" s="105"/>
      <c r="I1706" s="92"/>
      <c r="J1706" s="510"/>
      <c r="K1706" s="510"/>
      <c r="L1706" s="510"/>
      <c r="M1706" s="98"/>
      <c r="N1706" s="90"/>
      <c r="O1706" s="106"/>
    </row>
    <row r="1707" spans="1:15" s="122" customFormat="1" ht="14.25" customHeight="1">
      <c r="A1707" s="313"/>
      <c r="B1707" s="95"/>
      <c r="C1707" s="96"/>
      <c r="D1707" s="97"/>
      <c r="E1707" s="98"/>
      <c r="F1707" s="90"/>
      <c r="G1707" s="99">
        <f>ROUNDDOWN(SUM(F1706:F1711)/1000,0)</f>
        <v>0</v>
      </c>
      <c r="H1707" s="105"/>
      <c r="I1707" s="185" t="s">
        <v>399</v>
      </c>
      <c r="J1707" s="167"/>
      <c r="K1707" s="109"/>
      <c r="L1707" s="109"/>
      <c r="M1707" s="110"/>
      <c r="N1707" s="84"/>
      <c r="O1707" s="111"/>
    </row>
    <row r="1708" spans="1:15" s="122" customFormat="1" ht="14.25" customHeight="1">
      <c r="A1708" s="313"/>
      <c r="B1708" s="95"/>
      <c r="C1708" s="96"/>
      <c r="D1708" s="97"/>
      <c r="E1708" s="98"/>
      <c r="F1708" s="90"/>
      <c r="G1708" s="99"/>
      <c r="H1708" s="105"/>
      <c r="I1708" s="92"/>
      <c r="J1708" s="510"/>
      <c r="K1708" s="510"/>
      <c r="L1708" s="510"/>
      <c r="M1708" s="98"/>
      <c r="N1708" s="90"/>
      <c r="O1708" s="94"/>
    </row>
    <row r="1709" spans="1:15" s="122" customFormat="1" ht="14.25" customHeight="1">
      <c r="A1709" s="313"/>
      <c r="B1709" s="95"/>
      <c r="C1709" s="96"/>
      <c r="D1709" s="97"/>
      <c r="E1709" s="98"/>
      <c r="F1709" s="90"/>
      <c r="G1709" s="99"/>
      <c r="H1709" s="100"/>
      <c r="I1709" s="92"/>
      <c r="J1709" s="510"/>
      <c r="K1709" s="510"/>
      <c r="L1709" s="510"/>
      <c r="M1709" s="98"/>
      <c r="N1709" s="90"/>
      <c r="O1709" s="101">
        <f>ROUNDDOWN(SUM(N1708:N1714)/1000,0)</f>
        <v>0</v>
      </c>
    </row>
    <row r="1710" spans="1:15" s="122" customFormat="1" ht="14.25" customHeight="1">
      <c r="A1710" s="313"/>
      <c r="B1710" s="78" t="s">
        <v>396</v>
      </c>
      <c r="C1710" s="79"/>
      <c r="D1710" s="79"/>
      <c r="E1710" s="80"/>
      <c r="F1710" s="81"/>
      <c r="G1710" s="82"/>
      <c r="H1710" s="100"/>
      <c r="I1710" s="92"/>
      <c r="J1710" s="510"/>
      <c r="K1710" s="510"/>
      <c r="L1710" s="510"/>
      <c r="M1710" s="98"/>
      <c r="N1710" s="90"/>
      <c r="O1710" s="94"/>
    </row>
    <row r="1711" spans="1:15" s="122" customFormat="1" ht="14.25" customHeight="1">
      <c r="A1711" s="313"/>
      <c r="B1711" s="95"/>
      <c r="C1711" s="96"/>
      <c r="D1711" s="97"/>
      <c r="E1711" s="98"/>
      <c r="F1711" s="90"/>
      <c r="G1711" s="91"/>
      <c r="H1711" s="100"/>
      <c r="I1711" s="92"/>
      <c r="J1711" s="510"/>
      <c r="K1711" s="510"/>
      <c r="L1711" s="510"/>
      <c r="M1711" s="98"/>
      <c r="N1711" s="90"/>
      <c r="O1711" s="94"/>
    </row>
    <row r="1712" spans="1:15" s="122" customFormat="1" ht="14.25" customHeight="1">
      <c r="A1712" s="313"/>
      <c r="B1712" s="95"/>
      <c r="C1712" s="96"/>
      <c r="D1712" s="97"/>
      <c r="E1712" s="98"/>
      <c r="F1712" s="90"/>
      <c r="G1712" s="91">
        <f>ROUNDDOWN(SUM(F1711:F1718)/1000,0)</f>
        <v>0</v>
      </c>
      <c r="H1712" s="100"/>
      <c r="I1712" s="92"/>
      <c r="J1712" s="510"/>
      <c r="K1712" s="510"/>
      <c r="L1712" s="510"/>
      <c r="M1712" s="98"/>
      <c r="N1712" s="90"/>
      <c r="O1712" s="94"/>
    </row>
    <row r="1713" spans="1:17" s="122" customFormat="1" ht="14.25" customHeight="1">
      <c r="A1713" s="313"/>
      <c r="B1713" s="95"/>
      <c r="C1713" s="96"/>
      <c r="D1713" s="97"/>
      <c r="E1713" s="98"/>
      <c r="F1713" s="90"/>
      <c r="G1713" s="91"/>
      <c r="H1713" s="100"/>
      <c r="I1713" s="92"/>
      <c r="J1713" s="510"/>
      <c r="K1713" s="510"/>
      <c r="L1713" s="510"/>
      <c r="M1713" s="98"/>
      <c r="N1713" s="90"/>
      <c r="O1713" s="94"/>
    </row>
    <row r="1714" spans="1:17" s="122" customFormat="1" ht="14.25" customHeight="1">
      <c r="A1714" s="313"/>
      <c r="B1714" s="95"/>
      <c r="C1714" s="96"/>
      <c r="D1714" s="97"/>
      <c r="E1714" s="98"/>
      <c r="F1714" s="90"/>
      <c r="G1714" s="91"/>
      <c r="H1714" s="105"/>
      <c r="I1714" s="185" t="s">
        <v>400</v>
      </c>
      <c r="J1714" s="108"/>
      <c r="K1714" s="109"/>
      <c r="L1714" s="109"/>
      <c r="M1714" s="110"/>
      <c r="N1714" s="84"/>
      <c r="O1714" s="168"/>
    </row>
    <row r="1715" spans="1:17" s="122" customFormat="1" ht="14.25" customHeight="1">
      <c r="A1715" s="313"/>
      <c r="B1715" s="95"/>
      <c r="C1715" s="96"/>
      <c r="D1715" s="97"/>
      <c r="E1715" s="98"/>
      <c r="F1715" s="90"/>
      <c r="G1715" s="91"/>
      <c r="H1715" s="105"/>
      <c r="I1715" s="92"/>
      <c r="J1715" s="510"/>
      <c r="K1715" s="510"/>
      <c r="L1715" s="510"/>
      <c r="M1715" s="98"/>
      <c r="N1715" s="90"/>
      <c r="O1715" s="169"/>
    </row>
    <row r="1716" spans="1:17" s="122" customFormat="1" ht="14.25" customHeight="1">
      <c r="A1716" s="313"/>
      <c r="B1716" s="95"/>
      <c r="C1716" s="96"/>
      <c r="D1716" s="97"/>
      <c r="E1716" s="98"/>
      <c r="F1716" s="90"/>
      <c r="G1716" s="91"/>
      <c r="H1716" s="105"/>
      <c r="I1716" s="92"/>
      <c r="J1716" s="510"/>
      <c r="K1716" s="510"/>
      <c r="L1716" s="510"/>
      <c r="M1716" s="98"/>
      <c r="N1716" s="90"/>
      <c r="O1716" s="101">
        <f>ROUNDDOWN(SUM(N1715:N1721)/1000,0)</f>
        <v>0</v>
      </c>
    </row>
    <row r="1717" spans="1:17" s="122" customFormat="1" ht="14.25" customHeight="1">
      <c r="A1717" s="313"/>
      <c r="B1717" s="95"/>
      <c r="C1717" s="96"/>
      <c r="D1717" s="97"/>
      <c r="E1717" s="98"/>
      <c r="F1717" s="90"/>
      <c r="G1717" s="91"/>
      <c r="H1717" s="105"/>
      <c r="I1717" s="92"/>
      <c r="J1717" s="510"/>
      <c r="K1717" s="510"/>
      <c r="L1717" s="510"/>
      <c r="M1717" s="98"/>
      <c r="N1717" s="90"/>
      <c r="O1717" s="94"/>
    </row>
    <row r="1718" spans="1:17" s="122" customFormat="1" ht="14.25" customHeight="1">
      <c r="A1718" s="313"/>
      <c r="B1718" s="78" t="s">
        <v>56</v>
      </c>
      <c r="C1718" s="79"/>
      <c r="D1718" s="79"/>
      <c r="E1718" s="80"/>
      <c r="F1718" s="81"/>
      <c r="G1718" s="82"/>
      <c r="H1718" s="105"/>
      <c r="I1718" s="92"/>
      <c r="J1718" s="510"/>
      <c r="K1718" s="510"/>
      <c r="L1718" s="510"/>
      <c r="M1718" s="98"/>
      <c r="N1718" s="90"/>
      <c r="O1718" s="94"/>
    </row>
    <row r="1719" spans="1:17" s="122" customFormat="1" ht="14.25" customHeight="1">
      <c r="A1719" s="313"/>
      <c r="B1719" s="95"/>
      <c r="C1719" s="96"/>
      <c r="D1719" s="97"/>
      <c r="E1719" s="98"/>
      <c r="F1719" s="90"/>
      <c r="G1719" s="91"/>
      <c r="H1719" s="100"/>
      <c r="I1719" s="92"/>
      <c r="J1719" s="510"/>
      <c r="K1719" s="510"/>
      <c r="L1719" s="510"/>
      <c r="M1719" s="98"/>
      <c r="N1719" s="90"/>
      <c r="O1719" s="94"/>
    </row>
    <row r="1720" spans="1:17" s="122" customFormat="1" ht="14.25" customHeight="1">
      <c r="A1720" s="313"/>
      <c r="B1720" s="95"/>
      <c r="C1720" s="96"/>
      <c r="D1720" s="97"/>
      <c r="E1720" s="98"/>
      <c r="F1720" s="90"/>
      <c r="G1720" s="99">
        <f>ROUNDDOWN(SUM(F1719:F1724)/1000,0)</f>
        <v>0</v>
      </c>
      <c r="H1720" s="105"/>
      <c r="I1720" s="92"/>
      <c r="J1720" s="510"/>
      <c r="K1720" s="510"/>
      <c r="L1720" s="510"/>
      <c r="M1720" s="98"/>
      <c r="N1720" s="90"/>
      <c r="O1720" s="106"/>
    </row>
    <row r="1721" spans="1:17" s="122" customFormat="1" ht="14.25" customHeight="1">
      <c r="A1721" s="313"/>
      <c r="B1721" s="95"/>
      <c r="C1721" s="96"/>
      <c r="D1721" s="97"/>
      <c r="E1721" s="98"/>
      <c r="F1721" s="90"/>
      <c r="G1721" s="91"/>
      <c r="H1721" s="105"/>
      <c r="I1721" s="185" t="s">
        <v>401</v>
      </c>
      <c r="J1721" s="108"/>
      <c r="K1721" s="109"/>
      <c r="L1721" s="109"/>
      <c r="M1721" s="110"/>
      <c r="N1721" s="707"/>
      <c r="O1721" s="112"/>
    </row>
    <row r="1722" spans="1:17" s="122" customFormat="1" ht="14.25" customHeight="1">
      <c r="A1722" s="313"/>
      <c r="B1722" s="95"/>
      <c r="C1722" s="96"/>
      <c r="D1722" s="97"/>
      <c r="E1722" s="98"/>
      <c r="F1722" s="90"/>
      <c r="G1722" s="99"/>
      <c r="H1722" s="105"/>
      <c r="I1722" s="92"/>
      <c r="J1722" s="510"/>
      <c r="K1722" s="510"/>
      <c r="L1722" s="510"/>
      <c r="M1722" s="98"/>
      <c r="N1722" s="90"/>
      <c r="O1722" s="94"/>
    </row>
    <row r="1723" spans="1:17" s="122" customFormat="1" ht="14.25" customHeight="1">
      <c r="A1723" s="313"/>
      <c r="B1723" s="95"/>
      <c r="C1723" s="96"/>
      <c r="D1723" s="97"/>
      <c r="E1723" s="98"/>
      <c r="F1723" s="90"/>
      <c r="G1723" s="99"/>
      <c r="H1723" s="100"/>
      <c r="I1723" s="92"/>
      <c r="J1723" s="510"/>
      <c r="K1723" s="510"/>
      <c r="L1723" s="510"/>
      <c r="M1723" s="98"/>
      <c r="N1723" s="90"/>
      <c r="O1723" s="101">
        <f>ROUNDDOWN(SUM(N1722:N1727)/1000,0)</f>
        <v>0</v>
      </c>
    </row>
    <row r="1724" spans="1:17" s="122" customFormat="1" ht="14.1" customHeight="1" thickBot="1">
      <c r="A1724" s="313"/>
      <c r="B1724" s="113" t="s">
        <v>608</v>
      </c>
      <c r="C1724" s="114"/>
      <c r="D1724" s="114"/>
      <c r="E1724" s="115"/>
      <c r="F1724" s="116"/>
      <c r="G1724" s="117">
        <f>G1725-G1690-G1697-G1703-G1707-G1712-G1720</f>
        <v>0</v>
      </c>
      <c r="H1724" s="105"/>
      <c r="I1724" s="92"/>
      <c r="J1724" s="510"/>
      <c r="K1724" s="510"/>
      <c r="L1724" s="510"/>
      <c r="M1724" s="98"/>
      <c r="N1724" s="90"/>
      <c r="O1724" s="94"/>
    </row>
    <row r="1725" spans="1:17" s="122" customFormat="1" ht="14.25" customHeight="1" thickTop="1">
      <c r="A1725" s="313"/>
      <c r="B1725" s="702" t="s">
        <v>57</v>
      </c>
      <c r="C1725" s="703"/>
      <c r="D1725" s="703"/>
      <c r="E1725" s="703"/>
      <c r="F1725" s="704"/>
      <c r="G1725" s="118">
        <f>O1734</f>
        <v>0</v>
      </c>
      <c r="H1725" s="100"/>
      <c r="I1725" s="92"/>
      <c r="J1725" s="510"/>
      <c r="K1725" s="510"/>
      <c r="L1725" s="510"/>
      <c r="M1725" s="98"/>
      <c r="N1725" s="90"/>
      <c r="O1725" s="94"/>
    </row>
    <row r="1726" spans="1:17" s="122" customFormat="1" ht="20.100000000000001" customHeight="1">
      <c r="A1726" s="313"/>
      <c r="B1726" s="119" t="s">
        <v>58</v>
      </c>
      <c r="C1726" s="120"/>
      <c r="D1726" s="120"/>
      <c r="E1726" s="120"/>
      <c r="F1726" s="120"/>
      <c r="G1726" s="121"/>
      <c r="H1726" s="100"/>
      <c r="I1726" s="107"/>
      <c r="J1726" s="511"/>
      <c r="K1726" s="511"/>
      <c r="L1726" s="511"/>
      <c r="M1726" s="104"/>
      <c r="N1726" s="645"/>
      <c r="O1726" s="106"/>
    </row>
    <row r="1727" spans="1:17" s="122" customFormat="1" ht="14.25" customHeight="1">
      <c r="A1727" s="313"/>
      <c r="B1727" s="122" t="s">
        <v>59</v>
      </c>
      <c r="C1727" s="120"/>
      <c r="D1727" s="120"/>
      <c r="E1727" s="120"/>
      <c r="F1727" s="120"/>
      <c r="G1727" s="123" t="s">
        <v>60</v>
      </c>
      <c r="H1727" s="121"/>
      <c r="I1727" s="185" t="s">
        <v>717</v>
      </c>
      <c r="J1727" s="708"/>
      <c r="K1727" s="510"/>
      <c r="L1727" s="510"/>
      <c r="M1727" s="110"/>
      <c r="N1727" s="84"/>
      <c r="O1727" s="111"/>
    </row>
    <row r="1728" spans="1:17" s="122" customFormat="1" ht="14.25" customHeight="1">
      <c r="A1728" s="313"/>
      <c r="B1728" s="987" t="s">
        <v>61</v>
      </c>
      <c r="C1728" s="1019"/>
      <c r="D1728" s="1019"/>
      <c r="E1728" s="1019"/>
      <c r="F1728" s="1020"/>
      <c r="G1728" s="125" t="s">
        <v>62</v>
      </c>
      <c r="H1728" s="124"/>
      <c r="I1728" s="92"/>
      <c r="J1728" s="510"/>
      <c r="K1728" s="709"/>
      <c r="L1728" s="709"/>
      <c r="M1728" s="98"/>
      <c r="N1728" s="90"/>
      <c r="O1728" s="94"/>
      <c r="Q1728" s="648" t="s">
        <v>735</v>
      </c>
    </row>
    <row r="1729" spans="1:21" s="122" customFormat="1" ht="14.25" customHeight="1">
      <c r="A1729" s="313"/>
      <c r="B1729" s="1144" t="s">
        <v>403</v>
      </c>
      <c r="C1729" s="1019"/>
      <c r="D1729" s="1019"/>
      <c r="E1729" s="1019"/>
      <c r="F1729" s="1020"/>
      <c r="G1729" s="126"/>
      <c r="H1729" s="124"/>
      <c r="I1729" s="92"/>
      <c r="J1729" s="510"/>
      <c r="K1729" s="510"/>
      <c r="L1729" s="510"/>
      <c r="M1729" s="98"/>
      <c r="N1729" s="90"/>
      <c r="O1729" s="101">
        <f>ROUNDDOWN(SUM(N1728:N1732)/1000,0)</f>
        <v>0</v>
      </c>
    </row>
    <row r="1730" spans="1:21" s="122" customFormat="1" ht="20.100000000000001" customHeight="1">
      <c r="A1730" s="313"/>
      <c r="B1730" s="1144" t="s">
        <v>404</v>
      </c>
      <c r="C1730" s="1145"/>
      <c r="D1730" s="1145"/>
      <c r="E1730" s="1145"/>
      <c r="F1730" s="1146"/>
      <c r="G1730" s="126"/>
      <c r="H1730" s="127"/>
      <c r="I1730" s="92"/>
      <c r="J1730" s="510"/>
      <c r="K1730" s="510"/>
      <c r="L1730" s="510"/>
      <c r="M1730" s="98"/>
      <c r="N1730" s="90"/>
      <c r="O1730" s="94"/>
    </row>
    <row r="1731" spans="1:21" s="122" customFormat="1" ht="21.95" customHeight="1" thickBot="1">
      <c r="A1731" s="313"/>
      <c r="B1731" s="1144" t="s">
        <v>104</v>
      </c>
      <c r="C1731" s="1145"/>
      <c r="D1731" s="1145"/>
      <c r="E1731" s="1145"/>
      <c r="F1731" s="1146"/>
      <c r="G1731" s="126"/>
      <c r="H1731" s="105"/>
      <c r="I1731" s="92"/>
      <c r="J1731" s="510"/>
      <c r="K1731" s="510"/>
      <c r="L1731" s="510"/>
      <c r="M1731" s="98"/>
      <c r="N1731" s="90"/>
      <c r="O1731" s="128"/>
    </row>
    <row r="1732" spans="1:21" s="122" customFormat="1" ht="35.450000000000003" customHeight="1" thickTop="1">
      <c r="A1732" s="313"/>
      <c r="B1732" s="1144" t="s">
        <v>108</v>
      </c>
      <c r="C1732" s="1145"/>
      <c r="D1732" s="1145"/>
      <c r="E1732" s="1145"/>
      <c r="F1732" s="1146"/>
      <c r="G1732" s="126"/>
      <c r="H1732" s="105"/>
      <c r="I1732" s="1166" t="s">
        <v>402</v>
      </c>
      <c r="J1732" s="1167"/>
      <c r="K1732" s="1167"/>
      <c r="L1732" s="1167"/>
      <c r="M1732" s="1167"/>
      <c r="N1732" s="1168"/>
      <c r="O1732" s="129">
        <f>SUM(O1690,O1700,O1709,O1716,O1723,O1729)</f>
        <v>0</v>
      </c>
    </row>
    <row r="1733" spans="1:21" s="122" customFormat="1" ht="35.450000000000003" customHeight="1">
      <c r="A1733" s="313"/>
      <c r="B1733" s="1144" t="s">
        <v>774</v>
      </c>
      <c r="C1733" s="1145"/>
      <c r="D1733" s="1145"/>
      <c r="E1733" s="1145"/>
      <c r="F1733" s="1146"/>
      <c r="G1733" s="126"/>
      <c r="H1733" s="121"/>
      <c r="I1733" s="1169" t="s">
        <v>276</v>
      </c>
      <c r="J1733" s="1170"/>
      <c r="K1733" s="1170"/>
      <c r="L1733" s="1170"/>
      <c r="M1733" s="1170"/>
      <c r="N1733" s="1171"/>
      <c r="O1733" s="136">
        <f>IF(共通入力シート!$B$18="課税事業者",ROUNDDOWN((O1732-G1735)*10/110,0),0)</f>
        <v>0</v>
      </c>
    </row>
    <row r="1734" spans="1:21" s="122" customFormat="1" ht="26.1" customHeight="1" thickBot="1">
      <c r="A1734" s="313"/>
      <c r="B1734" s="1153" t="s">
        <v>775</v>
      </c>
      <c r="C1734" s="1154"/>
      <c r="D1734" s="1154"/>
      <c r="E1734" s="1154"/>
      <c r="F1734" s="1155"/>
      <c r="G1734" s="126"/>
      <c r="H1734" s="121"/>
      <c r="I1734" s="1159" t="s">
        <v>609</v>
      </c>
      <c r="J1734" s="1160"/>
      <c r="K1734" s="1160"/>
      <c r="L1734" s="1160"/>
      <c r="M1734" s="1160"/>
      <c r="N1734" s="1161"/>
      <c r="O1734" s="131">
        <f>O1732-O1733</f>
        <v>0</v>
      </c>
    </row>
    <row r="1735" spans="1:21" s="122" customFormat="1" ht="25.35" customHeight="1" thickTop="1">
      <c r="A1735" s="313"/>
      <c r="B1735" s="1156" t="s">
        <v>63</v>
      </c>
      <c r="C1735" s="1157"/>
      <c r="D1735" s="1157"/>
      <c r="E1735" s="1157"/>
      <c r="F1735" s="1158"/>
      <c r="G1735" s="130">
        <f>SUM(G1729:G1734)</f>
        <v>0</v>
      </c>
      <c r="H1735" s="326"/>
      <c r="I1735" s="1159" t="s">
        <v>610</v>
      </c>
      <c r="J1735" s="1160"/>
      <c r="K1735" s="1160"/>
      <c r="L1735" s="1160"/>
      <c r="M1735" s="1160"/>
      <c r="N1735" s="1161"/>
      <c r="O1735" s="134"/>
    </row>
    <row r="1736" spans="1:21" s="122" customFormat="1" ht="26.25" customHeight="1">
      <c r="A1736" s="313"/>
      <c r="B1736" s="122" t="s">
        <v>64</v>
      </c>
      <c r="C1736" s="327"/>
      <c r="D1736" s="327"/>
      <c r="E1736" s="327"/>
      <c r="F1736" s="327"/>
      <c r="G1736" s="133"/>
      <c r="H1736" s="326"/>
      <c r="O1736" s="135"/>
    </row>
    <row r="1737" spans="1:21" s="122" customFormat="1" ht="10.5" customHeight="1" thickBot="1">
      <c r="A1737" s="313"/>
      <c r="C1737" s="327"/>
      <c r="D1737" s="327"/>
      <c r="E1737" s="327"/>
      <c r="F1737" s="327"/>
      <c r="G1737" s="133"/>
      <c r="H1737" s="326"/>
      <c r="I1737" s="328"/>
    </row>
    <row r="1738" spans="1:21" s="122" customFormat="1" ht="25.35" customHeight="1" thickBot="1">
      <c r="A1738" s="313"/>
      <c r="B1738" s="1143" t="s">
        <v>65</v>
      </c>
      <c r="C1738" s="1018"/>
      <c r="D1738" s="1162" t="str">
        <f>IF(共通入力シート!$B$2="","",共通入力シート!$B$2)</f>
        <v/>
      </c>
      <c r="E1738" s="1162"/>
      <c r="F1738" s="1162"/>
      <c r="G1738" s="1163"/>
      <c r="H1738" s="1164" t="s">
        <v>778</v>
      </c>
      <c r="I1738" s="1165"/>
      <c r="J1738" s="1165"/>
      <c r="K1738" s="1165"/>
      <c r="L1738" s="1165"/>
      <c r="M1738" s="1165"/>
      <c r="N1738" s="1165"/>
      <c r="O1738" s="1165"/>
    </row>
    <row r="1739" spans="1:21" s="122" customFormat="1" ht="77.099999999999994" customHeight="1" thickBot="1">
      <c r="A1739" s="313"/>
      <c r="B1739" s="1148" t="s">
        <v>776</v>
      </c>
      <c r="C1739" s="1149"/>
      <c r="D1739" s="1150" t="str">
        <f>IF(O1734=0,"",MAX(0,MIN(INT(O1734/2),G1724)))</f>
        <v/>
      </c>
      <c r="E1739" s="1150"/>
      <c r="F1739" s="1150"/>
      <c r="G1739" s="329" t="s">
        <v>27</v>
      </c>
      <c r="H1739" s="1151" t="s">
        <v>736</v>
      </c>
      <c r="I1739" s="1152"/>
      <c r="J1739" s="1152"/>
      <c r="K1739" s="1152"/>
      <c r="L1739" s="1152"/>
      <c r="M1739" s="1152"/>
      <c r="N1739" s="1152"/>
      <c r="O1739" s="1152"/>
    </row>
    <row r="1740" spans="1:21" ht="4.5" customHeight="1"/>
    <row r="1741" spans="1:21" ht="15.6" customHeight="1">
      <c r="B1741" s="122" t="s">
        <v>332</v>
      </c>
      <c r="C1741" s="198"/>
      <c r="D1741" s="198"/>
      <c r="E1741" s="198"/>
      <c r="F1741" s="198"/>
      <c r="G1741" s="198"/>
      <c r="H1741" s="198"/>
      <c r="I1741" s="198"/>
      <c r="J1741" s="198"/>
      <c r="K1741" s="198"/>
      <c r="L1741" s="198"/>
      <c r="M1741" s="198"/>
      <c r="N1741" s="198"/>
      <c r="O1741" s="198"/>
      <c r="R1741" s="294"/>
      <c r="S1741" s="294"/>
      <c r="T1741" s="294"/>
      <c r="U1741" s="294"/>
    </row>
    <row r="1742" spans="1:21" ht="15.6" customHeight="1">
      <c r="B1742" s="198" t="s">
        <v>383</v>
      </c>
      <c r="C1742" s="198"/>
      <c r="D1742" s="198"/>
      <c r="E1742" s="198"/>
      <c r="F1742" s="198"/>
      <c r="G1742" s="198"/>
      <c r="H1742" s="198"/>
      <c r="I1742" s="198"/>
      <c r="J1742" s="198"/>
      <c r="K1742" s="198"/>
      <c r="L1742" s="198"/>
      <c r="M1742" s="198"/>
      <c r="N1742" s="198"/>
      <c r="O1742" s="198"/>
      <c r="R1742" s="294"/>
      <c r="S1742" s="294"/>
      <c r="T1742" s="294"/>
      <c r="U1742" s="294"/>
    </row>
    <row r="1743" spans="1:21" ht="15.6" customHeight="1" thickBot="1">
      <c r="B1743" s="1044" t="s">
        <v>386</v>
      </c>
      <c r="C1743" s="1044"/>
      <c r="D1743" s="1044"/>
      <c r="E1743" s="1044"/>
      <c r="F1743" s="1044"/>
      <c r="G1743" s="1044"/>
      <c r="H1743" s="1044"/>
      <c r="I1743" s="1044"/>
      <c r="J1743" s="1044"/>
      <c r="K1743" s="1044"/>
      <c r="L1743" s="1044"/>
      <c r="M1743" s="1044"/>
      <c r="N1743" s="1044"/>
      <c r="O1743" s="1044"/>
      <c r="R1743" s="294"/>
      <c r="S1743" s="294"/>
      <c r="T1743" s="294"/>
      <c r="U1743" s="294"/>
    </row>
    <row r="1744" spans="1:21" ht="15.75" customHeight="1">
      <c r="B1744" s="1036" t="s">
        <v>36</v>
      </c>
      <c r="C1744" s="1063"/>
      <c r="D1744" s="1051" t="s">
        <v>442</v>
      </c>
      <c r="E1744" s="1052"/>
      <c r="F1744" s="1036" t="s">
        <v>447</v>
      </c>
      <c r="G1744" s="1037"/>
      <c r="H1744" s="1038"/>
      <c r="I1744" s="1038"/>
      <c r="J1744" s="1038"/>
      <c r="K1744" s="1038"/>
      <c r="L1744" s="1038"/>
      <c r="M1744" s="1038"/>
      <c r="N1744" s="1038"/>
      <c r="O1744" s="1039"/>
      <c r="Q1744" s="520"/>
      <c r="R1744" s="294"/>
      <c r="S1744" s="294"/>
      <c r="T1744" s="294"/>
      <c r="U1744" s="294"/>
    </row>
    <row r="1745" spans="2:21" ht="17.25" customHeight="1" thickBot="1">
      <c r="B1745" s="1040"/>
      <c r="C1745" s="1064"/>
      <c r="D1745" s="1053"/>
      <c r="E1745" s="1054"/>
      <c r="F1745" s="1040"/>
      <c r="G1745" s="1041"/>
      <c r="H1745" s="1042"/>
      <c r="I1745" s="1042"/>
      <c r="J1745" s="1042"/>
      <c r="K1745" s="1042"/>
      <c r="L1745" s="1042"/>
      <c r="M1745" s="1042"/>
      <c r="N1745" s="1042"/>
      <c r="O1745" s="1043"/>
      <c r="Q1745" s="519"/>
      <c r="R1745" s="294"/>
      <c r="S1745" s="294"/>
      <c r="T1745" s="294"/>
      <c r="U1745" s="294"/>
    </row>
    <row r="1746" spans="2:21" ht="16.5" customHeight="1">
      <c r="B1746" s="295" t="s">
        <v>111</v>
      </c>
      <c r="C1746" s="296"/>
      <c r="D1746" s="296"/>
      <c r="E1746" s="297"/>
      <c r="F1746" s="296"/>
      <c r="G1746" s="296"/>
      <c r="H1746" s="298"/>
      <c r="I1746" s="298"/>
      <c r="J1746" s="298"/>
      <c r="K1746" s="298"/>
      <c r="L1746" s="298"/>
      <c r="M1746" s="298"/>
      <c r="N1746" s="298"/>
      <c r="O1746" s="299"/>
      <c r="R1746" s="294"/>
      <c r="S1746" s="294"/>
      <c r="T1746" s="294"/>
      <c r="U1746" s="294"/>
    </row>
    <row r="1747" spans="2:21" ht="18.75" customHeight="1">
      <c r="B1747" s="1055"/>
      <c r="C1747" s="1056"/>
      <c r="D1747" s="1056"/>
      <c r="E1747" s="1056"/>
      <c r="F1747" s="1056"/>
      <c r="G1747" s="1056"/>
      <c r="H1747" s="1056"/>
      <c r="I1747" s="1056"/>
      <c r="J1747" s="1056"/>
      <c r="K1747" s="1056"/>
      <c r="L1747" s="1213" t="s">
        <v>39</v>
      </c>
      <c r="M1747" s="1215"/>
      <c r="N1747" s="1215"/>
      <c r="O1747" s="1216"/>
      <c r="Q1747" s="496" t="str">
        <f>IF(M1747="", "←選択してください。", "")</f>
        <v>←選択してください。</v>
      </c>
      <c r="R1747" s="294"/>
      <c r="S1747" s="294"/>
      <c r="T1747" s="294"/>
      <c r="U1747" s="294"/>
    </row>
    <row r="1748" spans="2:21" ht="17.25" customHeight="1">
      <c r="B1748" s="1057"/>
      <c r="C1748" s="1058"/>
      <c r="D1748" s="1058"/>
      <c r="E1748" s="1058"/>
      <c r="F1748" s="1058"/>
      <c r="G1748" s="1058"/>
      <c r="H1748" s="1058"/>
      <c r="I1748" s="1058"/>
      <c r="J1748" s="1058"/>
      <c r="K1748" s="1058"/>
      <c r="L1748" s="1214"/>
      <c r="M1748" s="1217"/>
      <c r="N1748" s="1217"/>
      <c r="O1748" s="1218"/>
      <c r="Q1748" s="301"/>
      <c r="R1748" s="294"/>
      <c r="S1748" s="294"/>
      <c r="T1748" s="294"/>
      <c r="U1748" s="294"/>
    </row>
    <row r="1749" spans="2:21" ht="4.5" customHeight="1">
      <c r="B1749" s="303"/>
      <c r="C1749" s="303"/>
      <c r="D1749" s="303"/>
      <c r="E1749" s="303"/>
      <c r="F1749" s="303"/>
      <c r="G1749" s="303"/>
      <c r="H1749" s="303"/>
      <c r="I1749" s="303"/>
      <c r="J1749" s="303"/>
      <c r="K1749" s="303"/>
      <c r="L1749" s="303"/>
      <c r="M1749" s="303"/>
      <c r="N1749" s="303"/>
      <c r="O1749" s="517"/>
      <c r="R1749" s="294"/>
      <c r="S1749" s="294"/>
      <c r="T1749" s="294"/>
      <c r="U1749" s="294"/>
    </row>
    <row r="1750" spans="2:21" ht="24" customHeight="1">
      <c r="B1750" s="987" t="s">
        <v>112</v>
      </c>
      <c r="C1750" s="1097"/>
      <c r="D1750" s="1098" t="s">
        <v>41</v>
      </c>
      <c r="E1750" s="1099"/>
      <c r="F1750" s="1100"/>
      <c r="G1750" s="1100"/>
      <c r="H1750" s="1101"/>
      <c r="I1750" s="987"/>
      <c r="J1750" s="988"/>
      <c r="K1750" s="988"/>
      <c r="L1750" s="1219"/>
      <c r="M1750" s="1219"/>
      <c r="N1750" s="1219"/>
      <c r="O1750" s="1220"/>
      <c r="Q1750" s="301" t="str">
        <f>IF(OR(F1744="人材養成事業",F1744= "普及啓発事業"), "←斜線部は記入する必要はありません。", "")</f>
        <v/>
      </c>
      <c r="R1750" s="294"/>
      <c r="S1750" s="294"/>
      <c r="T1750" s="294"/>
      <c r="U1750" s="294"/>
    </row>
    <row r="1751" spans="2:21" ht="8.25" customHeight="1">
      <c r="B1751" s="122"/>
      <c r="C1751" s="122"/>
      <c r="D1751" s="122"/>
      <c r="E1751" s="122"/>
      <c r="F1751" s="303"/>
      <c r="G1751" s="303"/>
      <c r="H1751" s="500"/>
      <c r="I1751" s="303"/>
      <c r="J1751" s="303"/>
      <c r="K1751" s="303"/>
      <c r="L1751" s="501"/>
      <c r="M1751" s="303"/>
      <c r="N1751" s="303"/>
      <c r="O1751" s="502"/>
      <c r="Q1751" s="301"/>
      <c r="R1751" s="294"/>
      <c r="S1751" s="294"/>
      <c r="T1751" s="294"/>
      <c r="U1751" s="294"/>
    </row>
    <row r="1752" spans="2:21" ht="24" hidden="1" customHeight="1">
      <c r="B1752" s="122"/>
      <c r="C1752" s="122"/>
      <c r="D1752" s="122"/>
      <c r="E1752" s="122"/>
      <c r="F1752" s="303"/>
      <c r="G1752" s="303"/>
      <c r="H1752" s="500"/>
      <c r="I1752" s="303"/>
      <c r="J1752" s="303"/>
      <c r="K1752" s="303"/>
      <c r="L1752" s="501"/>
      <c r="M1752" s="303"/>
      <c r="N1752" s="303"/>
      <c r="O1752" s="502"/>
      <c r="Q1752" s="301"/>
      <c r="R1752" s="294"/>
      <c r="S1752" s="294"/>
      <c r="T1752" s="294"/>
      <c r="U1752" s="294"/>
    </row>
    <row r="1753" spans="2:21" ht="9.75" hidden="1" customHeight="1">
      <c r="B1753" s="122"/>
      <c r="C1753" s="122"/>
      <c r="D1753" s="303"/>
      <c r="E1753" s="303"/>
      <c r="F1753" s="303"/>
      <c r="G1753" s="303"/>
      <c r="H1753" s="303"/>
      <c r="I1753" s="303"/>
      <c r="J1753" s="303"/>
      <c r="K1753" s="303"/>
      <c r="L1753" s="303"/>
      <c r="M1753" s="303"/>
      <c r="N1753" s="303"/>
      <c r="O1753" s="303"/>
      <c r="Q1753" s="301"/>
      <c r="R1753" s="294"/>
      <c r="S1753" s="294"/>
      <c r="T1753" s="294"/>
      <c r="U1753" s="294"/>
    </row>
    <row r="1754" spans="2:21" s="97" customFormat="1" ht="18" customHeight="1">
      <c r="B1754" s="1067" t="s">
        <v>277</v>
      </c>
      <c r="C1754" s="1075"/>
      <c r="D1754" s="1032" t="s">
        <v>738</v>
      </c>
      <c r="E1754" s="975"/>
      <c r="F1754" s="975"/>
      <c r="G1754" s="975"/>
      <c r="H1754" s="975"/>
      <c r="I1754" s="975"/>
      <c r="J1754" s="975"/>
      <c r="K1754" s="975"/>
      <c r="L1754" s="975"/>
      <c r="M1754" s="975"/>
      <c r="N1754" s="975"/>
      <c r="O1754" s="976"/>
      <c r="Q1754" s="495"/>
    </row>
    <row r="1755" spans="2:21" s="97" customFormat="1" ht="19.350000000000001" customHeight="1">
      <c r="B1755" s="1076"/>
      <c r="C1755" s="1077"/>
      <c r="D1755" s="1033"/>
      <c r="E1755" s="1034"/>
      <c r="F1755" s="1034"/>
      <c r="G1755" s="1034"/>
      <c r="H1755" s="1034"/>
      <c r="I1755" s="1034"/>
      <c r="J1755" s="1034"/>
      <c r="K1755" s="1034"/>
      <c r="L1755" s="1034"/>
      <c r="M1755" s="1034"/>
      <c r="N1755" s="1034"/>
      <c r="O1755" s="1035"/>
    </row>
    <row r="1756" spans="2:21" s="97" customFormat="1" ht="19.350000000000001" customHeight="1">
      <c r="B1756" s="1076"/>
      <c r="C1756" s="1077"/>
      <c r="D1756" s="1026"/>
      <c r="E1756" s="1027"/>
      <c r="F1756" s="1027"/>
      <c r="G1756" s="1027"/>
      <c r="H1756" s="1027"/>
      <c r="I1756" s="1027"/>
      <c r="J1756" s="1027"/>
      <c r="K1756" s="1027"/>
      <c r="L1756" s="1027"/>
      <c r="M1756" s="1027"/>
      <c r="N1756" s="1027"/>
      <c r="O1756" s="1028"/>
    </row>
    <row r="1757" spans="2:21" s="97" customFormat="1" ht="19.350000000000001" customHeight="1">
      <c r="B1757" s="1076"/>
      <c r="C1757" s="1077"/>
      <c r="D1757" s="1026"/>
      <c r="E1757" s="1027"/>
      <c r="F1757" s="1027"/>
      <c r="G1757" s="1027"/>
      <c r="H1757" s="1027"/>
      <c r="I1757" s="1027"/>
      <c r="J1757" s="1027"/>
      <c r="K1757" s="1027"/>
      <c r="L1757" s="1027"/>
      <c r="M1757" s="1027"/>
      <c r="N1757" s="1027"/>
      <c r="O1757" s="1028"/>
    </row>
    <row r="1758" spans="2:21" s="97" customFormat="1" ht="19.350000000000001" customHeight="1">
      <c r="B1758" s="1076"/>
      <c r="C1758" s="1077"/>
      <c r="D1758" s="1026"/>
      <c r="E1758" s="1027"/>
      <c r="F1758" s="1027"/>
      <c r="G1758" s="1027"/>
      <c r="H1758" s="1027"/>
      <c r="I1758" s="1027"/>
      <c r="J1758" s="1027"/>
      <c r="K1758" s="1027"/>
      <c r="L1758" s="1027"/>
      <c r="M1758" s="1027"/>
      <c r="N1758" s="1027"/>
      <c r="O1758" s="1028"/>
    </row>
    <row r="1759" spans="2:21" s="97" customFormat="1" ht="19.350000000000001" customHeight="1">
      <c r="B1759" s="1076"/>
      <c r="C1759" s="1077"/>
      <c r="D1759" s="1026"/>
      <c r="E1759" s="1027"/>
      <c r="F1759" s="1027"/>
      <c r="G1759" s="1027"/>
      <c r="H1759" s="1027"/>
      <c r="I1759" s="1027"/>
      <c r="J1759" s="1027"/>
      <c r="K1759" s="1027"/>
      <c r="L1759" s="1027"/>
      <c r="M1759" s="1027"/>
      <c r="N1759" s="1027"/>
      <c r="O1759" s="1028"/>
    </row>
    <row r="1760" spans="2:21" s="97" customFormat="1" ht="19.350000000000001" customHeight="1">
      <c r="B1760" s="1076"/>
      <c r="C1760" s="1077"/>
      <c r="D1760" s="1026"/>
      <c r="E1760" s="1027"/>
      <c r="F1760" s="1027"/>
      <c r="G1760" s="1027"/>
      <c r="H1760" s="1027"/>
      <c r="I1760" s="1027"/>
      <c r="J1760" s="1027"/>
      <c r="K1760" s="1027"/>
      <c r="L1760" s="1027"/>
      <c r="M1760" s="1027"/>
      <c r="N1760" s="1027"/>
      <c r="O1760" s="1028"/>
    </row>
    <row r="1761" spans="2:15" s="97" customFormat="1" ht="19.350000000000001" customHeight="1">
      <c r="B1761" s="1076"/>
      <c r="C1761" s="1077"/>
      <c r="D1761" s="1026"/>
      <c r="E1761" s="1027"/>
      <c r="F1761" s="1027"/>
      <c r="G1761" s="1027"/>
      <c r="H1761" s="1027"/>
      <c r="I1761" s="1027"/>
      <c r="J1761" s="1027"/>
      <c r="K1761" s="1027"/>
      <c r="L1761" s="1027"/>
      <c r="M1761" s="1027"/>
      <c r="N1761" s="1027"/>
      <c r="O1761" s="1028"/>
    </row>
    <row r="1762" spans="2:15" s="97" customFormat="1" ht="19.350000000000001" customHeight="1">
      <c r="B1762" s="1076"/>
      <c r="C1762" s="1077"/>
      <c r="D1762" s="1026"/>
      <c r="E1762" s="1027"/>
      <c r="F1762" s="1027"/>
      <c r="G1762" s="1027"/>
      <c r="H1762" s="1027"/>
      <c r="I1762" s="1027"/>
      <c r="J1762" s="1027"/>
      <c r="K1762" s="1027"/>
      <c r="L1762" s="1027"/>
      <c r="M1762" s="1027"/>
      <c r="N1762" s="1027"/>
      <c r="O1762" s="1028"/>
    </row>
    <row r="1763" spans="2:15" s="97" customFormat="1" ht="19.350000000000001" customHeight="1">
      <c r="B1763" s="1076"/>
      <c r="C1763" s="1077"/>
      <c r="D1763" s="1026"/>
      <c r="E1763" s="1027"/>
      <c r="F1763" s="1027"/>
      <c r="G1763" s="1027"/>
      <c r="H1763" s="1027"/>
      <c r="I1763" s="1027"/>
      <c r="J1763" s="1027"/>
      <c r="K1763" s="1027"/>
      <c r="L1763" s="1027"/>
      <c r="M1763" s="1027"/>
      <c r="N1763" s="1027"/>
      <c r="O1763" s="1028"/>
    </row>
    <row r="1764" spans="2:15" s="97" customFormat="1" ht="19.350000000000001" customHeight="1">
      <c r="B1764" s="1078"/>
      <c r="C1764" s="1079"/>
      <c r="D1764" s="1029"/>
      <c r="E1764" s="1030"/>
      <c r="F1764" s="1030"/>
      <c r="G1764" s="1030"/>
      <c r="H1764" s="1030"/>
      <c r="I1764" s="1030"/>
      <c r="J1764" s="1030"/>
      <c r="K1764" s="1030"/>
      <c r="L1764" s="1030"/>
      <c r="M1764" s="1030"/>
      <c r="N1764" s="1030"/>
      <c r="O1764" s="1031"/>
    </row>
    <row r="1765" spans="2:15" s="97" customFormat="1" ht="18" customHeight="1">
      <c r="B1765" s="1067" t="s">
        <v>114</v>
      </c>
      <c r="C1765" s="1092"/>
      <c r="D1765" s="1147" t="s">
        <v>523</v>
      </c>
      <c r="E1765" s="1133"/>
      <c r="F1765" s="1133"/>
      <c r="G1765" s="1133"/>
      <c r="H1765" s="1133"/>
      <c r="I1765" s="1133"/>
      <c r="J1765" s="1133"/>
      <c r="K1765" s="1133"/>
      <c r="L1765" s="1133"/>
      <c r="M1765" s="1133"/>
      <c r="N1765" s="1133"/>
      <c r="O1765" s="1134"/>
    </row>
    <row r="1766" spans="2:15" s="97" customFormat="1" ht="18" customHeight="1">
      <c r="B1766" s="1093"/>
      <c r="C1766" s="1094"/>
      <c r="D1766" s="1045"/>
      <c r="E1766" s="1046"/>
      <c r="F1766" s="1046"/>
      <c r="G1766" s="1046"/>
      <c r="H1766" s="1046"/>
      <c r="I1766" s="1046"/>
      <c r="J1766" s="1046"/>
      <c r="K1766" s="1046"/>
      <c r="L1766" s="1046"/>
      <c r="M1766" s="1046"/>
      <c r="N1766" s="1046"/>
      <c r="O1766" s="1047"/>
    </row>
    <row r="1767" spans="2:15" s="97" customFormat="1" ht="18" customHeight="1">
      <c r="B1767" s="1093"/>
      <c r="C1767" s="1094"/>
      <c r="D1767" s="1026"/>
      <c r="E1767" s="1027"/>
      <c r="F1767" s="1027"/>
      <c r="G1767" s="1027"/>
      <c r="H1767" s="1027"/>
      <c r="I1767" s="1027"/>
      <c r="J1767" s="1027"/>
      <c r="K1767" s="1027"/>
      <c r="L1767" s="1027"/>
      <c r="M1767" s="1027"/>
      <c r="N1767" s="1027"/>
      <c r="O1767" s="1028"/>
    </row>
    <row r="1768" spans="2:15" s="97" customFormat="1" ht="18" customHeight="1">
      <c r="B1768" s="1093"/>
      <c r="C1768" s="1094"/>
      <c r="D1768" s="1026"/>
      <c r="E1768" s="1027"/>
      <c r="F1768" s="1027"/>
      <c r="G1768" s="1027"/>
      <c r="H1768" s="1027"/>
      <c r="I1768" s="1027"/>
      <c r="J1768" s="1027"/>
      <c r="K1768" s="1027"/>
      <c r="L1768" s="1027"/>
      <c r="M1768" s="1027"/>
      <c r="N1768" s="1027"/>
      <c r="O1768" s="1028"/>
    </row>
    <row r="1769" spans="2:15" s="97" customFormat="1" ht="18" customHeight="1">
      <c r="B1769" s="1093"/>
      <c r="C1769" s="1094"/>
      <c r="D1769" s="1026"/>
      <c r="E1769" s="1027"/>
      <c r="F1769" s="1027"/>
      <c r="G1769" s="1027"/>
      <c r="H1769" s="1027"/>
      <c r="I1769" s="1027"/>
      <c r="J1769" s="1027"/>
      <c r="K1769" s="1027"/>
      <c r="L1769" s="1027"/>
      <c r="M1769" s="1027"/>
      <c r="N1769" s="1027"/>
      <c r="O1769" s="1028"/>
    </row>
    <row r="1770" spans="2:15" s="97" customFormat="1" ht="18" customHeight="1">
      <c r="B1770" s="1093"/>
      <c r="C1770" s="1094"/>
      <c r="D1770" s="1026"/>
      <c r="E1770" s="1027"/>
      <c r="F1770" s="1027"/>
      <c r="G1770" s="1027"/>
      <c r="H1770" s="1027"/>
      <c r="I1770" s="1027"/>
      <c r="J1770" s="1027"/>
      <c r="K1770" s="1027"/>
      <c r="L1770" s="1027"/>
      <c r="M1770" s="1027"/>
      <c r="N1770" s="1027"/>
      <c r="O1770" s="1028"/>
    </row>
    <row r="1771" spans="2:15" s="97" customFormat="1" ht="18" customHeight="1">
      <c r="B1771" s="1093"/>
      <c r="C1771" s="1094"/>
      <c r="D1771" s="1048"/>
      <c r="E1771" s="1049"/>
      <c r="F1771" s="1049"/>
      <c r="G1771" s="1049"/>
      <c r="H1771" s="1049"/>
      <c r="I1771" s="1049"/>
      <c r="J1771" s="1049"/>
      <c r="K1771" s="1049"/>
      <c r="L1771" s="1049"/>
      <c r="M1771" s="1049"/>
      <c r="N1771" s="1049"/>
      <c r="O1771" s="1050"/>
    </row>
    <row r="1772" spans="2:15" s="97" customFormat="1" ht="18" customHeight="1">
      <c r="B1772" s="1093"/>
      <c r="C1772" s="1094"/>
      <c r="D1772" s="1116" t="s">
        <v>334</v>
      </c>
      <c r="E1772" s="1117"/>
      <c r="F1772" s="1117"/>
      <c r="G1772" s="1117"/>
      <c r="H1772" s="1117"/>
      <c r="I1772" s="1117"/>
      <c r="J1772" s="1117"/>
      <c r="K1772" s="1117"/>
      <c r="L1772" s="1117"/>
      <c r="M1772" s="1117"/>
      <c r="N1772" s="1117"/>
      <c r="O1772" s="1118"/>
    </row>
    <row r="1773" spans="2:15" s="97" customFormat="1" ht="18" customHeight="1">
      <c r="B1773" s="1093"/>
      <c r="C1773" s="1094"/>
      <c r="D1773" s="1045"/>
      <c r="E1773" s="1119"/>
      <c r="F1773" s="1119"/>
      <c r="G1773" s="1119"/>
      <c r="H1773" s="1119"/>
      <c r="I1773" s="1119"/>
      <c r="J1773" s="1119"/>
      <c r="K1773" s="1119"/>
      <c r="L1773" s="1119"/>
      <c r="M1773" s="1119"/>
      <c r="N1773" s="1119"/>
      <c r="O1773" s="1120"/>
    </row>
    <row r="1774" spans="2:15" s="97" customFormat="1" ht="18" customHeight="1">
      <c r="B1774" s="1093"/>
      <c r="C1774" s="1094"/>
      <c r="D1774" s="1121"/>
      <c r="E1774" s="1122"/>
      <c r="F1774" s="1122"/>
      <c r="G1774" s="1122"/>
      <c r="H1774" s="1122"/>
      <c r="I1774" s="1122"/>
      <c r="J1774" s="1122"/>
      <c r="K1774" s="1122"/>
      <c r="L1774" s="1122"/>
      <c r="M1774" s="1122"/>
      <c r="N1774" s="1122"/>
      <c r="O1774" s="1123"/>
    </row>
    <row r="1775" spans="2:15" s="97" customFormat="1" ht="18" customHeight="1">
      <c r="B1775" s="1093"/>
      <c r="C1775" s="1094"/>
      <c r="D1775" s="1121"/>
      <c r="E1775" s="1122"/>
      <c r="F1775" s="1122"/>
      <c r="G1775" s="1122"/>
      <c r="H1775" s="1122"/>
      <c r="I1775" s="1122"/>
      <c r="J1775" s="1122"/>
      <c r="K1775" s="1122"/>
      <c r="L1775" s="1122"/>
      <c r="M1775" s="1122"/>
      <c r="N1775" s="1122"/>
      <c r="O1775" s="1123"/>
    </row>
    <row r="1776" spans="2:15" s="97" customFormat="1" ht="18" customHeight="1">
      <c r="B1776" s="1093"/>
      <c r="C1776" s="1094"/>
      <c r="D1776" s="1121"/>
      <c r="E1776" s="1122"/>
      <c r="F1776" s="1122"/>
      <c r="G1776" s="1122"/>
      <c r="H1776" s="1122"/>
      <c r="I1776" s="1122"/>
      <c r="J1776" s="1122"/>
      <c r="K1776" s="1122"/>
      <c r="L1776" s="1122"/>
      <c r="M1776" s="1122"/>
      <c r="N1776" s="1122"/>
      <c r="O1776" s="1123"/>
    </row>
    <row r="1777" spans="2:17" s="97" customFormat="1" ht="18" customHeight="1">
      <c r="B1777" s="1093"/>
      <c r="C1777" s="1094"/>
      <c r="D1777" s="1121"/>
      <c r="E1777" s="1122"/>
      <c r="F1777" s="1122"/>
      <c r="G1777" s="1122"/>
      <c r="H1777" s="1122"/>
      <c r="I1777" s="1122"/>
      <c r="J1777" s="1122"/>
      <c r="K1777" s="1122"/>
      <c r="L1777" s="1122"/>
      <c r="M1777" s="1122"/>
      <c r="N1777" s="1122"/>
      <c r="O1777" s="1123"/>
    </row>
    <row r="1778" spans="2:17" s="97" customFormat="1" ht="18" customHeight="1">
      <c r="B1778" s="1093"/>
      <c r="C1778" s="1094"/>
      <c r="D1778" s="1121"/>
      <c r="E1778" s="1122"/>
      <c r="F1778" s="1122"/>
      <c r="G1778" s="1122"/>
      <c r="H1778" s="1122"/>
      <c r="I1778" s="1122"/>
      <c r="J1778" s="1122"/>
      <c r="K1778" s="1122"/>
      <c r="L1778" s="1122"/>
      <c r="M1778" s="1122"/>
      <c r="N1778" s="1122"/>
      <c r="O1778" s="1123"/>
    </row>
    <row r="1779" spans="2:17" s="97" customFormat="1" ht="18" customHeight="1">
      <c r="B1779" s="1095"/>
      <c r="C1779" s="1096"/>
      <c r="D1779" s="1124"/>
      <c r="E1779" s="1125"/>
      <c r="F1779" s="1125"/>
      <c r="G1779" s="1125"/>
      <c r="H1779" s="1125"/>
      <c r="I1779" s="1125"/>
      <c r="J1779" s="1125"/>
      <c r="K1779" s="1125"/>
      <c r="L1779" s="1125"/>
      <c r="M1779" s="1125"/>
      <c r="N1779" s="1125"/>
      <c r="O1779" s="1126"/>
    </row>
    <row r="1780" spans="2:17" s="97" customFormat="1" ht="34.5" customHeight="1">
      <c r="B1780" s="1067" t="s">
        <v>110</v>
      </c>
      <c r="C1780" s="1092"/>
      <c r="D1780" s="1102" t="s">
        <v>733</v>
      </c>
      <c r="E1780" s="1090"/>
      <c r="F1780" s="1090"/>
      <c r="G1780" s="1090"/>
      <c r="H1780" s="1090"/>
      <c r="I1780" s="1090"/>
      <c r="J1780" s="1090"/>
      <c r="K1780" s="1090"/>
      <c r="L1780" s="1090"/>
      <c r="M1780" s="1090"/>
      <c r="N1780" s="1090"/>
      <c r="O1780" s="1091"/>
    </row>
    <row r="1781" spans="2:17" s="97" customFormat="1" ht="18" customHeight="1">
      <c r="B1781" s="1093"/>
      <c r="C1781" s="1094"/>
      <c r="D1781" s="1045"/>
      <c r="E1781" s="1108"/>
      <c r="F1781" s="1108"/>
      <c r="G1781" s="1108"/>
      <c r="H1781" s="1108"/>
      <c r="I1781" s="1108"/>
      <c r="J1781" s="1108"/>
      <c r="K1781" s="1108"/>
      <c r="L1781" s="1108"/>
      <c r="M1781" s="1108"/>
      <c r="N1781" s="1108"/>
      <c r="O1781" s="1109"/>
    </row>
    <row r="1782" spans="2:17" s="97" customFormat="1" ht="18" customHeight="1">
      <c r="B1782" s="1093"/>
      <c r="C1782" s="1094"/>
      <c r="D1782" s="1110"/>
      <c r="E1782" s="1111"/>
      <c r="F1782" s="1111"/>
      <c r="G1782" s="1111"/>
      <c r="H1782" s="1111"/>
      <c r="I1782" s="1111"/>
      <c r="J1782" s="1111"/>
      <c r="K1782" s="1111"/>
      <c r="L1782" s="1111"/>
      <c r="M1782" s="1111"/>
      <c r="N1782" s="1111"/>
      <c r="O1782" s="1112"/>
    </row>
    <row r="1783" spans="2:17" s="97" customFormat="1" ht="18" customHeight="1">
      <c r="B1783" s="1093"/>
      <c r="C1783" s="1094"/>
      <c r="D1783" s="1113"/>
      <c r="E1783" s="1114"/>
      <c r="F1783" s="1114"/>
      <c r="G1783" s="1114"/>
      <c r="H1783" s="1114"/>
      <c r="I1783" s="1114"/>
      <c r="J1783" s="1114"/>
      <c r="K1783" s="1114"/>
      <c r="L1783" s="1114"/>
      <c r="M1783" s="1114"/>
      <c r="N1783" s="1114"/>
      <c r="O1783" s="1115"/>
    </row>
    <row r="1784" spans="2:17" s="97" customFormat="1" ht="17.100000000000001" customHeight="1">
      <c r="B1784" s="1093"/>
      <c r="C1784" s="1094"/>
      <c r="D1784" s="1133" t="s">
        <v>278</v>
      </c>
      <c r="E1784" s="1133"/>
      <c r="F1784" s="1133"/>
      <c r="G1784" s="1133"/>
      <c r="H1784" s="1133"/>
      <c r="I1784" s="1133"/>
      <c r="J1784" s="1133"/>
      <c r="K1784" s="1133"/>
      <c r="L1784" s="1133"/>
      <c r="M1784" s="1133"/>
      <c r="N1784" s="1133"/>
      <c r="O1784" s="1134"/>
    </row>
    <row r="1785" spans="2:17" s="97" customFormat="1" ht="17.100000000000001" customHeight="1">
      <c r="B1785" s="1093"/>
      <c r="C1785" s="1094"/>
      <c r="D1785" s="1135"/>
      <c r="E1785" s="1108"/>
      <c r="F1785" s="1108"/>
      <c r="G1785" s="1108"/>
      <c r="H1785" s="1108"/>
      <c r="I1785" s="1108"/>
      <c r="J1785" s="1108"/>
      <c r="K1785" s="1108"/>
      <c r="L1785" s="1108"/>
      <c r="M1785" s="1108"/>
      <c r="N1785" s="1108"/>
      <c r="O1785" s="1109"/>
    </row>
    <row r="1786" spans="2:17" s="97" customFormat="1" ht="17.100000000000001" customHeight="1">
      <c r="B1786" s="1093"/>
      <c r="C1786" s="1094"/>
      <c r="D1786" s="1110"/>
      <c r="E1786" s="1111"/>
      <c r="F1786" s="1111"/>
      <c r="G1786" s="1111"/>
      <c r="H1786" s="1111"/>
      <c r="I1786" s="1111"/>
      <c r="J1786" s="1111"/>
      <c r="K1786" s="1111"/>
      <c r="L1786" s="1111"/>
      <c r="M1786" s="1111"/>
      <c r="N1786" s="1111"/>
      <c r="O1786" s="1112"/>
    </row>
    <row r="1787" spans="2:17" s="97" customFormat="1" ht="17.100000000000001" customHeight="1">
      <c r="B1787" s="1093"/>
      <c r="C1787" s="1094"/>
      <c r="D1787" s="1113"/>
      <c r="E1787" s="1114"/>
      <c r="F1787" s="1114"/>
      <c r="G1787" s="1114"/>
      <c r="H1787" s="1114"/>
      <c r="I1787" s="1114"/>
      <c r="J1787" s="1114"/>
      <c r="K1787" s="1114"/>
      <c r="L1787" s="1114"/>
      <c r="M1787" s="1114"/>
      <c r="N1787" s="1114"/>
      <c r="O1787" s="1115"/>
    </row>
    <row r="1788" spans="2:17" s="97" customFormat="1" ht="17.100000000000001" customHeight="1">
      <c r="B1788" s="1093"/>
      <c r="C1788" s="1094"/>
      <c r="D1788" s="1133" t="s">
        <v>371</v>
      </c>
      <c r="E1788" s="1133"/>
      <c r="F1788" s="1133"/>
      <c r="G1788" s="1133"/>
      <c r="H1788" s="1133"/>
      <c r="I1788" s="1133"/>
      <c r="J1788" s="1133"/>
      <c r="K1788" s="1133"/>
      <c r="L1788" s="1133"/>
      <c r="M1788" s="1133"/>
      <c r="N1788" s="1133"/>
      <c r="O1788" s="1134"/>
    </row>
    <row r="1789" spans="2:17" s="97" customFormat="1" ht="17.100000000000001" customHeight="1">
      <c r="B1789" s="1093"/>
      <c r="C1789" s="1094"/>
      <c r="D1789" s="1135"/>
      <c r="E1789" s="1136"/>
      <c r="F1789" s="1136"/>
      <c r="G1789" s="1136"/>
      <c r="H1789" s="1136"/>
      <c r="I1789" s="1136"/>
      <c r="J1789" s="1136"/>
      <c r="K1789" s="1136"/>
      <c r="L1789" s="1136"/>
      <c r="M1789" s="1136"/>
      <c r="N1789" s="1136"/>
      <c r="O1789" s="1137"/>
    </row>
    <row r="1790" spans="2:17" s="97" customFormat="1" ht="17.100000000000001" customHeight="1">
      <c r="B1790" s="1093"/>
      <c r="C1790" s="1094"/>
      <c r="D1790" s="1138"/>
      <c r="E1790" s="827"/>
      <c r="F1790" s="827"/>
      <c r="G1790" s="827"/>
      <c r="H1790" s="827"/>
      <c r="I1790" s="827"/>
      <c r="J1790" s="827"/>
      <c r="K1790" s="827"/>
      <c r="L1790" s="827"/>
      <c r="M1790" s="827"/>
      <c r="N1790" s="827"/>
      <c r="O1790" s="1139"/>
    </row>
    <row r="1791" spans="2:17" s="97" customFormat="1" ht="17.100000000000001" customHeight="1">
      <c r="B1791" s="1093"/>
      <c r="C1791" s="1094"/>
      <c r="D1791" s="1140"/>
      <c r="E1791" s="1141"/>
      <c r="F1791" s="1141"/>
      <c r="G1791" s="1141"/>
      <c r="H1791" s="1141"/>
      <c r="I1791" s="1141"/>
      <c r="J1791" s="1141"/>
      <c r="K1791" s="1141"/>
      <c r="L1791" s="1141"/>
      <c r="M1791" s="1141"/>
      <c r="N1791" s="1141"/>
      <c r="O1791" s="1142"/>
    </row>
    <row r="1792" spans="2:17" s="97" customFormat="1" ht="45" customHeight="1">
      <c r="B1792" s="1093"/>
      <c r="C1792" s="1094"/>
      <c r="D1792" s="1021" t="s">
        <v>780</v>
      </c>
      <c r="E1792" s="1022"/>
      <c r="F1792" s="1022"/>
      <c r="G1792" s="1022"/>
      <c r="H1792" s="1022"/>
      <c r="I1792" s="1022"/>
      <c r="J1792" s="1022"/>
      <c r="K1792" s="1022"/>
      <c r="L1792" s="1023"/>
      <c r="M1792" s="1024" t="s">
        <v>713</v>
      </c>
      <c r="N1792" s="1025"/>
      <c r="O1792" s="706" t="s">
        <v>714</v>
      </c>
      <c r="Q1792" s="495" t="s">
        <v>721</v>
      </c>
    </row>
    <row r="1793" spans="1:21" s="97" customFormat="1" ht="17.100000000000001" customHeight="1">
      <c r="B1793" s="1093"/>
      <c r="C1793" s="1094"/>
      <c r="D1793" s="1045"/>
      <c r="E1793" s="1103"/>
      <c r="F1793" s="1103"/>
      <c r="G1793" s="1103"/>
      <c r="H1793" s="1103"/>
      <c r="I1793" s="1103"/>
      <c r="J1793" s="1103"/>
      <c r="K1793" s="1103"/>
      <c r="L1793" s="1103"/>
      <c r="M1793" s="1103"/>
      <c r="N1793" s="1103"/>
      <c r="O1793" s="1104"/>
    </row>
    <row r="1794" spans="1:21" ht="18" customHeight="1">
      <c r="B1794" s="1093"/>
      <c r="C1794" s="1094"/>
      <c r="D1794" s="1105"/>
      <c r="E1794" s="1106"/>
      <c r="F1794" s="1106"/>
      <c r="G1794" s="1106"/>
      <c r="H1794" s="1106"/>
      <c r="I1794" s="1106"/>
      <c r="J1794" s="1106"/>
      <c r="K1794" s="1106"/>
      <c r="L1794" s="1106"/>
      <c r="M1794" s="1106"/>
      <c r="N1794" s="1106"/>
      <c r="O1794" s="1107"/>
      <c r="R1794" s="294"/>
      <c r="S1794" s="294"/>
      <c r="T1794" s="294"/>
      <c r="U1794" s="294"/>
    </row>
    <row r="1795" spans="1:21" ht="18" customHeight="1">
      <c r="B1795" s="1093"/>
      <c r="C1795" s="1094"/>
      <c r="D1795" s="1147" t="s">
        <v>279</v>
      </c>
      <c r="E1795" s="1133"/>
      <c r="F1795" s="1133"/>
      <c r="G1795" s="1133"/>
      <c r="H1795" s="1133"/>
      <c r="I1795" s="1133"/>
      <c r="J1795" s="1133"/>
      <c r="K1795" s="1133"/>
      <c r="L1795" s="1133"/>
      <c r="M1795" s="1133"/>
      <c r="N1795" s="1133"/>
      <c r="O1795" s="1134"/>
      <c r="R1795" s="294"/>
      <c r="S1795" s="294"/>
      <c r="T1795" s="294"/>
      <c r="U1795" s="294"/>
    </row>
    <row r="1796" spans="1:21" ht="18" customHeight="1">
      <c r="B1796" s="1093"/>
      <c r="C1796" s="1094"/>
      <c r="D1796" s="1127"/>
      <c r="E1796" s="1128"/>
      <c r="F1796" s="1128"/>
      <c r="G1796" s="1128"/>
      <c r="H1796" s="1128"/>
      <c r="I1796" s="1128"/>
      <c r="J1796" s="1128"/>
      <c r="K1796" s="1128"/>
      <c r="L1796" s="1128"/>
      <c r="M1796" s="1128"/>
      <c r="N1796" s="1128"/>
      <c r="O1796" s="1129"/>
      <c r="R1796" s="294"/>
      <c r="S1796" s="294"/>
      <c r="T1796" s="294"/>
      <c r="U1796" s="294"/>
    </row>
    <row r="1797" spans="1:21" s="308" customFormat="1" ht="18" customHeight="1">
      <c r="B1797" s="1095"/>
      <c r="C1797" s="1096"/>
      <c r="D1797" s="1130"/>
      <c r="E1797" s="1131"/>
      <c r="F1797" s="1131"/>
      <c r="G1797" s="1131"/>
      <c r="H1797" s="1131"/>
      <c r="I1797" s="1131"/>
      <c r="J1797" s="1131"/>
      <c r="K1797" s="1131"/>
      <c r="L1797" s="1131"/>
      <c r="M1797" s="1131"/>
      <c r="N1797" s="1131"/>
      <c r="O1797" s="1132"/>
    </row>
    <row r="1798" spans="1:21" s="122" customFormat="1" ht="4.5" customHeight="1">
      <c r="B1798" s="309"/>
      <c r="C1798" s="309"/>
      <c r="D1798" s="310"/>
      <c r="E1798" s="310"/>
      <c r="F1798" s="310"/>
      <c r="G1798" s="310"/>
      <c r="H1798" s="310"/>
      <c r="I1798" s="310"/>
      <c r="J1798" s="310"/>
      <c r="K1798" s="310"/>
      <c r="L1798" s="310"/>
      <c r="M1798" s="310"/>
      <c r="N1798" s="310"/>
      <c r="O1798" s="310"/>
    </row>
    <row r="1799" spans="1:21" s="122" customFormat="1" ht="18.75" customHeight="1">
      <c r="B1799" s="463" t="s">
        <v>333</v>
      </c>
      <c r="C1799" s="309"/>
      <c r="D1799" s="310"/>
      <c r="E1799" s="310"/>
      <c r="F1799" s="310"/>
      <c r="G1799" s="310"/>
      <c r="H1799" s="310"/>
      <c r="I1799" s="310"/>
      <c r="J1799" s="310"/>
      <c r="K1799" s="310"/>
      <c r="L1799" s="310"/>
      <c r="M1799" s="310"/>
      <c r="N1799" s="310"/>
      <c r="O1799" s="310"/>
    </row>
    <row r="1800" spans="1:21" s="122" customFormat="1" ht="14.25" customHeight="1" thickBot="1">
      <c r="B1800" s="463" t="s">
        <v>331</v>
      </c>
      <c r="C1800" s="309"/>
      <c r="D1800" s="310"/>
      <c r="E1800" s="310"/>
      <c r="F1800" s="310"/>
      <c r="G1800" s="310"/>
      <c r="H1800" s="310"/>
      <c r="I1800" s="310"/>
      <c r="J1800" s="310"/>
      <c r="K1800" s="310"/>
      <c r="L1800" s="310"/>
      <c r="M1800" s="310"/>
      <c r="N1800" s="310"/>
      <c r="O1800" s="310"/>
    </row>
    <row r="1801" spans="1:21" s="122" customFormat="1" ht="18" customHeight="1" thickBot="1">
      <c r="B1801" s="1143" t="s">
        <v>36</v>
      </c>
      <c r="C1801" s="1017"/>
      <c r="D1801" s="1018"/>
      <c r="E1801" s="311" t="s">
        <v>442</v>
      </c>
      <c r="F1801" s="312"/>
      <c r="G1801" s="312"/>
      <c r="H1801" s="312"/>
      <c r="I1801" s="312"/>
      <c r="J1801" s="312"/>
      <c r="K1801" s="312"/>
      <c r="L1801" s="212"/>
      <c r="M1801" s="212"/>
      <c r="N1801" s="212"/>
      <c r="O1801" s="212"/>
    </row>
    <row r="1802" spans="1:21" s="122" customFormat="1" ht="12">
      <c r="A1802" s="313"/>
      <c r="B1802" s="314" t="s">
        <v>50</v>
      </c>
      <c r="C1802" s="314"/>
      <c r="D1802" s="315"/>
      <c r="E1802" s="316"/>
      <c r="F1802" s="316"/>
      <c r="G1802" s="317" t="s">
        <v>51</v>
      </c>
      <c r="H1802" s="315"/>
      <c r="I1802" s="314" t="s">
        <v>52</v>
      </c>
      <c r="J1802" s="314"/>
      <c r="K1802" s="313"/>
      <c r="L1802" s="318"/>
      <c r="M1802" s="319"/>
      <c r="N1802" s="313"/>
      <c r="O1802" s="317" t="s">
        <v>51</v>
      </c>
    </row>
    <row r="1803" spans="1:21" s="122" customFormat="1" ht="12">
      <c r="A1803" s="320"/>
      <c r="B1803" s="321" t="s">
        <v>53</v>
      </c>
      <c r="C1803" s="322"/>
      <c r="D1803" s="322"/>
      <c r="E1803" s="323"/>
      <c r="F1803" s="323" t="s">
        <v>54</v>
      </c>
      <c r="G1803" s="324" t="s">
        <v>55</v>
      </c>
      <c r="H1803" s="325"/>
      <c r="I1803" s="321" t="s">
        <v>53</v>
      </c>
      <c r="J1803" s="322"/>
      <c r="K1803" s="322"/>
      <c r="L1803" s="322"/>
      <c r="M1803" s="323"/>
      <c r="N1803" s="323" t="s">
        <v>54</v>
      </c>
      <c r="O1803" s="324" t="s">
        <v>55</v>
      </c>
    </row>
    <row r="1804" spans="1:21" s="122" customFormat="1" ht="18" customHeight="1">
      <c r="A1804" s="313"/>
      <c r="B1804" s="78" t="s">
        <v>395</v>
      </c>
      <c r="C1804" s="79"/>
      <c r="D1804" s="79"/>
      <c r="E1804" s="80"/>
      <c r="F1804" s="81"/>
      <c r="G1804" s="82"/>
      <c r="H1804" s="83"/>
      <c r="I1804" s="78" t="s">
        <v>397</v>
      </c>
      <c r="J1804" s="79"/>
      <c r="K1804" s="79"/>
      <c r="L1804" s="79"/>
      <c r="M1804" s="80"/>
      <c r="N1804" s="84"/>
      <c r="O1804" s="85"/>
      <c r="Q1804" s="561" t="s">
        <v>700</v>
      </c>
    </row>
    <row r="1805" spans="1:21" s="122" customFormat="1" ht="14.25" customHeight="1">
      <c r="A1805" s="313"/>
      <c r="B1805" s="86"/>
      <c r="C1805" s="87"/>
      <c r="D1805" s="88"/>
      <c r="E1805" s="89"/>
      <c r="F1805" s="90"/>
      <c r="G1805" s="91"/>
      <c r="H1805" s="83"/>
      <c r="I1805" s="92"/>
      <c r="J1805" s="93"/>
      <c r="K1805" s="88"/>
      <c r="L1805" s="88"/>
      <c r="M1805" s="89"/>
      <c r="N1805" s="90"/>
      <c r="O1805" s="94"/>
    </row>
    <row r="1806" spans="1:21" s="122" customFormat="1" ht="14.25" customHeight="1">
      <c r="A1806" s="313"/>
      <c r="B1806" s="95"/>
      <c r="C1806" s="96"/>
      <c r="D1806" s="97"/>
      <c r="E1806" s="98"/>
      <c r="F1806" s="90"/>
      <c r="G1806" s="99">
        <f>ROUNDDOWN(SUM(F1805:F1811)/1000,0)</f>
        <v>0</v>
      </c>
      <c r="H1806" s="100"/>
      <c r="I1806" s="92"/>
      <c r="J1806" s="510"/>
      <c r="K1806" s="510"/>
      <c r="L1806" s="510"/>
      <c r="M1806" s="98"/>
      <c r="N1806" s="90"/>
      <c r="O1806" s="101">
        <f>ROUNDDOWN(SUM(N1805:N1814)/1000,0)</f>
        <v>0</v>
      </c>
    </row>
    <row r="1807" spans="1:21" s="122" customFormat="1" ht="14.1" customHeight="1">
      <c r="A1807" s="313"/>
      <c r="B1807" s="95"/>
      <c r="C1807" s="96"/>
      <c r="D1807" s="97"/>
      <c r="E1807" s="98"/>
      <c r="F1807" s="90"/>
      <c r="G1807" s="99"/>
      <c r="H1807" s="100"/>
      <c r="I1807" s="92"/>
      <c r="J1807" s="510"/>
      <c r="K1807" s="510"/>
      <c r="L1807" s="510"/>
      <c r="M1807" s="98"/>
      <c r="N1807" s="90"/>
      <c r="O1807" s="94"/>
    </row>
    <row r="1808" spans="1:21" s="122" customFormat="1" ht="14.25" customHeight="1">
      <c r="A1808" s="313"/>
      <c r="B1808" s="95"/>
      <c r="C1808" s="96"/>
      <c r="D1808" s="97"/>
      <c r="E1808" s="98"/>
      <c r="F1808" s="90"/>
      <c r="G1808" s="99"/>
      <c r="H1808" s="100"/>
      <c r="I1808" s="92"/>
      <c r="J1808" s="510"/>
      <c r="K1808" s="510"/>
      <c r="L1808" s="510"/>
      <c r="M1808" s="98"/>
      <c r="N1808" s="90"/>
      <c r="O1808" s="94"/>
    </row>
    <row r="1809" spans="1:15" s="122" customFormat="1" ht="14.25" customHeight="1">
      <c r="A1809" s="313"/>
      <c r="B1809" s="95"/>
      <c r="C1809" s="96"/>
      <c r="D1809" s="97"/>
      <c r="E1809" s="98"/>
      <c r="F1809" s="90"/>
      <c r="G1809" s="102"/>
      <c r="H1809" s="103"/>
      <c r="I1809" s="92"/>
      <c r="J1809" s="510"/>
      <c r="K1809" s="510"/>
      <c r="L1809" s="510"/>
      <c r="M1809" s="98"/>
      <c r="N1809" s="90"/>
      <c r="O1809" s="94"/>
    </row>
    <row r="1810" spans="1:15" s="122" customFormat="1" ht="14.25" customHeight="1">
      <c r="A1810" s="313"/>
      <c r="B1810" s="95"/>
      <c r="C1810" s="96"/>
      <c r="D1810" s="97"/>
      <c r="E1810" s="98"/>
      <c r="F1810" s="90"/>
      <c r="G1810" s="102"/>
      <c r="H1810" s="103"/>
      <c r="I1810" s="92"/>
      <c r="J1810" s="510"/>
      <c r="K1810" s="510"/>
      <c r="L1810" s="510"/>
      <c r="M1810" s="98"/>
      <c r="N1810" s="90"/>
      <c r="O1810" s="94"/>
    </row>
    <row r="1811" spans="1:15" s="122" customFormat="1" ht="14.25" customHeight="1">
      <c r="A1811" s="313"/>
      <c r="B1811" s="78" t="s">
        <v>607</v>
      </c>
      <c r="C1811" s="79"/>
      <c r="D1811" s="79"/>
      <c r="E1811" s="80"/>
      <c r="F1811" s="81"/>
      <c r="G1811" s="82"/>
      <c r="H1811" s="105"/>
      <c r="I1811" s="92"/>
      <c r="J1811" s="510"/>
      <c r="K1811" s="510"/>
      <c r="L1811" s="510"/>
      <c r="M1811" s="98"/>
      <c r="N1811" s="90"/>
      <c r="O1811" s="94"/>
    </row>
    <row r="1812" spans="1:15" s="122" customFormat="1" ht="14.25" customHeight="1">
      <c r="A1812" s="313"/>
      <c r="B1812" s="95"/>
      <c r="C1812" s="96"/>
      <c r="D1812" s="97"/>
      <c r="E1812" s="98"/>
      <c r="F1812" s="90"/>
      <c r="G1812" s="91"/>
      <c r="H1812" s="105"/>
      <c r="I1812" s="92"/>
      <c r="J1812" s="510"/>
      <c r="K1812" s="510"/>
      <c r="L1812" s="510"/>
      <c r="M1812" s="98"/>
      <c r="N1812" s="90"/>
      <c r="O1812" s="94"/>
    </row>
    <row r="1813" spans="1:15" s="122" customFormat="1" ht="14.25" customHeight="1">
      <c r="A1813" s="313"/>
      <c r="B1813" s="95"/>
      <c r="C1813" s="96"/>
      <c r="D1813" s="97"/>
      <c r="E1813" s="98"/>
      <c r="F1813" s="90"/>
      <c r="G1813" s="99">
        <f>ROUNDDOWN(SUM(F1812:F1817)/1000,0)</f>
        <v>0</v>
      </c>
      <c r="H1813" s="100"/>
      <c r="I1813" s="107"/>
      <c r="J1813" s="511"/>
      <c r="K1813" s="511"/>
      <c r="L1813" s="511"/>
      <c r="M1813" s="98"/>
      <c r="N1813" s="90"/>
      <c r="O1813" s="106"/>
    </row>
    <row r="1814" spans="1:15" s="122" customFormat="1" ht="14.25" customHeight="1">
      <c r="A1814" s="313"/>
      <c r="B1814" s="95"/>
      <c r="C1814" s="96"/>
      <c r="D1814" s="97"/>
      <c r="E1814" s="98"/>
      <c r="F1814" s="90"/>
      <c r="G1814" s="99"/>
      <c r="H1814" s="100"/>
      <c r="I1814" s="78" t="s">
        <v>398</v>
      </c>
      <c r="J1814" s="79"/>
      <c r="K1814" s="79"/>
      <c r="L1814" s="79"/>
      <c r="M1814" s="80"/>
      <c r="N1814" s="81"/>
      <c r="O1814" s="111"/>
    </row>
    <row r="1815" spans="1:15" s="122" customFormat="1" ht="14.25" customHeight="1">
      <c r="A1815" s="313"/>
      <c r="B1815" s="95"/>
      <c r="C1815" s="96"/>
      <c r="D1815" s="97"/>
      <c r="E1815" s="98"/>
      <c r="F1815" s="90"/>
      <c r="G1815" s="99"/>
      <c r="H1815" s="105"/>
      <c r="I1815" s="92"/>
      <c r="J1815" s="510"/>
      <c r="K1815" s="510"/>
      <c r="L1815" s="510"/>
      <c r="M1815" s="98"/>
      <c r="N1815" s="90"/>
      <c r="O1815" s="94"/>
    </row>
    <row r="1816" spans="1:15" s="122" customFormat="1" ht="14.25" customHeight="1">
      <c r="A1816" s="313"/>
      <c r="B1816" s="95"/>
      <c r="C1816" s="96"/>
      <c r="D1816" s="97"/>
      <c r="E1816" s="98"/>
      <c r="F1816" s="90"/>
      <c r="G1816" s="99"/>
      <c r="H1816" s="100"/>
      <c r="I1816" s="92"/>
      <c r="J1816" s="510"/>
      <c r="K1816" s="510"/>
      <c r="L1816" s="510"/>
      <c r="M1816" s="98"/>
      <c r="N1816" s="90"/>
      <c r="O1816" s="101">
        <f>ROUNDDOWN(SUM(N1815:N1823)/1000,0)</f>
        <v>0</v>
      </c>
    </row>
    <row r="1817" spans="1:15" s="122" customFormat="1" ht="14.25" customHeight="1">
      <c r="A1817" s="313"/>
      <c r="B1817" s="78" t="s">
        <v>614</v>
      </c>
      <c r="C1817" s="79"/>
      <c r="D1817" s="79"/>
      <c r="E1817" s="80"/>
      <c r="F1817" s="81"/>
      <c r="G1817" s="82"/>
      <c r="H1817" s="100"/>
      <c r="I1817" s="92"/>
      <c r="J1817" s="510"/>
      <c r="K1817" s="510"/>
      <c r="L1817" s="510"/>
      <c r="M1817" s="98"/>
      <c r="N1817" s="90"/>
      <c r="O1817" s="94"/>
    </row>
    <row r="1818" spans="1:15" s="122" customFormat="1" ht="14.25" customHeight="1">
      <c r="A1818" s="313"/>
      <c r="B1818" s="95"/>
      <c r="C1818" s="96"/>
      <c r="D1818" s="97"/>
      <c r="E1818" s="98"/>
      <c r="F1818" s="90"/>
      <c r="G1818" s="91"/>
      <c r="H1818" s="105"/>
      <c r="I1818" s="92"/>
      <c r="J1818" s="510"/>
      <c r="K1818" s="510"/>
      <c r="L1818" s="510"/>
      <c r="M1818" s="98"/>
      <c r="N1818" s="90"/>
      <c r="O1818" s="94"/>
    </row>
    <row r="1819" spans="1:15" s="122" customFormat="1" ht="14.25" customHeight="1">
      <c r="A1819" s="313"/>
      <c r="B1819" s="95"/>
      <c r="C1819" s="96"/>
      <c r="D1819" s="97"/>
      <c r="E1819" s="98"/>
      <c r="F1819" s="90"/>
      <c r="G1819" s="99">
        <f>ROUNDDOWN(SUM(F1818:F1821)/1000,0)</f>
        <v>0</v>
      </c>
      <c r="H1819" s="105"/>
      <c r="I1819" s="92"/>
      <c r="J1819" s="510"/>
      <c r="K1819" s="510"/>
      <c r="L1819" s="510"/>
      <c r="M1819" s="98"/>
      <c r="N1819" s="90"/>
      <c r="O1819" s="94"/>
    </row>
    <row r="1820" spans="1:15" s="122" customFormat="1" ht="14.25" customHeight="1">
      <c r="A1820" s="313"/>
      <c r="B1820" s="95"/>
      <c r="C1820" s="96"/>
      <c r="D1820" s="97"/>
      <c r="E1820" s="98"/>
      <c r="F1820" s="90"/>
      <c r="G1820" s="99"/>
      <c r="H1820" s="100"/>
      <c r="I1820" s="92"/>
      <c r="J1820" s="510"/>
      <c r="K1820" s="510"/>
      <c r="L1820" s="510"/>
      <c r="M1820" s="98"/>
      <c r="N1820" s="90"/>
      <c r="O1820" s="94"/>
    </row>
    <row r="1821" spans="1:15" s="122" customFormat="1" ht="14.25" customHeight="1">
      <c r="A1821" s="313"/>
      <c r="B1821" s="78" t="s">
        <v>615</v>
      </c>
      <c r="C1821" s="79"/>
      <c r="D1821" s="79"/>
      <c r="E1821" s="80"/>
      <c r="F1821" s="81"/>
      <c r="G1821" s="82"/>
      <c r="H1821" s="100"/>
      <c r="I1821" s="92"/>
      <c r="J1821" s="510"/>
      <c r="K1821" s="510"/>
      <c r="L1821" s="510"/>
      <c r="M1821" s="98"/>
      <c r="N1821" s="90"/>
      <c r="O1821" s="94"/>
    </row>
    <row r="1822" spans="1:15" s="122" customFormat="1" ht="14.25" customHeight="1">
      <c r="A1822" s="313"/>
      <c r="B1822" s="95"/>
      <c r="C1822" s="96"/>
      <c r="D1822" s="97"/>
      <c r="E1822" s="98"/>
      <c r="F1822" s="90"/>
      <c r="G1822" s="91"/>
      <c r="H1822" s="105"/>
      <c r="I1822" s="92"/>
      <c r="J1822" s="510"/>
      <c r="K1822" s="510"/>
      <c r="L1822" s="510"/>
      <c r="M1822" s="98"/>
      <c r="N1822" s="90"/>
      <c r="O1822" s="106"/>
    </row>
    <row r="1823" spans="1:15" s="122" customFormat="1" ht="14.25" customHeight="1">
      <c r="A1823" s="313"/>
      <c r="B1823" s="95"/>
      <c r="C1823" s="96"/>
      <c r="D1823" s="97"/>
      <c r="E1823" s="98"/>
      <c r="F1823" s="90"/>
      <c r="G1823" s="99">
        <f>ROUNDDOWN(SUM(F1822:F1827)/1000,0)</f>
        <v>0</v>
      </c>
      <c r="H1823" s="105"/>
      <c r="I1823" s="185" t="s">
        <v>399</v>
      </c>
      <c r="J1823" s="167"/>
      <c r="K1823" s="109"/>
      <c r="L1823" s="109"/>
      <c r="M1823" s="110"/>
      <c r="N1823" s="84"/>
      <c r="O1823" s="111"/>
    </row>
    <row r="1824" spans="1:15" s="122" customFormat="1" ht="14.25" customHeight="1">
      <c r="A1824" s="313"/>
      <c r="B1824" s="95"/>
      <c r="C1824" s="96"/>
      <c r="D1824" s="97"/>
      <c r="E1824" s="98"/>
      <c r="F1824" s="90"/>
      <c r="G1824" s="99"/>
      <c r="H1824" s="105"/>
      <c r="I1824" s="92"/>
      <c r="J1824" s="510"/>
      <c r="K1824" s="510"/>
      <c r="L1824" s="510"/>
      <c r="M1824" s="98"/>
      <c r="N1824" s="90"/>
      <c r="O1824" s="94"/>
    </row>
    <row r="1825" spans="1:15" s="122" customFormat="1" ht="14.25" customHeight="1">
      <c r="A1825" s="313"/>
      <c r="B1825" s="95"/>
      <c r="C1825" s="96"/>
      <c r="D1825" s="97"/>
      <c r="E1825" s="98"/>
      <c r="F1825" s="90"/>
      <c r="G1825" s="99"/>
      <c r="H1825" s="100"/>
      <c r="I1825" s="92"/>
      <c r="J1825" s="510"/>
      <c r="K1825" s="510"/>
      <c r="L1825" s="510"/>
      <c r="M1825" s="98"/>
      <c r="N1825" s="90"/>
      <c r="O1825" s="101">
        <f>ROUNDDOWN(SUM(N1824:N1830)/1000,0)</f>
        <v>0</v>
      </c>
    </row>
    <row r="1826" spans="1:15" s="122" customFormat="1" ht="14.25" customHeight="1">
      <c r="A1826" s="313"/>
      <c r="B1826" s="78" t="s">
        <v>396</v>
      </c>
      <c r="C1826" s="79"/>
      <c r="D1826" s="79"/>
      <c r="E1826" s="80"/>
      <c r="F1826" s="81"/>
      <c r="G1826" s="82"/>
      <c r="H1826" s="100"/>
      <c r="I1826" s="92"/>
      <c r="J1826" s="510"/>
      <c r="K1826" s="510"/>
      <c r="L1826" s="510"/>
      <c r="M1826" s="98"/>
      <c r="N1826" s="90"/>
      <c r="O1826" s="94"/>
    </row>
    <row r="1827" spans="1:15" s="122" customFormat="1" ht="14.25" customHeight="1">
      <c r="A1827" s="313"/>
      <c r="B1827" s="95"/>
      <c r="C1827" s="96"/>
      <c r="D1827" s="97"/>
      <c r="E1827" s="98"/>
      <c r="F1827" s="90"/>
      <c r="G1827" s="91"/>
      <c r="H1827" s="100"/>
      <c r="I1827" s="92"/>
      <c r="J1827" s="510"/>
      <c r="K1827" s="510"/>
      <c r="L1827" s="510"/>
      <c r="M1827" s="98"/>
      <c r="N1827" s="90"/>
      <c r="O1827" s="94"/>
    </row>
    <row r="1828" spans="1:15" s="122" customFormat="1" ht="14.25" customHeight="1">
      <c r="A1828" s="313"/>
      <c r="B1828" s="95"/>
      <c r="C1828" s="96"/>
      <c r="D1828" s="97"/>
      <c r="E1828" s="98"/>
      <c r="F1828" s="90"/>
      <c r="G1828" s="91">
        <f>ROUNDDOWN(SUM(F1827:F1834)/1000,0)</f>
        <v>0</v>
      </c>
      <c r="H1828" s="100"/>
      <c r="I1828" s="92"/>
      <c r="J1828" s="510"/>
      <c r="K1828" s="510"/>
      <c r="L1828" s="510"/>
      <c r="M1828" s="98"/>
      <c r="N1828" s="90"/>
      <c r="O1828" s="94"/>
    </row>
    <row r="1829" spans="1:15" s="122" customFormat="1" ht="14.25" customHeight="1">
      <c r="A1829" s="313"/>
      <c r="B1829" s="95"/>
      <c r="C1829" s="96"/>
      <c r="D1829" s="97"/>
      <c r="E1829" s="98"/>
      <c r="F1829" s="90"/>
      <c r="G1829" s="91"/>
      <c r="H1829" s="100"/>
      <c r="I1829" s="92"/>
      <c r="J1829" s="510"/>
      <c r="K1829" s="510"/>
      <c r="L1829" s="510"/>
      <c r="M1829" s="98"/>
      <c r="N1829" s="90"/>
      <c r="O1829" s="94"/>
    </row>
    <row r="1830" spans="1:15" s="122" customFormat="1" ht="14.25" customHeight="1">
      <c r="A1830" s="313"/>
      <c r="B1830" s="95"/>
      <c r="C1830" s="96"/>
      <c r="D1830" s="97"/>
      <c r="E1830" s="98"/>
      <c r="F1830" s="90"/>
      <c r="G1830" s="91"/>
      <c r="H1830" s="105"/>
      <c r="I1830" s="185" t="s">
        <v>400</v>
      </c>
      <c r="J1830" s="108"/>
      <c r="K1830" s="109"/>
      <c r="L1830" s="109"/>
      <c r="M1830" s="110"/>
      <c r="N1830" s="84"/>
      <c r="O1830" s="168"/>
    </row>
    <row r="1831" spans="1:15" s="122" customFormat="1" ht="14.25" customHeight="1">
      <c r="A1831" s="313"/>
      <c r="B1831" s="95"/>
      <c r="C1831" s="96"/>
      <c r="D1831" s="97"/>
      <c r="E1831" s="98"/>
      <c r="F1831" s="90"/>
      <c r="G1831" s="91"/>
      <c r="H1831" s="105"/>
      <c r="I1831" s="92"/>
      <c r="J1831" s="510"/>
      <c r="K1831" s="510"/>
      <c r="L1831" s="510"/>
      <c r="M1831" s="98"/>
      <c r="N1831" s="90"/>
      <c r="O1831" s="169"/>
    </row>
    <row r="1832" spans="1:15" s="122" customFormat="1" ht="14.25" customHeight="1">
      <c r="A1832" s="313"/>
      <c r="B1832" s="95"/>
      <c r="C1832" s="96"/>
      <c r="D1832" s="97"/>
      <c r="E1832" s="98"/>
      <c r="F1832" s="90"/>
      <c r="G1832" s="91"/>
      <c r="H1832" s="105"/>
      <c r="I1832" s="92"/>
      <c r="J1832" s="510"/>
      <c r="K1832" s="510"/>
      <c r="L1832" s="510"/>
      <c r="M1832" s="98"/>
      <c r="N1832" s="90"/>
      <c r="O1832" s="101">
        <f>ROUNDDOWN(SUM(N1831:N1837)/1000,0)</f>
        <v>0</v>
      </c>
    </row>
    <row r="1833" spans="1:15" s="122" customFormat="1" ht="14.25" customHeight="1">
      <c r="A1833" s="313"/>
      <c r="B1833" s="95"/>
      <c r="C1833" s="96"/>
      <c r="D1833" s="97"/>
      <c r="E1833" s="98"/>
      <c r="F1833" s="90"/>
      <c r="G1833" s="91"/>
      <c r="H1833" s="105"/>
      <c r="I1833" s="92"/>
      <c r="J1833" s="510"/>
      <c r="K1833" s="510"/>
      <c r="L1833" s="510"/>
      <c r="M1833" s="98"/>
      <c r="N1833" s="90"/>
      <c r="O1833" s="94"/>
    </row>
    <row r="1834" spans="1:15" s="122" customFormat="1" ht="14.25" customHeight="1">
      <c r="A1834" s="313"/>
      <c r="B1834" s="78" t="s">
        <v>56</v>
      </c>
      <c r="C1834" s="79"/>
      <c r="D1834" s="79"/>
      <c r="E1834" s="80"/>
      <c r="F1834" s="81"/>
      <c r="G1834" s="82"/>
      <c r="H1834" s="105"/>
      <c r="I1834" s="92"/>
      <c r="J1834" s="510"/>
      <c r="K1834" s="510"/>
      <c r="L1834" s="510"/>
      <c r="M1834" s="98"/>
      <c r="N1834" s="90"/>
      <c r="O1834" s="94"/>
    </row>
    <row r="1835" spans="1:15" s="122" customFormat="1" ht="14.25" customHeight="1">
      <c r="A1835" s="313"/>
      <c r="B1835" s="95"/>
      <c r="C1835" s="96"/>
      <c r="D1835" s="97"/>
      <c r="E1835" s="98"/>
      <c r="F1835" s="90"/>
      <c r="G1835" s="91"/>
      <c r="H1835" s="100"/>
      <c r="I1835" s="92"/>
      <c r="J1835" s="510"/>
      <c r="K1835" s="510"/>
      <c r="L1835" s="510"/>
      <c r="M1835" s="98"/>
      <c r="N1835" s="90"/>
      <c r="O1835" s="94"/>
    </row>
    <row r="1836" spans="1:15" s="122" customFormat="1" ht="14.25" customHeight="1">
      <c r="A1836" s="313"/>
      <c r="B1836" s="95"/>
      <c r="C1836" s="96"/>
      <c r="D1836" s="97"/>
      <c r="E1836" s="98"/>
      <c r="F1836" s="90"/>
      <c r="G1836" s="99">
        <f>ROUNDDOWN(SUM(F1835:F1840)/1000,0)</f>
        <v>0</v>
      </c>
      <c r="H1836" s="105"/>
      <c r="I1836" s="92"/>
      <c r="J1836" s="510"/>
      <c r="K1836" s="510"/>
      <c r="L1836" s="510"/>
      <c r="M1836" s="98"/>
      <c r="N1836" s="90"/>
      <c r="O1836" s="106"/>
    </row>
    <row r="1837" spans="1:15" s="122" customFormat="1" ht="14.25" customHeight="1">
      <c r="A1837" s="313"/>
      <c r="B1837" s="95"/>
      <c r="C1837" s="96"/>
      <c r="D1837" s="97"/>
      <c r="E1837" s="98"/>
      <c r="F1837" s="90"/>
      <c r="G1837" s="91"/>
      <c r="H1837" s="105"/>
      <c r="I1837" s="185" t="s">
        <v>401</v>
      </c>
      <c r="J1837" s="108"/>
      <c r="K1837" s="109"/>
      <c r="L1837" s="109"/>
      <c r="M1837" s="110"/>
      <c r="N1837" s="707"/>
      <c r="O1837" s="112"/>
    </row>
    <row r="1838" spans="1:15" s="122" customFormat="1" ht="14.25" customHeight="1">
      <c r="A1838" s="313"/>
      <c r="B1838" s="95"/>
      <c r="C1838" s="96"/>
      <c r="D1838" s="97"/>
      <c r="E1838" s="98"/>
      <c r="F1838" s="90"/>
      <c r="G1838" s="99"/>
      <c r="H1838" s="105"/>
      <c r="I1838" s="92"/>
      <c r="J1838" s="510"/>
      <c r="K1838" s="510"/>
      <c r="L1838" s="510"/>
      <c r="M1838" s="98"/>
      <c r="N1838" s="90"/>
      <c r="O1838" s="94"/>
    </row>
    <row r="1839" spans="1:15" s="122" customFormat="1" ht="14.25" customHeight="1">
      <c r="A1839" s="313"/>
      <c r="B1839" s="95"/>
      <c r="C1839" s="96"/>
      <c r="D1839" s="97"/>
      <c r="E1839" s="98"/>
      <c r="F1839" s="90"/>
      <c r="G1839" s="99"/>
      <c r="H1839" s="100"/>
      <c r="I1839" s="92"/>
      <c r="J1839" s="510"/>
      <c r="K1839" s="510"/>
      <c r="L1839" s="510"/>
      <c r="M1839" s="98"/>
      <c r="N1839" s="90"/>
      <c r="O1839" s="101">
        <f>ROUNDDOWN(SUM(N1838:N1843)/1000,0)</f>
        <v>0</v>
      </c>
    </row>
    <row r="1840" spans="1:15" s="122" customFormat="1" ht="14.1" customHeight="1" thickBot="1">
      <c r="A1840" s="313"/>
      <c r="B1840" s="113" t="s">
        <v>608</v>
      </c>
      <c r="C1840" s="114"/>
      <c r="D1840" s="114"/>
      <c r="E1840" s="115"/>
      <c r="F1840" s="116"/>
      <c r="G1840" s="117">
        <f>G1841-G1806-G1813-G1819-G1823-G1828-G1836</f>
        <v>0</v>
      </c>
      <c r="H1840" s="105"/>
      <c r="I1840" s="92"/>
      <c r="J1840" s="510"/>
      <c r="K1840" s="510"/>
      <c r="L1840" s="510"/>
      <c r="M1840" s="98"/>
      <c r="N1840" s="90"/>
      <c r="O1840" s="94"/>
    </row>
    <row r="1841" spans="1:17" s="122" customFormat="1" ht="14.25" customHeight="1" thickTop="1">
      <c r="A1841" s="313"/>
      <c r="B1841" s="702" t="s">
        <v>57</v>
      </c>
      <c r="C1841" s="703"/>
      <c r="D1841" s="703"/>
      <c r="E1841" s="703"/>
      <c r="F1841" s="704"/>
      <c r="G1841" s="118">
        <f>O1850</f>
        <v>0</v>
      </c>
      <c r="H1841" s="100"/>
      <c r="I1841" s="92"/>
      <c r="J1841" s="510"/>
      <c r="K1841" s="510"/>
      <c r="L1841" s="510"/>
      <c r="M1841" s="98"/>
      <c r="N1841" s="90"/>
      <c r="O1841" s="94"/>
    </row>
    <row r="1842" spans="1:17" s="122" customFormat="1" ht="20.100000000000001" customHeight="1">
      <c r="A1842" s="313"/>
      <c r="B1842" s="119" t="s">
        <v>58</v>
      </c>
      <c r="C1842" s="120"/>
      <c r="D1842" s="120"/>
      <c r="E1842" s="120"/>
      <c r="F1842" s="120"/>
      <c r="G1842" s="121"/>
      <c r="H1842" s="100"/>
      <c r="I1842" s="107"/>
      <c r="J1842" s="511"/>
      <c r="K1842" s="511"/>
      <c r="L1842" s="511"/>
      <c r="M1842" s="104"/>
      <c r="N1842" s="645"/>
      <c r="O1842" s="106"/>
    </row>
    <row r="1843" spans="1:17" s="122" customFormat="1" ht="14.25" customHeight="1">
      <c r="A1843" s="313"/>
      <c r="B1843" s="122" t="s">
        <v>59</v>
      </c>
      <c r="C1843" s="120"/>
      <c r="D1843" s="120"/>
      <c r="E1843" s="120"/>
      <c r="F1843" s="120"/>
      <c r="G1843" s="123" t="s">
        <v>60</v>
      </c>
      <c r="H1843" s="121"/>
      <c r="I1843" s="185" t="s">
        <v>717</v>
      </c>
      <c r="J1843" s="708"/>
      <c r="K1843" s="510"/>
      <c r="L1843" s="510"/>
      <c r="M1843" s="110"/>
      <c r="N1843" s="84"/>
      <c r="O1843" s="111"/>
    </row>
    <row r="1844" spans="1:17" s="122" customFormat="1" ht="14.25" customHeight="1">
      <c r="A1844" s="313"/>
      <c r="B1844" s="987" t="s">
        <v>61</v>
      </c>
      <c r="C1844" s="1019"/>
      <c r="D1844" s="1019"/>
      <c r="E1844" s="1019"/>
      <c r="F1844" s="1020"/>
      <c r="G1844" s="125" t="s">
        <v>62</v>
      </c>
      <c r="H1844" s="124"/>
      <c r="I1844" s="92"/>
      <c r="J1844" s="510"/>
      <c r="K1844" s="709"/>
      <c r="L1844" s="709"/>
      <c r="M1844" s="98"/>
      <c r="N1844" s="90"/>
      <c r="O1844" s="94"/>
      <c r="Q1844" s="648" t="s">
        <v>735</v>
      </c>
    </row>
    <row r="1845" spans="1:17" s="122" customFormat="1" ht="14.25" customHeight="1">
      <c r="A1845" s="313"/>
      <c r="B1845" s="1144" t="s">
        <v>403</v>
      </c>
      <c r="C1845" s="1019"/>
      <c r="D1845" s="1019"/>
      <c r="E1845" s="1019"/>
      <c r="F1845" s="1020"/>
      <c r="G1845" s="126"/>
      <c r="H1845" s="124"/>
      <c r="I1845" s="92"/>
      <c r="J1845" s="510"/>
      <c r="K1845" s="510"/>
      <c r="L1845" s="510"/>
      <c r="M1845" s="98"/>
      <c r="N1845" s="90"/>
      <c r="O1845" s="101">
        <f>ROUNDDOWN(SUM(N1844:N1848)/1000,0)</f>
        <v>0</v>
      </c>
    </row>
    <row r="1846" spans="1:17" s="122" customFormat="1" ht="20.100000000000001" customHeight="1">
      <c r="A1846" s="313"/>
      <c r="B1846" s="1144" t="s">
        <v>404</v>
      </c>
      <c r="C1846" s="1145"/>
      <c r="D1846" s="1145"/>
      <c r="E1846" s="1145"/>
      <c r="F1846" s="1146"/>
      <c r="G1846" s="126"/>
      <c r="H1846" s="127"/>
      <c r="I1846" s="92"/>
      <c r="J1846" s="510"/>
      <c r="K1846" s="510"/>
      <c r="L1846" s="510"/>
      <c r="M1846" s="98"/>
      <c r="N1846" s="90"/>
      <c r="O1846" s="94"/>
    </row>
    <row r="1847" spans="1:17" s="122" customFormat="1" ht="21.95" customHeight="1" thickBot="1">
      <c r="A1847" s="313"/>
      <c r="B1847" s="1144" t="s">
        <v>104</v>
      </c>
      <c r="C1847" s="1145"/>
      <c r="D1847" s="1145"/>
      <c r="E1847" s="1145"/>
      <c r="F1847" s="1146"/>
      <c r="G1847" s="126"/>
      <c r="H1847" s="105"/>
      <c r="I1847" s="92"/>
      <c r="J1847" s="510"/>
      <c r="K1847" s="510"/>
      <c r="L1847" s="510"/>
      <c r="M1847" s="98"/>
      <c r="N1847" s="90"/>
      <c r="O1847" s="128"/>
    </row>
    <row r="1848" spans="1:17" s="122" customFormat="1" ht="35.450000000000003" customHeight="1" thickTop="1">
      <c r="A1848" s="313"/>
      <c r="B1848" s="1144" t="s">
        <v>108</v>
      </c>
      <c r="C1848" s="1145"/>
      <c r="D1848" s="1145"/>
      <c r="E1848" s="1145"/>
      <c r="F1848" s="1146"/>
      <c r="G1848" s="126"/>
      <c r="H1848" s="105"/>
      <c r="I1848" s="1166" t="s">
        <v>402</v>
      </c>
      <c r="J1848" s="1167"/>
      <c r="K1848" s="1167"/>
      <c r="L1848" s="1167"/>
      <c r="M1848" s="1167"/>
      <c r="N1848" s="1168"/>
      <c r="O1848" s="129">
        <f>SUM(O1806,O1816,O1825,O1832,O1839,O1845)</f>
        <v>0</v>
      </c>
    </row>
    <row r="1849" spans="1:17" s="122" customFormat="1" ht="35.450000000000003" customHeight="1">
      <c r="A1849" s="313"/>
      <c r="B1849" s="1144" t="s">
        <v>774</v>
      </c>
      <c r="C1849" s="1145"/>
      <c r="D1849" s="1145"/>
      <c r="E1849" s="1145"/>
      <c r="F1849" s="1146"/>
      <c r="G1849" s="126"/>
      <c r="H1849" s="121"/>
      <c r="I1849" s="1169" t="s">
        <v>276</v>
      </c>
      <c r="J1849" s="1170"/>
      <c r="K1849" s="1170"/>
      <c r="L1849" s="1170"/>
      <c r="M1849" s="1170"/>
      <c r="N1849" s="1171"/>
      <c r="O1849" s="136">
        <f>IF(共通入力シート!$B$18="課税事業者",ROUNDDOWN((O1848-G1851)*10/110,0),0)</f>
        <v>0</v>
      </c>
    </row>
    <row r="1850" spans="1:17" s="122" customFormat="1" ht="26.1" customHeight="1" thickBot="1">
      <c r="A1850" s="313"/>
      <c r="B1850" s="1153" t="s">
        <v>775</v>
      </c>
      <c r="C1850" s="1154"/>
      <c r="D1850" s="1154"/>
      <c r="E1850" s="1154"/>
      <c r="F1850" s="1155"/>
      <c r="G1850" s="126"/>
      <c r="H1850" s="121"/>
      <c r="I1850" s="1159" t="s">
        <v>609</v>
      </c>
      <c r="J1850" s="1160"/>
      <c r="K1850" s="1160"/>
      <c r="L1850" s="1160"/>
      <c r="M1850" s="1160"/>
      <c r="N1850" s="1161"/>
      <c r="O1850" s="131">
        <f>O1848-O1849</f>
        <v>0</v>
      </c>
    </row>
    <row r="1851" spans="1:17" s="122" customFormat="1" ht="25.35" customHeight="1" thickTop="1">
      <c r="A1851" s="313"/>
      <c r="B1851" s="1156" t="s">
        <v>63</v>
      </c>
      <c r="C1851" s="1157"/>
      <c r="D1851" s="1157"/>
      <c r="E1851" s="1157"/>
      <c r="F1851" s="1158"/>
      <c r="G1851" s="130">
        <f>SUM(G1845:G1850)</f>
        <v>0</v>
      </c>
      <c r="H1851" s="326"/>
      <c r="I1851" s="1159" t="s">
        <v>610</v>
      </c>
      <c r="J1851" s="1160"/>
      <c r="K1851" s="1160"/>
      <c r="L1851" s="1160"/>
      <c r="M1851" s="1160"/>
      <c r="N1851" s="1161"/>
      <c r="O1851" s="134"/>
    </row>
    <row r="1852" spans="1:17" s="122" customFormat="1" ht="26.25" customHeight="1">
      <c r="A1852" s="313"/>
      <c r="B1852" s="122" t="s">
        <v>64</v>
      </c>
      <c r="C1852" s="327"/>
      <c r="D1852" s="327"/>
      <c r="E1852" s="327"/>
      <c r="F1852" s="327"/>
      <c r="G1852" s="133"/>
      <c r="H1852" s="326"/>
      <c r="O1852" s="135"/>
    </row>
    <row r="1853" spans="1:17" s="122" customFormat="1" ht="10.5" customHeight="1" thickBot="1">
      <c r="A1853" s="313"/>
      <c r="C1853" s="327"/>
      <c r="D1853" s="327"/>
      <c r="E1853" s="327"/>
      <c r="F1853" s="327"/>
      <c r="G1853" s="133"/>
      <c r="H1853" s="326"/>
      <c r="I1853" s="328"/>
    </row>
    <row r="1854" spans="1:17" s="122" customFormat="1" ht="25.35" customHeight="1" thickBot="1">
      <c r="A1854" s="313"/>
      <c r="B1854" s="1143" t="s">
        <v>65</v>
      </c>
      <c r="C1854" s="1018"/>
      <c r="D1854" s="1162" t="str">
        <f>IF(共通入力シート!$B$2="","",共通入力シート!$B$2)</f>
        <v/>
      </c>
      <c r="E1854" s="1162"/>
      <c r="F1854" s="1162"/>
      <c r="G1854" s="1163"/>
      <c r="H1854" s="1164" t="s">
        <v>778</v>
      </c>
      <c r="I1854" s="1165"/>
      <c r="J1854" s="1165"/>
      <c r="K1854" s="1165"/>
      <c r="L1854" s="1165"/>
      <c r="M1854" s="1165"/>
      <c r="N1854" s="1165"/>
      <c r="O1854" s="1165"/>
    </row>
    <row r="1855" spans="1:17" s="122" customFormat="1" ht="77.099999999999994" customHeight="1" thickBot="1">
      <c r="A1855" s="313"/>
      <c r="B1855" s="1148" t="s">
        <v>776</v>
      </c>
      <c r="C1855" s="1149"/>
      <c r="D1855" s="1150" t="str">
        <f>IF(O1850=0,"",MAX(0,MIN(INT(O1850/2),G1840)))</f>
        <v/>
      </c>
      <c r="E1855" s="1150"/>
      <c r="F1855" s="1150"/>
      <c r="G1855" s="329" t="s">
        <v>27</v>
      </c>
      <c r="H1855" s="1151" t="s">
        <v>736</v>
      </c>
      <c r="I1855" s="1152"/>
      <c r="J1855" s="1152"/>
      <c r="K1855" s="1152"/>
      <c r="L1855" s="1152"/>
      <c r="M1855" s="1152"/>
      <c r="N1855" s="1152"/>
      <c r="O1855" s="1152"/>
    </row>
    <row r="1856" spans="1:17" ht="4.5" customHeight="1"/>
    <row r="1857" spans="2:21" ht="15.6" customHeight="1">
      <c r="B1857" s="122" t="s">
        <v>332</v>
      </c>
      <c r="C1857" s="198"/>
      <c r="D1857" s="198"/>
      <c r="E1857" s="198"/>
      <c r="F1857" s="198"/>
      <c r="G1857" s="198"/>
      <c r="H1857" s="198"/>
      <c r="I1857" s="198"/>
      <c r="J1857" s="198"/>
      <c r="K1857" s="198"/>
      <c r="L1857" s="198"/>
      <c r="M1857" s="198"/>
      <c r="N1857" s="198"/>
      <c r="O1857" s="198"/>
      <c r="R1857" s="294"/>
      <c r="S1857" s="294"/>
      <c r="T1857" s="294"/>
      <c r="U1857" s="294"/>
    </row>
    <row r="1858" spans="2:21" ht="15.6" customHeight="1">
      <c r="B1858" s="198" t="s">
        <v>383</v>
      </c>
      <c r="C1858" s="198"/>
      <c r="D1858" s="198"/>
      <c r="E1858" s="198"/>
      <c r="F1858" s="198"/>
      <c r="G1858" s="198"/>
      <c r="H1858" s="198"/>
      <c r="I1858" s="198"/>
      <c r="J1858" s="198"/>
      <c r="K1858" s="198"/>
      <c r="L1858" s="198"/>
      <c r="M1858" s="198"/>
      <c r="N1858" s="198"/>
      <c r="O1858" s="198"/>
      <c r="R1858" s="294"/>
      <c r="S1858" s="294"/>
      <c r="T1858" s="294"/>
      <c r="U1858" s="294"/>
    </row>
    <row r="1859" spans="2:21" ht="15.6" customHeight="1" thickBot="1">
      <c r="B1859" s="1044" t="s">
        <v>386</v>
      </c>
      <c r="C1859" s="1044"/>
      <c r="D1859" s="1044"/>
      <c r="E1859" s="1044"/>
      <c r="F1859" s="1044"/>
      <c r="G1859" s="1044"/>
      <c r="H1859" s="1044"/>
      <c r="I1859" s="1044"/>
      <c r="J1859" s="1044"/>
      <c r="K1859" s="1044"/>
      <c r="L1859" s="1044"/>
      <c r="M1859" s="1044"/>
      <c r="N1859" s="1044"/>
      <c r="O1859" s="1044"/>
      <c r="R1859" s="294"/>
      <c r="S1859" s="294"/>
      <c r="T1859" s="294"/>
      <c r="U1859" s="294"/>
    </row>
    <row r="1860" spans="2:21" ht="15.75" customHeight="1">
      <c r="B1860" s="1036" t="s">
        <v>36</v>
      </c>
      <c r="C1860" s="1063"/>
      <c r="D1860" s="1051" t="s">
        <v>443</v>
      </c>
      <c r="E1860" s="1052"/>
      <c r="F1860" s="1036" t="s">
        <v>447</v>
      </c>
      <c r="G1860" s="1037"/>
      <c r="H1860" s="1038"/>
      <c r="I1860" s="1038"/>
      <c r="J1860" s="1038"/>
      <c r="K1860" s="1038"/>
      <c r="L1860" s="1038"/>
      <c r="M1860" s="1038"/>
      <c r="N1860" s="1038"/>
      <c r="O1860" s="1039"/>
      <c r="Q1860" s="520"/>
      <c r="R1860" s="294"/>
      <c r="S1860" s="294"/>
      <c r="T1860" s="294"/>
      <c r="U1860" s="294"/>
    </row>
    <row r="1861" spans="2:21" ht="17.25" customHeight="1" thickBot="1">
      <c r="B1861" s="1040"/>
      <c r="C1861" s="1064"/>
      <c r="D1861" s="1053"/>
      <c r="E1861" s="1054"/>
      <c r="F1861" s="1040"/>
      <c r="G1861" s="1041"/>
      <c r="H1861" s="1042"/>
      <c r="I1861" s="1042"/>
      <c r="J1861" s="1042"/>
      <c r="K1861" s="1042"/>
      <c r="L1861" s="1042"/>
      <c r="M1861" s="1042"/>
      <c r="N1861" s="1042"/>
      <c r="O1861" s="1043"/>
      <c r="Q1861" s="519"/>
      <c r="R1861" s="294"/>
      <c r="S1861" s="294"/>
      <c r="T1861" s="294"/>
      <c r="U1861" s="294"/>
    </row>
    <row r="1862" spans="2:21" ht="16.5" customHeight="1">
      <c r="B1862" s="295" t="s">
        <v>111</v>
      </c>
      <c r="C1862" s="296"/>
      <c r="D1862" s="296"/>
      <c r="E1862" s="297"/>
      <c r="F1862" s="296"/>
      <c r="G1862" s="296"/>
      <c r="H1862" s="298"/>
      <c r="I1862" s="298"/>
      <c r="J1862" s="298"/>
      <c r="K1862" s="298"/>
      <c r="L1862" s="298"/>
      <c r="M1862" s="298"/>
      <c r="N1862" s="298"/>
      <c r="O1862" s="299"/>
      <c r="R1862" s="294"/>
      <c r="S1862" s="294"/>
      <c r="T1862" s="294"/>
      <c r="U1862" s="294"/>
    </row>
    <row r="1863" spans="2:21" ht="18.75" customHeight="1">
      <c r="B1863" s="1055"/>
      <c r="C1863" s="1056"/>
      <c r="D1863" s="1056"/>
      <c r="E1863" s="1056"/>
      <c r="F1863" s="1056"/>
      <c r="G1863" s="1056"/>
      <c r="H1863" s="1056"/>
      <c r="I1863" s="1056"/>
      <c r="J1863" s="1056"/>
      <c r="K1863" s="1056"/>
      <c r="L1863" s="1213" t="s">
        <v>39</v>
      </c>
      <c r="M1863" s="1215"/>
      <c r="N1863" s="1215"/>
      <c r="O1863" s="1216"/>
      <c r="Q1863" s="496" t="str">
        <f>IF(M1863="", "←選択してください。", "")</f>
        <v>←選択してください。</v>
      </c>
      <c r="R1863" s="294"/>
      <c r="S1863" s="294"/>
      <c r="T1863" s="294"/>
      <c r="U1863" s="294"/>
    </row>
    <row r="1864" spans="2:21" ht="17.25" customHeight="1">
      <c r="B1864" s="1057"/>
      <c r="C1864" s="1058"/>
      <c r="D1864" s="1058"/>
      <c r="E1864" s="1058"/>
      <c r="F1864" s="1058"/>
      <c r="G1864" s="1058"/>
      <c r="H1864" s="1058"/>
      <c r="I1864" s="1058"/>
      <c r="J1864" s="1058"/>
      <c r="K1864" s="1058"/>
      <c r="L1864" s="1214"/>
      <c r="M1864" s="1217"/>
      <c r="N1864" s="1217"/>
      <c r="O1864" s="1218"/>
      <c r="Q1864" s="301"/>
      <c r="R1864" s="294"/>
      <c r="S1864" s="294"/>
      <c r="T1864" s="294"/>
      <c r="U1864" s="294"/>
    </row>
    <row r="1865" spans="2:21" ht="4.5" customHeight="1">
      <c r="B1865" s="303"/>
      <c r="C1865" s="303"/>
      <c r="D1865" s="303"/>
      <c r="E1865" s="303"/>
      <c r="F1865" s="303"/>
      <c r="G1865" s="303"/>
      <c r="H1865" s="303"/>
      <c r="I1865" s="303"/>
      <c r="J1865" s="303"/>
      <c r="K1865" s="303"/>
      <c r="L1865" s="303"/>
      <c r="M1865" s="303"/>
      <c r="N1865" s="303"/>
      <c r="O1865" s="517"/>
      <c r="R1865" s="294"/>
      <c r="S1865" s="294"/>
      <c r="T1865" s="294"/>
      <c r="U1865" s="294"/>
    </row>
    <row r="1866" spans="2:21" ht="24" customHeight="1">
      <c r="B1866" s="987" t="s">
        <v>112</v>
      </c>
      <c r="C1866" s="1097"/>
      <c r="D1866" s="1098" t="s">
        <v>41</v>
      </c>
      <c r="E1866" s="1099"/>
      <c r="F1866" s="1100"/>
      <c r="G1866" s="1100"/>
      <c r="H1866" s="1101"/>
      <c r="I1866" s="987"/>
      <c r="J1866" s="988"/>
      <c r="K1866" s="988"/>
      <c r="L1866" s="1219"/>
      <c r="M1866" s="1219"/>
      <c r="N1866" s="1219"/>
      <c r="O1866" s="1220"/>
      <c r="Q1866" s="301" t="str">
        <f>IF(OR(F1860="人材養成事業",F1860= "普及啓発事業"), "←斜線部は記入する必要はありません。", "")</f>
        <v/>
      </c>
      <c r="R1866" s="294"/>
      <c r="S1866" s="294"/>
      <c r="T1866" s="294"/>
      <c r="U1866" s="294"/>
    </row>
    <row r="1867" spans="2:21" ht="8.25" customHeight="1">
      <c r="B1867" s="122"/>
      <c r="C1867" s="122"/>
      <c r="D1867" s="122"/>
      <c r="E1867" s="122"/>
      <c r="F1867" s="303"/>
      <c r="G1867" s="303"/>
      <c r="H1867" s="500"/>
      <c r="I1867" s="303"/>
      <c r="J1867" s="303"/>
      <c r="K1867" s="303"/>
      <c r="L1867" s="501"/>
      <c r="M1867" s="303"/>
      <c r="N1867" s="303"/>
      <c r="O1867" s="502"/>
      <c r="Q1867" s="301"/>
      <c r="R1867" s="294"/>
      <c r="S1867" s="294"/>
      <c r="T1867" s="294"/>
      <c r="U1867" s="294"/>
    </row>
    <row r="1868" spans="2:21" ht="24" hidden="1" customHeight="1">
      <c r="B1868" s="122"/>
      <c r="C1868" s="122"/>
      <c r="D1868" s="122"/>
      <c r="E1868" s="122"/>
      <c r="F1868" s="303"/>
      <c r="G1868" s="303"/>
      <c r="H1868" s="500"/>
      <c r="I1868" s="303"/>
      <c r="J1868" s="303"/>
      <c r="K1868" s="303"/>
      <c r="L1868" s="501"/>
      <c r="M1868" s="303"/>
      <c r="N1868" s="303"/>
      <c r="O1868" s="502"/>
      <c r="Q1868" s="301"/>
      <c r="R1868" s="294"/>
      <c r="S1868" s="294"/>
      <c r="T1868" s="294"/>
      <c r="U1868" s="294"/>
    </row>
    <row r="1869" spans="2:21" ht="9.75" hidden="1" customHeight="1">
      <c r="B1869" s="122"/>
      <c r="C1869" s="122"/>
      <c r="D1869" s="303"/>
      <c r="E1869" s="303"/>
      <c r="F1869" s="303"/>
      <c r="G1869" s="303"/>
      <c r="H1869" s="303"/>
      <c r="I1869" s="303"/>
      <c r="J1869" s="303"/>
      <c r="K1869" s="303"/>
      <c r="L1869" s="303"/>
      <c r="M1869" s="303"/>
      <c r="N1869" s="303"/>
      <c r="O1869" s="303"/>
      <c r="Q1869" s="301"/>
      <c r="R1869" s="294"/>
      <c r="S1869" s="294"/>
      <c r="T1869" s="294"/>
      <c r="U1869" s="294"/>
    </row>
    <row r="1870" spans="2:21" s="97" customFormat="1" ht="18" customHeight="1">
      <c r="B1870" s="1067" t="s">
        <v>277</v>
      </c>
      <c r="C1870" s="1075"/>
      <c r="D1870" s="1032" t="s">
        <v>738</v>
      </c>
      <c r="E1870" s="975"/>
      <c r="F1870" s="975"/>
      <c r="G1870" s="975"/>
      <c r="H1870" s="975"/>
      <c r="I1870" s="975"/>
      <c r="J1870" s="975"/>
      <c r="K1870" s="975"/>
      <c r="L1870" s="975"/>
      <c r="M1870" s="975"/>
      <c r="N1870" s="975"/>
      <c r="O1870" s="976"/>
      <c r="Q1870" s="495"/>
    </row>
    <row r="1871" spans="2:21" s="97" customFormat="1" ht="19.350000000000001" customHeight="1">
      <c r="B1871" s="1076"/>
      <c r="C1871" s="1077"/>
      <c r="D1871" s="1033"/>
      <c r="E1871" s="1034"/>
      <c r="F1871" s="1034"/>
      <c r="G1871" s="1034"/>
      <c r="H1871" s="1034"/>
      <c r="I1871" s="1034"/>
      <c r="J1871" s="1034"/>
      <c r="K1871" s="1034"/>
      <c r="L1871" s="1034"/>
      <c r="M1871" s="1034"/>
      <c r="N1871" s="1034"/>
      <c r="O1871" s="1035"/>
    </row>
    <row r="1872" spans="2:21" s="97" customFormat="1" ht="19.350000000000001" customHeight="1">
      <c r="B1872" s="1076"/>
      <c r="C1872" s="1077"/>
      <c r="D1872" s="1026"/>
      <c r="E1872" s="1027"/>
      <c r="F1872" s="1027"/>
      <c r="G1872" s="1027"/>
      <c r="H1872" s="1027"/>
      <c r="I1872" s="1027"/>
      <c r="J1872" s="1027"/>
      <c r="K1872" s="1027"/>
      <c r="L1872" s="1027"/>
      <c r="M1872" s="1027"/>
      <c r="N1872" s="1027"/>
      <c r="O1872" s="1028"/>
    </row>
    <row r="1873" spans="2:15" s="97" customFormat="1" ht="19.350000000000001" customHeight="1">
      <c r="B1873" s="1076"/>
      <c r="C1873" s="1077"/>
      <c r="D1873" s="1026"/>
      <c r="E1873" s="1027"/>
      <c r="F1873" s="1027"/>
      <c r="G1873" s="1027"/>
      <c r="H1873" s="1027"/>
      <c r="I1873" s="1027"/>
      <c r="J1873" s="1027"/>
      <c r="K1873" s="1027"/>
      <c r="L1873" s="1027"/>
      <c r="M1873" s="1027"/>
      <c r="N1873" s="1027"/>
      <c r="O1873" s="1028"/>
    </row>
    <row r="1874" spans="2:15" s="97" customFormat="1" ht="19.350000000000001" customHeight="1">
      <c r="B1874" s="1076"/>
      <c r="C1874" s="1077"/>
      <c r="D1874" s="1026"/>
      <c r="E1874" s="1027"/>
      <c r="F1874" s="1027"/>
      <c r="G1874" s="1027"/>
      <c r="H1874" s="1027"/>
      <c r="I1874" s="1027"/>
      <c r="J1874" s="1027"/>
      <c r="K1874" s="1027"/>
      <c r="L1874" s="1027"/>
      <c r="M1874" s="1027"/>
      <c r="N1874" s="1027"/>
      <c r="O1874" s="1028"/>
    </row>
    <row r="1875" spans="2:15" s="97" customFormat="1" ht="19.350000000000001" customHeight="1">
      <c r="B1875" s="1076"/>
      <c r="C1875" s="1077"/>
      <c r="D1875" s="1026"/>
      <c r="E1875" s="1027"/>
      <c r="F1875" s="1027"/>
      <c r="G1875" s="1027"/>
      <c r="H1875" s="1027"/>
      <c r="I1875" s="1027"/>
      <c r="J1875" s="1027"/>
      <c r="K1875" s="1027"/>
      <c r="L1875" s="1027"/>
      <c r="M1875" s="1027"/>
      <c r="N1875" s="1027"/>
      <c r="O1875" s="1028"/>
    </row>
    <row r="1876" spans="2:15" s="97" customFormat="1" ht="19.350000000000001" customHeight="1">
      <c r="B1876" s="1076"/>
      <c r="C1876" s="1077"/>
      <c r="D1876" s="1026"/>
      <c r="E1876" s="1027"/>
      <c r="F1876" s="1027"/>
      <c r="G1876" s="1027"/>
      <c r="H1876" s="1027"/>
      <c r="I1876" s="1027"/>
      <c r="J1876" s="1027"/>
      <c r="K1876" s="1027"/>
      <c r="L1876" s="1027"/>
      <c r="M1876" s="1027"/>
      <c r="N1876" s="1027"/>
      <c r="O1876" s="1028"/>
    </row>
    <row r="1877" spans="2:15" s="97" customFormat="1" ht="19.350000000000001" customHeight="1">
      <c r="B1877" s="1076"/>
      <c r="C1877" s="1077"/>
      <c r="D1877" s="1026"/>
      <c r="E1877" s="1027"/>
      <c r="F1877" s="1027"/>
      <c r="G1877" s="1027"/>
      <c r="H1877" s="1027"/>
      <c r="I1877" s="1027"/>
      <c r="J1877" s="1027"/>
      <c r="K1877" s="1027"/>
      <c r="L1877" s="1027"/>
      <c r="M1877" s="1027"/>
      <c r="N1877" s="1027"/>
      <c r="O1877" s="1028"/>
    </row>
    <row r="1878" spans="2:15" s="97" customFormat="1" ht="19.350000000000001" customHeight="1">
      <c r="B1878" s="1076"/>
      <c r="C1878" s="1077"/>
      <c r="D1878" s="1026"/>
      <c r="E1878" s="1027"/>
      <c r="F1878" s="1027"/>
      <c r="G1878" s="1027"/>
      <c r="H1878" s="1027"/>
      <c r="I1878" s="1027"/>
      <c r="J1878" s="1027"/>
      <c r="K1878" s="1027"/>
      <c r="L1878" s="1027"/>
      <c r="M1878" s="1027"/>
      <c r="N1878" s="1027"/>
      <c r="O1878" s="1028"/>
    </row>
    <row r="1879" spans="2:15" s="97" customFormat="1" ht="19.350000000000001" customHeight="1">
      <c r="B1879" s="1076"/>
      <c r="C1879" s="1077"/>
      <c r="D1879" s="1026"/>
      <c r="E1879" s="1027"/>
      <c r="F1879" s="1027"/>
      <c r="G1879" s="1027"/>
      <c r="H1879" s="1027"/>
      <c r="I1879" s="1027"/>
      <c r="J1879" s="1027"/>
      <c r="K1879" s="1027"/>
      <c r="L1879" s="1027"/>
      <c r="M1879" s="1027"/>
      <c r="N1879" s="1027"/>
      <c r="O1879" s="1028"/>
    </row>
    <row r="1880" spans="2:15" s="97" customFormat="1" ht="19.350000000000001" customHeight="1">
      <c r="B1880" s="1078"/>
      <c r="C1880" s="1079"/>
      <c r="D1880" s="1029"/>
      <c r="E1880" s="1030"/>
      <c r="F1880" s="1030"/>
      <c r="G1880" s="1030"/>
      <c r="H1880" s="1030"/>
      <c r="I1880" s="1030"/>
      <c r="J1880" s="1030"/>
      <c r="K1880" s="1030"/>
      <c r="L1880" s="1030"/>
      <c r="M1880" s="1030"/>
      <c r="N1880" s="1030"/>
      <c r="O1880" s="1031"/>
    </row>
    <row r="1881" spans="2:15" s="97" customFormat="1" ht="18" customHeight="1">
      <c r="B1881" s="1067" t="s">
        <v>114</v>
      </c>
      <c r="C1881" s="1092"/>
      <c r="D1881" s="1147" t="s">
        <v>523</v>
      </c>
      <c r="E1881" s="1133"/>
      <c r="F1881" s="1133"/>
      <c r="G1881" s="1133"/>
      <c r="H1881" s="1133"/>
      <c r="I1881" s="1133"/>
      <c r="J1881" s="1133"/>
      <c r="K1881" s="1133"/>
      <c r="L1881" s="1133"/>
      <c r="M1881" s="1133"/>
      <c r="N1881" s="1133"/>
      <c r="O1881" s="1134"/>
    </row>
    <row r="1882" spans="2:15" s="97" customFormat="1" ht="18" customHeight="1">
      <c r="B1882" s="1093"/>
      <c r="C1882" s="1094"/>
      <c r="D1882" s="1045"/>
      <c r="E1882" s="1046"/>
      <c r="F1882" s="1046"/>
      <c r="G1882" s="1046"/>
      <c r="H1882" s="1046"/>
      <c r="I1882" s="1046"/>
      <c r="J1882" s="1046"/>
      <c r="K1882" s="1046"/>
      <c r="L1882" s="1046"/>
      <c r="M1882" s="1046"/>
      <c r="N1882" s="1046"/>
      <c r="O1882" s="1047"/>
    </row>
    <row r="1883" spans="2:15" s="97" customFormat="1" ht="18" customHeight="1">
      <c r="B1883" s="1093"/>
      <c r="C1883" s="1094"/>
      <c r="D1883" s="1026"/>
      <c r="E1883" s="1027"/>
      <c r="F1883" s="1027"/>
      <c r="G1883" s="1027"/>
      <c r="H1883" s="1027"/>
      <c r="I1883" s="1027"/>
      <c r="J1883" s="1027"/>
      <c r="K1883" s="1027"/>
      <c r="L1883" s="1027"/>
      <c r="M1883" s="1027"/>
      <c r="N1883" s="1027"/>
      <c r="O1883" s="1028"/>
    </row>
    <row r="1884" spans="2:15" s="97" customFormat="1" ht="18" customHeight="1">
      <c r="B1884" s="1093"/>
      <c r="C1884" s="1094"/>
      <c r="D1884" s="1026"/>
      <c r="E1884" s="1027"/>
      <c r="F1884" s="1027"/>
      <c r="G1884" s="1027"/>
      <c r="H1884" s="1027"/>
      <c r="I1884" s="1027"/>
      <c r="J1884" s="1027"/>
      <c r="K1884" s="1027"/>
      <c r="L1884" s="1027"/>
      <c r="M1884" s="1027"/>
      <c r="N1884" s="1027"/>
      <c r="O1884" s="1028"/>
    </row>
    <row r="1885" spans="2:15" s="97" customFormat="1" ht="18" customHeight="1">
      <c r="B1885" s="1093"/>
      <c r="C1885" s="1094"/>
      <c r="D1885" s="1026"/>
      <c r="E1885" s="1027"/>
      <c r="F1885" s="1027"/>
      <c r="G1885" s="1027"/>
      <c r="H1885" s="1027"/>
      <c r="I1885" s="1027"/>
      <c r="J1885" s="1027"/>
      <c r="K1885" s="1027"/>
      <c r="L1885" s="1027"/>
      <c r="M1885" s="1027"/>
      <c r="N1885" s="1027"/>
      <c r="O1885" s="1028"/>
    </row>
    <row r="1886" spans="2:15" s="97" customFormat="1" ht="18" customHeight="1">
      <c r="B1886" s="1093"/>
      <c r="C1886" s="1094"/>
      <c r="D1886" s="1026"/>
      <c r="E1886" s="1027"/>
      <c r="F1886" s="1027"/>
      <c r="G1886" s="1027"/>
      <c r="H1886" s="1027"/>
      <c r="I1886" s="1027"/>
      <c r="J1886" s="1027"/>
      <c r="K1886" s="1027"/>
      <c r="L1886" s="1027"/>
      <c r="M1886" s="1027"/>
      <c r="N1886" s="1027"/>
      <c r="O1886" s="1028"/>
    </row>
    <row r="1887" spans="2:15" s="97" customFormat="1" ht="18" customHeight="1">
      <c r="B1887" s="1093"/>
      <c r="C1887" s="1094"/>
      <c r="D1887" s="1048"/>
      <c r="E1887" s="1049"/>
      <c r="F1887" s="1049"/>
      <c r="G1887" s="1049"/>
      <c r="H1887" s="1049"/>
      <c r="I1887" s="1049"/>
      <c r="J1887" s="1049"/>
      <c r="K1887" s="1049"/>
      <c r="L1887" s="1049"/>
      <c r="M1887" s="1049"/>
      <c r="N1887" s="1049"/>
      <c r="O1887" s="1050"/>
    </row>
    <row r="1888" spans="2:15" s="97" customFormat="1" ht="18" customHeight="1">
      <c r="B1888" s="1093"/>
      <c r="C1888" s="1094"/>
      <c r="D1888" s="1116" t="s">
        <v>334</v>
      </c>
      <c r="E1888" s="1117"/>
      <c r="F1888" s="1117"/>
      <c r="G1888" s="1117"/>
      <c r="H1888" s="1117"/>
      <c r="I1888" s="1117"/>
      <c r="J1888" s="1117"/>
      <c r="K1888" s="1117"/>
      <c r="L1888" s="1117"/>
      <c r="M1888" s="1117"/>
      <c r="N1888" s="1117"/>
      <c r="O1888" s="1118"/>
    </row>
    <row r="1889" spans="2:15" s="97" customFormat="1" ht="18" customHeight="1">
      <c r="B1889" s="1093"/>
      <c r="C1889" s="1094"/>
      <c r="D1889" s="1045"/>
      <c r="E1889" s="1119"/>
      <c r="F1889" s="1119"/>
      <c r="G1889" s="1119"/>
      <c r="H1889" s="1119"/>
      <c r="I1889" s="1119"/>
      <c r="J1889" s="1119"/>
      <c r="K1889" s="1119"/>
      <c r="L1889" s="1119"/>
      <c r="M1889" s="1119"/>
      <c r="N1889" s="1119"/>
      <c r="O1889" s="1120"/>
    </row>
    <row r="1890" spans="2:15" s="97" customFormat="1" ht="18" customHeight="1">
      <c r="B1890" s="1093"/>
      <c r="C1890" s="1094"/>
      <c r="D1890" s="1121"/>
      <c r="E1890" s="1122"/>
      <c r="F1890" s="1122"/>
      <c r="G1890" s="1122"/>
      <c r="H1890" s="1122"/>
      <c r="I1890" s="1122"/>
      <c r="J1890" s="1122"/>
      <c r="K1890" s="1122"/>
      <c r="L1890" s="1122"/>
      <c r="M1890" s="1122"/>
      <c r="N1890" s="1122"/>
      <c r="O1890" s="1123"/>
    </row>
    <row r="1891" spans="2:15" s="97" customFormat="1" ht="18" customHeight="1">
      <c r="B1891" s="1093"/>
      <c r="C1891" s="1094"/>
      <c r="D1891" s="1121"/>
      <c r="E1891" s="1122"/>
      <c r="F1891" s="1122"/>
      <c r="G1891" s="1122"/>
      <c r="H1891" s="1122"/>
      <c r="I1891" s="1122"/>
      <c r="J1891" s="1122"/>
      <c r="K1891" s="1122"/>
      <c r="L1891" s="1122"/>
      <c r="M1891" s="1122"/>
      <c r="N1891" s="1122"/>
      <c r="O1891" s="1123"/>
    </row>
    <row r="1892" spans="2:15" s="97" customFormat="1" ht="18" customHeight="1">
      <c r="B1892" s="1093"/>
      <c r="C1892" s="1094"/>
      <c r="D1892" s="1121"/>
      <c r="E1892" s="1122"/>
      <c r="F1892" s="1122"/>
      <c r="G1892" s="1122"/>
      <c r="H1892" s="1122"/>
      <c r="I1892" s="1122"/>
      <c r="J1892" s="1122"/>
      <c r="K1892" s="1122"/>
      <c r="L1892" s="1122"/>
      <c r="M1892" s="1122"/>
      <c r="N1892" s="1122"/>
      <c r="O1892" s="1123"/>
    </row>
    <row r="1893" spans="2:15" s="97" customFormat="1" ht="18" customHeight="1">
      <c r="B1893" s="1093"/>
      <c r="C1893" s="1094"/>
      <c r="D1893" s="1121"/>
      <c r="E1893" s="1122"/>
      <c r="F1893" s="1122"/>
      <c r="G1893" s="1122"/>
      <c r="H1893" s="1122"/>
      <c r="I1893" s="1122"/>
      <c r="J1893" s="1122"/>
      <c r="K1893" s="1122"/>
      <c r="L1893" s="1122"/>
      <c r="M1893" s="1122"/>
      <c r="N1893" s="1122"/>
      <c r="O1893" s="1123"/>
    </row>
    <row r="1894" spans="2:15" s="97" customFormat="1" ht="18" customHeight="1">
      <c r="B1894" s="1093"/>
      <c r="C1894" s="1094"/>
      <c r="D1894" s="1121"/>
      <c r="E1894" s="1122"/>
      <c r="F1894" s="1122"/>
      <c r="G1894" s="1122"/>
      <c r="H1894" s="1122"/>
      <c r="I1894" s="1122"/>
      <c r="J1894" s="1122"/>
      <c r="K1894" s="1122"/>
      <c r="L1894" s="1122"/>
      <c r="M1894" s="1122"/>
      <c r="N1894" s="1122"/>
      <c r="O1894" s="1123"/>
    </row>
    <row r="1895" spans="2:15" s="97" customFormat="1" ht="18" customHeight="1">
      <c r="B1895" s="1095"/>
      <c r="C1895" s="1096"/>
      <c r="D1895" s="1124"/>
      <c r="E1895" s="1125"/>
      <c r="F1895" s="1125"/>
      <c r="G1895" s="1125"/>
      <c r="H1895" s="1125"/>
      <c r="I1895" s="1125"/>
      <c r="J1895" s="1125"/>
      <c r="K1895" s="1125"/>
      <c r="L1895" s="1125"/>
      <c r="M1895" s="1125"/>
      <c r="N1895" s="1125"/>
      <c r="O1895" s="1126"/>
    </row>
    <row r="1896" spans="2:15" s="97" customFormat="1" ht="33" customHeight="1">
      <c r="B1896" s="1067" t="s">
        <v>110</v>
      </c>
      <c r="C1896" s="1092"/>
      <c r="D1896" s="1102" t="s">
        <v>733</v>
      </c>
      <c r="E1896" s="1090"/>
      <c r="F1896" s="1090"/>
      <c r="G1896" s="1090"/>
      <c r="H1896" s="1090"/>
      <c r="I1896" s="1090"/>
      <c r="J1896" s="1090"/>
      <c r="K1896" s="1090"/>
      <c r="L1896" s="1090"/>
      <c r="M1896" s="1090"/>
      <c r="N1896" s="1090"/>
      <c r="O1896" s="1091"/>
    </row>
    <row r="1897" spans="2:15" s="97" customFormat="1" ht="18" customHeight="1">
      <c r="B1897" s="1093"/>
      <c r="C1897" s="1094"/>
      <c r="D1897" s="1045"/>
      <c r="E1897" s="1108"/>
      <c r="F1897" s="1108"/>
      <c r="G1897" s="1108"/>
      <c r="H1897" s="1108"/>
      <c r="I1897" s="1108"/>
      <c r="J1897" s="1108"/>
      <c r="K1897" s="1108"/>
      <c r="L1897" s="1108"/>
      <c r="M1897" s="1108"/>
      <c r="N1897" s="1108"/>
      <c r="O1897" s="1109"/>
    </row>
    <row r="1898" spans="2:15" s="97" customFormat="1" ht="18" customHeight="1">
      <c r="B1898" s="1093"/>
      <c r="C1898" s="1094"/>
      <c r="D1898" s="1110"/>
      <c r="E1898" s="1111"/>
      <c r="F1898" s="1111"/>
      <c r="G1898" s="1111"/>
      <c r="H1898" s="1111"/>
      <c r="I1898" s="1111"/>
      <c r="J1898" s="1111"/>
      <c r="K1898" s="1111"/>
      <c r="L1898" s="1111"/>
      <c r="M1898" s="1111"/>
      <c r="N1898" s="1111"/>
      <c r="O1898" s="1112"/>
    </row>
    <row r="1899" spans="2:15" s="97" customFormat="1" ht="18" customHeight="1">
      <c r="B1899" s="1093"/>
      <c r="C1899" s="1094"/>
      <c r="D1899" s="1113"/>
      <c r="E1899" s="1114"/>
      <c r="F1899" s="1114"/>
      <c r="G1899" s="1114"/>
      <c r="H1899" s="1114"/>
      <c r="I1899" s="1114"/>
      <c r="J1899" s="1114"/>
      <c r="K1899" s="1114"/>
      <c r="L1899" s="1114"/>
      <c r="M1899" s="1114"/>
      <c r="N1899" s="1114"/>
      <c r="O1899" s="1115"/>
    </row>
    <row r="1900" spans="2:15" s="97" customFormat="1" ht="17.100000000000001" customHeight="1">
      <c r="B1900" s="1093"/>
      <c r="C1900" s="1094"/>
      <c r="D1900" s="1133" t="s">
        <v>278</v>
      </c>
      <c r="E1900" s="1133"/>
      <c r="F1900" s="1133"/>
      <c r="G1900" s="1133"/>
      <c r="H1900" s="1133"/>
      <c r="I1900" s="1133"/>
      <c r="J1900" s="1133"/>
      <c r="K1900" s="1133"/>
      <c r="L1900" s="1133"/>
      <c r="M1900" s="1133"/>
      <c r="N1900" s="1133"/>
      <c r="O1900" s="1134"/>
    </row>
    <row r="1901" spans="2:15" s="97" customFormat="1" ht="17.100000000000001" customHeight="1">
      <c r="B1901" s="1093"/>
      <c r="C1901" s="1094"/>
      <c r="D1901" s="1135"/>
      <c r="E1901" s="1108"/>
      <c r="F1901" s="1108"/>
      <c r="G1901" s="1108"/>
      <c r="H1901" s="1108"/>
      <c r="I1901" s="1108"/>
      <c r="J1901" s="1108"/>
      <c r="K1901" s="1108"/>
      <c r="L1901" s="1108"/>
      <c r="M1901" s="1108"/>
      <c r="N1901" s="1108"/>
      <c r="O1901" s="1109"/>
    </row>
    <row r="1902" spans="2:15" s="97" customFormat="1" ht="17.100000000000001" customHeight="1">
      <c r="B1902" s="1093"/>
      <c r="C1902" s="1094"/>
      <c r="D1902" s="1110"/>
      <c r="E1902" s="1111"/>
      <c r="F1902" s="1111"/>
      <c r="G1902" s="1111"/>
      <c r="H1902" s="1111"/>
      <c r="I1902" s="1111"/>
      <c r="J1902" s="1111"/>
      <c r="K1902" s="1111"/>
      <c r="L1902" s="1111"/>
      <c r="M1902" s="1111"/>
      <c r="N1902" s="1111"/>
      <c r="O1902" s="1112"/>
    </row>
    <row r="1903" spans="2:15" s="97" customFormat="1" ht="17.100000000000001" customHeight="1">
      <c r="B1903" s="1093"/>
      <c r="C1903" s="1094"/>
      <c r="D1903" s="1113"/>
      <c r="E1903" s="1114"/>
      <c r="F1903" s="1114"/>
      <c r="G1903" s="1114"/>
      <c r="H1903" s="1114"/>
      <c r="I1903" s="1114"/>
      <c r="J1903" s="1114"/>
      <c r="K1903" s="1114"/>
      <c r="L1903" s="1114"/>
      <c r="M1903" s="1114"/>
      <c r="N1903" s="1114"/>
      <c r="O1903" s="1115"/>
    </row>
    <row r="1904" spans="2:15" s="97" customFormat="1" ht="17.100000000000001" customHeight="1">
      <c r="B1904" s="1093"/>
      <c r="C1904" s="1094"/>
      <c r="D1904" s="1133" t="s">
        <v>371</v>
      </c>
      <c r="E1904" s="1133"/>
      <c r="F1904" s="1133"/>
      <c r="G1904" s="1133"/>
      <c r="H1904" s="1133"/>
      <c r="I1904" s="1133"/>
      <c r="J1904" s="1133"/>
      <c r="K1904" s="1133"/>
      <c r="L1904" s="1133"/>
      <c r="M1904" s="1133"/>
      <c r="N1904" s="1133"/>
      <c r="O1904" s="1134"/>
    </row>
    <row r="1905" spans="1:21" s="97" customFormat="1" ht="17.100000000000001" customHeight="1">
      <c r="B1905" s="1093"/>
      <c r="C1905" s="1094"/>
      <c r="D1905" s="1135"/>
      <c r="E1905" s="1136"/>
      <c r="F1905" s="1136"/>
      <c r="G1905" s="1136"/>
      <c r="H1905" s="1136"/>
      <c r="I1905" s="1136"/>
      <c r="J1905" s="1136"/>
      <c r="K1905" s="1136"/>
      <c r="L1905" s="1136"/>
      <c r="M1905" s="1136"/>
      <c r="N1905" s="1136"/>
      <c r="O1905" s="1137"/>
    </row>
    <row r="1906" spans="1:21" s="97" customFormat="1" ht="17.100000000000001" customHeight="1">
      <c r="B1906" s="1093"/>
      <c r="C1906" s="1094"/>
      <c r="D1906" s="1138"/>
      <c r="E1906" s="827"/>
      <c r="F1906" s="827"/>
      <c r="G1906" s="827"/>
      <c r="H1906" s="827"/>
      <c r="I1906" s="827"/>
      <c r="J1906" s="827"/>
      <c r="K1906" s="827"/>
      <c r="L1906" s="827"/>
      <c r="M1906" s="827"/>
      <c r="N1906" s="827"/>
      <c r="O1906" s="1139"/>
    </row>
    <row r="1907" spans="1:21" s="97" customFormat="1" ht="17.100000000000001" customHeight="1">
      <c r="B1907" s="1093"/>
      <c r="C1907" s="1094"/>
      <c r="D1907" s="1140"/>
      <c r="E1907" s="1141"/>
      <c r="F1907" s="1141"/>
      <c r="G1907" s="1141"/>
      <c r="H1907" s="1141"/>
      <c r="I1907" s="1141"/>
      <c r="J1907" s="1141"/>
      <c r="K1907" s="1141"/>
      <c r="L1907" s="1141"/>
      <c r="M1907" s="1141"/>
      <c r="N1907" s="1141"/>
      <c r="O1907" s="1142"/>
    </row>
    <row r="1908" spans="1:21" s="97" customFormat="1" ht="45" customHeight="1">
      <c r="B1908" s="1093"/>
      <c r="C1908" s="1094"/>
      <c r="D1908" s="1021" t="s">
        <v>780</v>
      </c>
      <c r="E1908" s="1022"/>
      <c r="F1908" s="1022"/>
      <c r="G1908" s="1022"/>
      <c r="H1908" s="1022"/>
      <c r="I1908" s="1022"/>
      <c r="J1908" s="1022"/>
      <c r="K1908" s="1022"/>
      <c r="L1908" s="1023"/>
      <c r="M1908" s="1024" t="s">
        <v>713</v>
      </c>
      <c r="N1908" s="1025"/>
      <c r="O1908" s="706" t="s">
        <v>714</v>
      </c>
      <c r="Q1908" s="495" t="s">
        <v>721</v>
      </c>
    </row>
    <row r="1909" spans="1:21" s="97" customFormat="1" ht="17.100000000000001" customHeight="1">
      <c r="B1909" s="1093"/>
      <c r="C1909" s="1094"/>
      <c r="D1909" s="1045"/>
      <c r="E1909" s="1103"/>
      <c r="F1909" s="1103"/>
      <c r="G1909" s="1103"/>
      <c r="H1909" s="1103"/>
      <c r="I1909" s="1103"/>
      <c r="J1909" s="1103"/>
      <c r="K1909" s="1103"/>
      <c r="L1909" s="1103"/>
      <c r="M1909" s="1103"/>
      <c r="N1909" s="1103"/>
      <c r="O1909" s="1104"/>
    </row>
    <row r="1910" spans="1:21" ht="18" customHeight="1">
      <c r="B1910" s="1093"/>
      <c r="C1910" s="1094"/>
      <c r="D1910" s="1105"/>
      <c r="E1910" s="1106"/>
      <c r="F1910" s="1106"/>
      <c r="G1910" s="1106"/>
      <c r="H1910" s="1106"/>
      <c r="I1910" s="1106"/>
      <c r="J1910" s="1106"/>
      <c r="K1910" s="1106"/>
      <c r="L1910" s="1106"/>
      <c r="M1910" s="1106"/>
      <c r="N1910" s="1106"/>
      <c r="O1910" s="1107"/>
      <c r="R1910" s="294"/>
      <c r="S1910" s="294"/>
      <c r="T1910" s="294"/>
      <c r="U1910" s="294"/>
    </row>
    <row r="1911" spans="1:21" ht="18" customHeight="1">
      <c r="B1911" s="1093"/>
      <c r="C1911" s="1094"/>
      <c r="D1911" s="1147" t="s">
        <v>279</v>
      </c>
      <c r="E1911" s="1133"/>
      <c r="F1911" s="1133"/>
      <c r="G1911" s="1133"/>
      <c r="H1911" s="1133"/>
      <c r="I1911" s="1133"/>
      <c r="J1911" s="1133"/>
      <c r="K1911" s="1133"/>
      <c r="L1911" s="1133"/>
      <c r="M1911" s="1133"/>
      <c r="N1911" s="1133"/>
      <c r="O1911" s="1134"/>
      <c r="R1911" s="294"/>
      <c r="S1911" s="294"/>
      <c r="T1911" s="294"/>
      <c r="U1911" s="294"/>
    </row>
    <row r="1912" spans="1:21" ht="18" customHeight="1">
      <c r="B1912" s="1093"/>
      <c r="C1912" s="1094"/>
      <c r="D1912" s="1127"/>
      <c r="E1912" s="1128"/>
      <c r="F1912" s="1128"/>
      <c r="G1912" s="1128"/>
      <c r="H1912" s="1128"/>
      <c r="I1912" s="1128"/>
      <c r="J1912" s="1128"/>
      <c r="K1912" s="1128"/>
      <c r="L1912" s="1128"/>
      <c r="M1912" s="1128"/>
      <c r="N1912" s="1128"/>
      <c r="O1912" s="1129"/>
      <c r="R1912" s="294"/>
      <c r="S1912" s="294"/>
      <c r="T1912" s="294"/>
      <c r="U1912" s="294"/>
    </row>
    <row r="1913" spans="1:21" s="308" customFormat="1" ht="18" customHeight="1">
      <c r="B1913" s="1095"/>
      <c r="C1913" s="1096"/>
      <c r="D1913" s="1130"/>
      <c r="E1913" s="1131"/>
      <c r="F1913" s="1131"/>
      <c r="G1913" s="1131"/>
      <c r="H1913" s="1131"/>
      <c r="I1913" s="1131"/>
      <c r="J1913" s="1131"/>
      <c r="K1913" s="1131"/>
      <c r="L1913" s="1131"/>
      <c r="M1913" s="1131"/>
      <c r="N1913" s="1131"/>
      <c r="O1913" s="1132"/>
    </row>
    <row r="1914" spans="1:21" s="122" customFormat="1" ht="4.5" customHeight="1">
      <c r="B1914" s="309"/>
      <c r="C1914" s="309"/>
      <c r="D1914" s="310"/>
      <c r="E1914" s="310"/>
      <c r="F1914" s="310"/>
      <c r="G1914" s="310"/>
      <c r="H1914" s="310"/>
      <c r="I1914" s="310"/>
      <c r="J1914" s="310"/>
      <c r="K1914" s="310"/>
      <c r="L1914" s="310"/>
      <c r="M1914" s="310"/>
      <c r="N1914" s="310"/>
      <c r="O1914" s="310"/>
    </row>
    <row r="1915" spans="1:21" s="122" customFormat="1" ht="18.75" customHeight="1">
      <c r="B1915" s="463" t="s">
        <v>333</v>
      </c>
      <c r="C1915" s="309"/>
      <c r="D1915" s="310"/>
      <c r="E1915" s="310"/>
      <c r="F1915" s="310"/>
      <c r="G1915" s="310"/>
      <c r="H1915" s="310"/>
      <c r="I1915" s="310"/>
      <c r="J1915" s="310"/>
      <c r="K1915" s="310"/>
      <c r="L1915" s="310"/>
      <c r="M1915" s="310"/>
      <c r="N1915" s="310"/>
      <c r="O1915" s="310"/>
    </row>
    <row r="1916" spans="1:21" s="122" customFormat="1" ht="14.25" customHeight="1" thickBot="1">
      <c r="B1916" s="463" t="s">
        <v>331</v>
      </c>
      <c r="C1916" s="309"/>
      <c r="D1916" s="310"/>
      <c r="E1916" s="310"/>
      <c r="F1916" s="310"/>
      <c r="G1916" s="310"/>
      <c r="H1916" s="310"/>
      <c r="I1916" s="310"/>
      <c r="J1916" s="310"/>
      <c r="K1916" s="310"/>
      <c r="L1916" s="310"/>
      <c r="M1916" s="310"/>
      <c r="N1916" s="310"/>
      <c r="O1916" s="310"/>
    </row>
    <row r="1917" spans="1:21" s="122" customFormat="1" ht="18" customHeight="1" thickBot="1">
      <c r="B1917" s="1143" t="s">
        <v>36</v>
      </c>
      <c r="C1917" s="1017"/>
      <c r="D1917" s="1018"/>
      <c r="E1917" s="311" t="s">
        <v>443</v>
      </c>
      <c r="F1917" s="312"/>
      <c r="G1917" s="312"/>
      <c r="H1917" s="312"/>
      <c r="I1917" s="312"/>
      <c r="J1917" s="312"/>
      <c r="K1917" s="312"/>
      <c r="L1917" s="212"/>
      <c r="M1917" s="212"/>
      <c r="N1917" s="212"/>
      <c r="O1917" s="212"/>
    </row>
    <row r="1918" spans="1:21" s="122" customFormat="1" ht="12">
      <c r="A1918" s="313"/>
      <c r="B1918" s="314" t="s">
        <v>50</v>
      </c>
      <c r="C1918" s="314"/>
      <c r="D1918" s="315"/>
      <c r="E1918" s="316"/>
      <c r="F1918" s="316"/>
      <c r="G1918" s="317" t="s">
        <v>51</v>
      </c>
      <c r="H1918" s="315"/>
      <c r="I1918" s="314" t="s">
        <v>52</v>
      </c>
      <c r="J1918" s="314"/>
      <c r="K1918" s="313"/>
      <c r="L1918" s="318"/>
      <c r="M1918" s="319"/>
      <c r="N1918" s="313"/>
      <c r="O1918" s="317" t="s">
        <v>51</v>
      </c>
    </row>
    <row r="1919" spans="1:21" s="122" customFormat="1" ht="12">
      <c r="A1919" s="320"/>
      <c r="B1919" s="321" t="s">
        <v>53</v>
      </c>
      <c r="C1919" s="322"/>
      <c r="D1919" s="322"/>
      <c r="E1919" s="323"/>
      <c r="F1919" s="323" t="s">
        <v>54</v>
      </c>
      <c r="G1919" s="324" t="s">
        <v>55</v>
      </c>
      <c r="H1919" s="325"/>
      <c r="I1919" s="321" t="s">
        <v>53</v>
      </c>
      <c r="J1919" s="322"/>
      <c r="K1919" s="322"/>
      <c r="L1919" s="322"/>
      <c r="M1919" s="323"/>
      <c r="N1919" s="323" t="s">
        <v>54</v>
      </c>
      <c r="O1919" s="324" t="s">
        <v>55</v>
      </c>
    </row>
    <row r="1920" spans="1:21" s="122" customFormat="1" ht="18" customHeight="1">
      <c r="A1920" s="313"/>
      <c r="B1920" s="78" t="s">
        <v>395</v>
      </c>
      <c r="C1920" s="79"/>
      <c r="D1920" s="79"/>
      <c r="E1920" s="80"/>
      <c r="F1920" s="81"/>
      <c r="G1920" s="82"/>
      <c r="H1920" s="83"/>
      <c r="I1920" s="78" t="s">
        <v>397</v>
      </c>
      <c r="J1920" s="79"/>
      <c r="K1920" s="79"/>
      <c r="L1920" s="79"/>
      <c r="M1920" s="80"/>
      <c r="N1920" s="84"/>
      <c r="O1920" s="85"/>
      <c r="Q1920" s="561" t="s">
        <v>700</v>
      </c>
    </row>
    <row r="1921" spans="1:15" s="122" customFormat="1" ht="14.25" customHeight="1">
      <c r="A1921" s="313"/>
      <c r="B1921" s="86"/>
      <c r="C1921" s="87"/>
      <c r="D1921" s="88"/>
      <c r="E1921" s="89"/>
      <c r="F1921" s="90"/>
      <c r="G1921" s="91"/>
      <c r="H1921" s="83"/>
      <c r="I1921" s="92"/>
      <c r="J1921" s="93"/>
      <c r="K1921" s="88"/>
      <c r="L1921" s="88"/>
      <c r="M1921" s="89"/>
      <c r="N1921" s="90"/>
      <c r="O1921" s="94"/>
    </row>
    <row r="1922" spans="1:15" s="122" customFormat="1" ht="14.25" customHeight="1">
      <c r="A1922" s="313"/>
      <c r="B1922" s="95"/>
      <c r="C1922" s="96"/>
      <c r="D1922" s="97"/>
      <c r="E1922" s="98"/>
      <c r="F1922" s="90"/>
      <c r="G1922" s="99">
        <f>ROUNDDOWN(SUM(F1921:F1927)/1000,0)</f>
        <v>0</v>
      </c>
      <c r="H1922" s="100"/>
      <c r="I1922" s="92"/>
      <c r="J1922" s="510"/>
      <c r="K1922" s="510"/>
      <c r="L1922" s="510"/>
      <c r="M1922" s="98"/>
      <c r="N1922" s="90"/>
      <c r="O1922" s="101">
        <f>ROUNDDOWN(SUM(N1921:N1930)/1000,0)</f>
        <v>0</v>
      </c>
    </row>
    <row r="1923" spans="1:15" s="122" customFormat="1" ht="14.1" customHeight="1">
      <c r="A1923" s="313"/>
      <c r="B1923" s="95"/>
      <c r="C1923" s="96"/>
      <c r="D1923" s="97"/>
      <c r="E1923" s="98"/>
      <c r="F1923" s="90"/>
      <c r="G1923" s="99"/>
      <c r="H1923" s="100"/>
      <c r="I1923" s="92"/>
      <c r="J1923" s="510"/>
      <c r="K1923" s="510"/>
      <c r="L1923" s="510"/>
      <c r="M1923" s="98"/>
      <c r="N1923" s="90"/>
      <c r="O1923" s="94"/>
    </row>
    <row r="1924" spans="1:15" s="122" customFormat="1" ht="14.25" customHeight="1">
      <c r="A1924" s="313"/>
      <c r="B1924" s="95"/>
      <c r="C1924" s="96"/>
      <c r="D1924" s="97"/>
      <c r="E1924" s="98"/>
      <c r="F1924" s="90"/>
      <c r="G1924" s="99"/>
      <c r="H1924" s="100"/>
      <c r="I1924" s="92"/>
      <c r="J1924" s="510"/>
      <c r="K1924" s="510"/>
      <c r="L1924" s="510"/>
      <c r="M1924" s="98"/>
      <c r="N1924" s="90"/>
      <c r="O1924" s="94"/>
    </row>
    <row r="1925" spans="1:15" s="122" customFormat="1" ht="14.25" customHeight="1">
      <c r="A1925" s="313"/>
      <c r="B1925" s="95"/>
      <c r="C1925" s="96"/>
      <c r="D1925" s="97"/>
      <c r="E1925" s="98"/>
      <c r="F1925" s="90"/>
      <c r="G1925" s="102"/>
      <c r="H1925" s="103"/>
      <c r="I1925" s="92"/>
      <c r="J1925" s="510"/>
      <c r="K1925" s="510"/>
      <c r="L1925" s="510"/>
      <c r="M1925" s="98"/>
      <c r="N1925" s="90"/>
      <c r="O1925" s="94"/>
    </row>
    <row r="1926" spans="1:15" s="122" customFormat="1" ht="14.25" customHeight="1">
      <c r="A1926" s="313"/>
      <c r="B1926" s="95"/>
      <c r="C1926" s="96"/>
      <c r="D1926" s="97"/>
      <c r="E1926" s="98"/>
      <c r="F1926" s="90"/>
      <c r="G1926" s="102"/>
      <c r="H1926" s="103"/>
      <c r="I1926" s="92"/>
      <c r="J1926" s="510"/>
      <c r="K1926" s="510"/>
      <c r="L1926" s="510"/>
      <c r="M1926" s="98"/>
      <c r="N1926" s="90"/>
      <c r="O1926" s="94"/>
    </row>
    <row r="1927" spans="1:15" s="122" customFormat="1" ht="14.25" customHeight="1">
      <c r="A1927" s="313"/>
      <c r="B1927" s="78" t="s">
        <v>607</v>
      </c>
      <c r="C1927" s="79"/>
      <c r="D1927" s="79"/>
      <c r="E1927" s="80"/>
      <c r="F1927" s="81"/>
      <c r="G1927" s="82"/>
      <c r="H1927" s="105"/>
      <c r="I1927" s="92"/>
      <c r="J1927" s="510"/>
      <c r="K1927" s="510"/>
      <c r="L1927" s="510"/>
      <c r="M1927" s="98"/>
      <c r="N1927" s="90"/>
      <c r="O1927" s="94"/>
    </row>
    <row r="1928" spans="1:15" s="122" customFormat="1" ht="14.25" customHeight="1">
      <c r="A1928" s="313"/>
      <c r="B1928" s="95"/>
      <c r="C1928" s="96"/>
      <c r="D1928" s="97"/>
      <c r="E1928" s="98"/>
      <c r="F1928" s="90"/>
      <c r="G1928" s="91"/>
      <c r="H1928" s="105"/>
      <c r="I1928" s="92"/>
      <c r="J1928" s="510"/>
      <c r="K1928" s="510"/>
      <c r="L1928" s="510"/>
      <c r="M1928" s="98"/>
      <c r="N1928" s="90"/>
      <c r="O1928" s="94"/>
    </row>
    <row r="1929" spans="1:15" s="122" customFormat="1" ht="14.25" customHeight="1">
      <c r="A1929" s="313"/>
      <c r="B1929" s="95"/>
      <c r="C1929" s="96"/>
      <c r="D1929" s="97"/>
      <c r="E1929" s="98"/>
      <c r="F1929" s="90"/>
      <c r="G1929" s="99">
        <f>ROUNDDOWN(SUM(F1928:F1933)/1000,0)</f>
        <v>0</v>
      </c>
      <c r="H1929" s="100"/>
      <c r="I1929" s="107"/>
      <c r="J1929" s="511"/>
      <c r="K1929" s="511"/>
      <c r="L1929" s="511"/>
      <c r="M1929" s="98"/>
      <c r="N1929" s="90"/>
      <c r="O1929" s="106"/>
    </row>
    <row r="1930" spans="1:15" s="122" customFormat="1" ht="14.25" customHeight="1">
      <c r="A1930" s="313"/>
      <c r="B1930" s="95"/>
      <c r="C1930" s="96"/>
      <c r="D1930" s="97"/>
      <c r="E1930" s="98"/>
      <c r="F1930" s="90"/>
      <c r="G1930" s="99"/>
      <c r="H1930" s="100"/>
      <c r="I1930" s="78" t="s">
        <v>398</v>
      </c>
      <c r="J1930" s="79"/>
      <c r="K1930" s="79"/>
      <c r="L1930" s="79"/>
      <c r="M1930" s="80"/>
      <c r="N1930" s="81"/>
      <c r="O1930" s="111"/>
    </row>
    <row r="1931" spans="1:15" s="122" customFormat="1" ht="14.25" customHeight="1">
      <c r="A1931" s="313"/>
      <c r="B1931" s="95"/>
      <c r="C1931" s="96"/>
      <c r="D1931" s="97"/>
      <c r="E1931" s="98"/>
      <c r="F1931" s="90"/>
      <c r="G1931" s="99"/>
      <c r="H1931" s="105"/>
      <c r="I1931" s="92"/>
      <c r="J1931" s="510"/>
      <c r="K1931" s="510"/>
      <c r="L1931" s="510"/>
      <c r="M1931" s="98"/>
      <c r="N1931" s="90"/>
      <c r="O1931" s="94"/>
    </row>
    <row r="1932" spans="1:15" s="122" customFormat="1" ht="14.25" customHeight="1">
      <c r="A1932" s="313"/>
      <c r="B1932" s="95"/>
      <c r="C1932" s="96"/>
      <c r="D1932" s="97"/>
      <c r="E1932" s="98"/>
      <c r="F1932" s="90"/>
      <c r="G1932" s="99"/>
      <c r="H1932" s="100"/>
      <c r="I1932" s="92"/>
      <c r="J1932" s="510"/>
      <c r="K1932" s="510"/>
      <c r="L1932" s="510"/>
      <c r="M1932" s="98"/>
      <c r="N1932" s="90"/>
      <c r="O1932" s="101">
        <f>ROUNDDOWN(SUM(N1931:N1939)/1000,0)</f>
        <v>0</v>
      </c>
    </row>
    <row r="1933" spans="1:15" s="122" customFormat="1" ht="14.25" customHeight="1">
      <c r="A1933" s="313"/>
      <c r="B1933" s="78" t="s">
        <v>614</v>
      </c>
      <c r="C1933" s="79"/>
      <c r="D1933" s="79"/>
      <c r="E1933" s="80"/>
      <c r="F1933" s="81"/>
      <c r="G1933" s="82"/>
      <c r="H1933" s="100"/>
      <c r="I1933" s="92"/>
      <c r="J1933" s="510"/>
      <c r="K1933" s="510"/>
      <c r="L1933" s="510"/>
      <c r="M1933" s="98"/>
      <c r="N1933" s="90"/>
      <c r="O1933" s="94"/>
    </row>
    <row r="1934" spans="1:15" s="122" customFormat="1" ht="14.25" customHeight="1">
      <c r="A1934" s="313"/>
      <c r="B1934" s="95"/>
      <c r="C1934" s="96"/>
      <c r="D1934" s="97"/>
      <c r="E1934" s="98"/>
      <c r="F1934" s="90"/>
      <c r="G1934" s="91"/>
      <c r="H1934" s="105"/>
      <c r="I1934" s="92"/>
      <c r="J1934" s="510"/>
      <c r="K1934" s="510"/>
      <c r="L1934" s="510"/>
      <c r="M1934" s="98"/>
      <c r="N1934" s="90"/>
      <c r="O1934" s="94"/>
    </row>
    <row r="1935" spans="1:15" s="122" customFormat="1" ht="14.25" customHeight="1">
      <c r="A1935" s="313"/>
      <c r="B1935" s="95"/>
      <c r="C1935" s="96"/>
      <c r="D1935" s="97"/>
      <c r="E1935" s="98"/>
      <c r="F1935" s="90"/>
      <c r="G1935" s="99">
        <f>ROUNDDOWN(SUM(F1934:F1937)/1000,0)</f>
        <v>0</v>
      </c>
      <c r="H1935" s="105"/>
      <c r="I1935" s="92"/>
      <c r="J1935" s="510"/>
      <c r="K1935" s="510"/>
      <c r="L1935" s="510"/>
      <c r="M1935" s="98"/>
      <c r="N1935" s="90"/>
      <c r="O1935" s="94"/>
    </row>
    <row r="1936" spans="1:15" s="122" customFormat="1" ht="14.25" customHeight="1">
      <c r="A1936" s="313"/>
      <c r="B1936" s="95"/>
      <c r="C1936" s="96"/>
      <c r="D1936" s="97"/>
      <c r="E1936" s="98"/>
      <c r="F1936" s="90"/>
      <c r="G1936" s="99"/>
      <c r="H1936" s="100"/>
      <c r="I1936" s="92"/>
      <c r="J1936" s="510"/>
      <c r="K1936" s="510"/>
      <c r="L1936" s="510"/>
      <c r="M1936" s="98"/>
      <c r="N1936" s="90"/>
      <c r="O1936" s="94"/>
    </row>
    <row r="1937" spans="1:15" s="122" customFormat="1" ht="14.25" customHeight="1">
      <c r="A1937" s="313"/>
      <c r="B1937" s="78" t="s">
        <v>615</v>
      </c>
      <c r="C1937" s="79"/>
      <c r="D1937" s="79"/>
      <c r="E1937" s="80"/>
      <c r="F1937" s="81"/>
      <c r="G1937" s="82"/>
      <c r="H1937" s="100"/>
      <c r="I1937" s="92"/>
      <c r="J1937" s="510"/>
      <c r="K1937" s="510"/>
      <c r="L1937" s="510"/>
      <c r="M1937" s="98"/>
      <c r="N1937" s="90"/>
      <c r="O1937" s="94"/>
    </row>
    <row r="1938" spans="1:15" s="122" customFormat="1" ht="14.25" customHeight="1">
      <c r="A1938" s="313"/>
      <c r="B1938" s="95"/>
      <c r="C1938" s="96"/>
      <c r="D1938" s="97"/>
      <c r="E1938" s="98"/>
      <c r="F1938" s="90"/>
      <c r="G1938" s="91"/>
      <c r="H1938" s="105"/>
      <c r="I1938" s="92"/>
      <c r="J1938" s="510"/>
      <c r="K1938" s="510"/>
      <c r="L1938" s="510"/>
      <c r="M1938" s="98"/>
      <c r="N1938" s="90"/>
      <c r="O1938" s="106"/>
    </row>
    <row r="1939" spans="1:15" s="122" customFormat="1" ht="14.25" customHeight="1">
      <c r="A1939" s="313"/>
      <c r="B1939" s="95"/>
      <c r="C1939" s="96"/>
      <c r="D1939" s="97"/>
      <c r="E1939" s="98"/>
      <c r="F1939" s="90"/>
      <c r="G1939" s="99">
        <f>ROUNDDOWN(SUM(F1938:F1943)/1000,0)</f>
        <v>0</v>
      </c>
      <c r="H1939" s="105"/>
      <c r="I1939" s="185" t="s">
        <v>399</v>
      </c>
      <c r="J1939" s="167"/>
      <c r="K1939" s="109"/>
      <c r="L1939" s="109"/>
      <c r="M1939" s="110"/>
      <c r="N1939" s="84"/>
      <c r="O1939" s="111"/>
    </row>
    <row r="1940" spans="1:15" s="122" customFormat="1" ht="14.25" customHeight="1">
      <c r="A1940" s="313"/>
      <c r="B1940" s="95"/>
      <c r="C1940" s="96"/>
      <c r="D1940" s="97"/>
      <c r="E1940" s="98"/>
      <c r="F1940" s="90"/>
      <c r="G1940" s="99"/>
      <c r="H1940" s="105"/>
      <c r="I1940" s="92"/>
      <c r="J1940" s="510"/>
      <c r="K1940" s="510"/>
      <c r="L1940" s="510"/>
      <c r="M1940" s="98"/>
      <c r="N1940" s="90"/>
      <c r="O1940" s="94"/>
    </row>
    <row r="1941" spans="1:15" s="122" customFormat="1" ht="14.25" customHeight="1">
      <c r="A1941" s="313"/>
      <c r="B1941" s="95"/>
      <c r="C1941" s="96"/>
      <c r="D1941" s="97"/>
      <c r="E1941" s="98"/>
      <c r="F1941" s="90"/>
      <c r="G1941" s="99"/>
      <c r="H1941" s="100"/>
      <c r="I1941" s="92"/>
      <c r="J1941" s="510"/>
      <c r="K1941" s="510"/>
      <c r="L1941" s="510"/>
      <c r="M1941" s="98"/>
      <c r="N1941" s="90"/>
      <c r="O1941" s="101">
        <f>ROUNDDOWN(SUM(N1940:N1946)/1000,0)</f>
        <v>0</v>
      </c>
    </row>
    <row r="1942" spans="1:15" s="122" customFormat="1" ht="14.25" customHeight="1">
      <c r="A1942" s="313"/>
      <c r="B1942" s="78" t="s">
        <v>396</v>
      </c>
      <c r="C1942" s="79"/>
      <c r="D1942" s="79"/>
      <c r="E1942" s="80"/>
      <c r="F1942" s="81"/>
      <c r="G1942" s="82"/>
      <c r="H1942" s="100"/>
      <c r="I1942" s="92"/>
      <c r="J1942" s="510"/>
      <c r="K1942" s="510"/>
      <c r="L1942" s="510"/>
      <c r="M1942" s="98"/>
      <c r="N1942" s="90"/>
      <c r="O1942" s="94"/>
    </row>
    <row r="1943" spans="1:15" s="122" customFormat="1" ht="14.25" customHeight="1">
      <c r="A1943" s="313"/>
      <c r="B1943" s="95"/>
      <c r="C1943" s="96"/>
      <c r="D1943" s="97"/>
      <c r="E1943" s="98"/>
      <c r="F1943" s="90"/>
      <c r="G1943" s="91"/>
      <c r="H1943" s="100"/>
      <c r="I1943" s="92"/>
      <c r="J1943" s="510"/>
      <c r="K1943" s="510"/>
      <c r="L1943" s="510"/>
      <c r="M1943" s="98"/>
      <c r="N1943" s="90"/>
      <c r="O1943" s="94"/>
    </row>
    <row r="1944" spans="1:15" s="122" customFormat="1" ht="14.25" customHeight="1">
      <c r="A1944" s="313"/>
      <c r="B1944" s="95"/>
      <c r="C1944" s="96"/>
      <c r="D1944" s="97"/>
      <c r="E1944" s="98"/>
      <c r="F1944" s="90"/>
      <c r="G1944" s="91">
        <f>ROUNDDOWN(SUM(F1943:F1950)/1000,0)</f>
        <v>0</v>
      </c>
      <c r="H1944" s="100"/>
      <c r="I1944" s="92"/>
      <c r="J1944" s="510"/>
      <c r="K1944" s="510"/>
      <c r="L1944" s="510"/>
      <c r="M1944" s="98"/>
      <c r="N1944" s="90"/>
      <c r="O1944" s="94"/>
    </row>
    <row r="1945" spans="1:15" s="122" customFormat="1" ht="14.25" customHeight="1">
      <c r="A1945" s="313"/>
      <c r="B1945" s="95"/>
      <c r="C1945" s="96"/>
      <c r="D1945" s="97"/>
      <c r="E1945" s="98"/>
      <c r="F1945" s="90"/>
      <c r="G1945" s="91"/>
      <c r="H1945" s="100"/>
      <c r="I1945" s="92"/>
      <c r="J1945" s="510"/>
      <c r="K1945" s="510"/>
      <c r="L1945" s="510"/>
      <c r="M1945" s="98"/>
      <c r="N1945" s="90"/>
      <c r="O1945" s="94"/>
    </row>
    <row r="1946" spans="1:15" s="122" customFormat="1" ht="14.25" customHeight="1">
      <c r="A1946" s="313"/>
      <c r="B1946" s="95"/>
      <c r="C1946" s="96"/>
      <c r="D1946" s="97"/>
      <c r="E1946" s="98"/>
      <c r="F1946" s="90"/>
      <c r="G1946" s="91"/>
      <c r="H1946" s="105"/>
      <c r="I1946" s="185" t="s">
        <v>400</v>
      </c>
      <c r="J1946" s="108"/>
      <c r="K1946" s="109"/>
      <c r="L1946" s="109"/>
      <c r="M1946" s="110"/>
      <c r="N1946" s="84"/>
      <c r="O1946" s="168"/>
    </row>
    <row r="1947" spans="1:15" s="122" customFormat="1" ht="14.25" customHeight="1">
      <c r="A1947" s="313"/>
      <c r="B1947" s="95"/>
      <c r="C1947" s="96"/>
      <c r="D1947" s="97"/>
      <c r="E1947" s="98"/>
      <c r="F1947" s="90"/>
      <c r="G1947" s="91"/>
      <c r="H1947" s="105"/>
      <c r="I1947" s="92"/>
      <c r="J1947" s="510"/>
      <c r="K1947" s="510"/>
      <c r="L1947" s="510"/>
      <c r="M1947" s="98"/>
      <c r="N1947" s="90"/>
      <c r="O1947" s="169"/>
    </row>
    <row r="1948" spans="1:15" s="122" customFormat="1" ht="14.25" customHeight="1">
      <c r="A1948" s="313"/>
      <c r="B1948" s="95"/>
      <c r="C1948" s="96"/>
      <c r="D1948" s="97"/>
      <c r="E1948" s="98"/>
      <c r="F1948" s="90"/>
      <c r="G1948" s="91"/>
      <c r="H1948" s="105"/>
      <c r="I1948" s="92"/>
      <c r="J1948" s="510"/>
      <c r="K1948" s="510"/>
      <c r="L1948" s="510"/>
      <c r="M1948" s="98"/>
      <c r="N1948" s="90"/>
      <c r="O1948" s="101">
        <f>ROUNDDOWN(SUM(N1947:N1953)/1000,0)</f>
        <v>0</v>
      </c>
    </row>
    <row r="1949" spans="1:15" s="122" customFormat="1" ht="14.25" customHeight="1">
      <c r="A1949" s="313"/>
      <c r="B1949" s="95"/>
      <c r="C1949" s="96"/>
      <c r="D1949" s="97"/>
      <c r="E1949" s="98"/>
      <c r="F1949" s="90"/>
      <c r="G1949" s="91"/>
      <c r="H1949" s="105"/>
      <c r="I1949" s="92"/>
      <c r="J1949" s="510"/>
      <c r="K1949" s="510"/>
      <c r="L1949" s="510"/>
      <c r="M1949" s="98"/>
      <c r="N1949" s="90"/>
      <c r="O1949" s="94"/>
    </row>
    <row r="1950" spans="1:15" s="122" customFormat="1" ht="14.25" customHeight="1">
      <c r="A1950" s="313"/>
      <c r="B1950" s="78" t="s">
        <v>56</v>
      </c>
      <c r="C1950" s="79"/>
      <c r="D1950" s="79"/>
      <c r="E1950" s="80"/>
      <c r="F1950" s="81"/>
      <c r="G1950" s="82"/>
      <c r="H1950" s="105"/>
      <c r="I1950" s="92"/>
      <c r="J1950" s="510"/>
      <c r="K1950" s="510"/>
      <c r="L1950" s="510"/>
      <c r="M1950" s="98"/>
      <c r="N1950" s="90"/>
      <c r="O1950" s="94"/>
    </row>
    <row r="1951" spans="1:15" s="122" customFormat="1" ht="14.25" customHeight="1">
      <c r="A1951" s="313"/>
      <c r="B1951" s="95"/>
      <c r="C1951" s="96"/>
      <c r="D1951" s="97"/>
      <c r="E1951" s="98"/>
      <c r="F1951" s="90"/>
      <c r="G1951" s="91"/>
      <c r="H1951" s="100"/>
      <c r="I1951" s="92"/>
      <c r="J1951" s="510"/>
      <c r="K1951" s="510"/>
      <c r="L1951" s="510"/>
      <c r="M1951" s="98"/>
      <c r="N1951" s="90"/>
      <c r="O1951" s="94"/>
    </row>
    <row r="1952" spans="1:15" s="122" customFormat="1" ht="14.25" customHeight="1">
      <c r="A1952" s="313"/>
      <c r="B1952" s="95"/>
      <c r="C1952" s="96"/>
      <c r="D1952" s="97"/>
      <c r="E1952" s="98"/>
      <c r="F1952" s="90"/>
      <c r="G1952" s="99">
        <f>ROUNDDOWN(SUM(F1951:F1956)/1000,0)</f>
        <v>0</v>
      </c>
      <c r="H1952" s="105"/>
      <c r="I1952" s="92"/>
      <c r="J1952" s="510"/>
      <c r="K1952" s="510"/>
      <c r="L1952" s="510"/>
      <c r="M1952" s="98"/>
      <c r="N1952" s="90"/>
      <c r="O1952" s="106"/>
    </row>
    <row r="1953" spans="1:17" s="122" customFormat="1" ht="14.25" customHeight="1">
      <c r="A1953" s="313"/>
      <c r="B1953" s="95"/>
      <c r="C1953" s="96"/>
      <c r="D1953" s="97"/>
      <c r="E1953" s="98"/>
      <c r="F1953" s="90"/>
      <c r="G1953" s="91"/>
      <c r="H1953" s="105"/>
      <c r="I1953" s="185" t="s">
        <v>401</v>
      </c>
      <c r="J1953" s="108"/>
      <c r="K1953" s="109"/>
      <c r="L1953" s="109"/>
      <c r="M1953" s="110"/>
      <c r="N1953" s="707"/>
      <c r="O1953" s="112"/>
    </row>
    <row r="1954" spans="1:17" s="122" customFormat="1" ht="14.25" customHeight="1">
      <c r="A1954" s="313"/>
      <c r="B1954" s="95"/>
      <c r="C1954" s="96"/>
      <c r="D1954" s="97"/>
      <c r="E1954" s="98"/>
      <c r="F1954" s="90"/>
      <c r="G1954" s="99"/>
      <c r="H1954" s="105"/>
      <c r="I1954" s="92"/>
      <c r="J1954" s="510"/>
      <c r="K1954" s="510"/>
      <c r="L1954" s="510"/>
      <c r="M1954" s="98"/>
      <c r="N1954" s="90"/>
      <c r="O1954" s="94"/>
    </row>
    <row r="1955" spans="1:17" s="122" customFormat="1" ht="14.25" customHeight="1">
      <c r="A1955" s="313"/>
      <c r="B1955" s="95"/>
      <c r="C1955" s="96"/>
      <c r="D1955" s="97"/>
      <c r="E1955" s="98"/>
      <c r="F1955" s="90"/>
      <c r="G1955" s="99"/>
      <c r="H1955" s="100"/>
      <c r="I1955" s="92"/>
      <c r="J1955" s="510"/>
      <c r="K1955" s="510"/>
      <c r="L1955" s="510"/>
      <c r="M1955" s="98"/>
      <c r="N1955" s="90"/>
      <c r="O1955" s="101">
        <f>ROUNDDOWN(SUM(N1954:N1959)/1000,0)</f>
        <v>0</v>
      </c>
    </row>
    <row r="1956" spans="1:17" s="122" customFormat="1" ht="14.1" customHeight="1" thickBot="1">
      <c r="A1956" s="313"/>
      <c r="B1956" s="113" t="s">
        <v>608</v>
      </c>
      <c r="C1956" s="114"/>
      <c r="D1956" s="114"/>
      <c r="E1956" s="115"/>
      <c r="F1956" s="116"/>
      <c r="G1956" s="117">
        <f>G1957-G1922-G1929-G1935-G1939-G1944-G1952</f>
        <v>0</v>
      </c>
      <c r="H1956" s="105"/>
      <c r="I1956" s="92"/>
      <c r="J1956" s="510"/>
      <c r="K1956" s="510"/>
      <c r="L1956" s="510"/>
      <c r="M1956" s="98"/>
      <c r="N1956" s="90"/>
      <c r="O1956" s="94"/>
    </row>
    <row r="1957" spans="1:17" s="122" customFormat="1" ht="14.25" customHeight="1" thickTop="1">
      <c r="A1957" s="313"/>
      <c r="B1957" s="702" t="s">
        <v>57</v>
      </c>
      <c r="C1957" s="703"/>
      <c r="D1957" s="703"/>
      <c r="E1957" s="703"/>
      <c r="F1957" s="704"/>
      <c r="G1957" s="118">
        <f>O1966</f>
        <v>0</v>
      </c>
      <c r="H1957" s="100"/>
      <c r="I1957" s="92"/>
      <c r="J1957" s="510"/>
      <c r="K1957" s="510"/>
      <c r="L1957" s="510"/>
      <c r="M1957" s="98"/>
      <c r="N1957" s="90"/>
      <c r="O1957" s="94"/>
    </row>
    <row r="1958" spans="1:17" s="122" customFormat="1" ht="20.100000000000001" customHeight="1">
      <c r="A1958" s="313"/>
      <c r="B1958" s="119" t="s">
        <v>58</v>
      </c>
      <c r="C1958" s="120"/>
      <c r="D1958" s="120"/>
      <c r="E1958" s="120"/>
      <c r="F1958" s="120"/>
      <c r="G1958" s="121"/>
      <c r="H1958" s="100"/>
      <c r="I1958" s="107"/>
      <c r="J1958" s="511"/>
      <c r="K1958" s="511"/>
      <c r="L1958" s="511"/>
      <c r="M1958" s="104"/>
      <c r="N1958" s="645"/>
      <c r="O1958" s="106"/>
    </row>
    <row r="1959" spans="1:17" s="122" customFormat="1" ht="14.25" customHeight="1">
      <c r="A1959" s="313"/>
      <c r="B1959" s="122" t="s">
        <v>59</v>
      </c>
      <c r="C1959" s="120"/>
      <c r="D1959" s="120"/>
      <c r="E1959" s="120"/>
      <c r="F1959" s="120"/>
      <c r="G1959" s="123" t="s">
        <v>60</v>
      </c>
      <c r="H1959" s="121"/>
      <c r="I1959" s="185" t="s">
        <v>717</v>
      </c>
      <c r="J1959" s="708"/>
      <c r="K1959" s="510"/>
      <c r="L1959" s="510"/>
      <c r="M1959" s="110"/>
      <c r="N1959" s="84"/>
      <c r="O1959" s="111"/>
    </row>
    <row r="1960" spans="1:17" s="122" customFormat="1" ht="14.25" customHeight="1">
      <c r="A1960" s="313"/>
      <c r="B1960" s="987" t="s">
        <v>61</v>
      </c>
      <c r="C1960" s="1019"/>
      <c r="D1960" s="1019"/>
      <c r="E1960" s="1019"/>
      <c r="F1960" s="1020"/>
      <c r="G1960" s="125" t="s">
        <v>62</v>
      </c>
      <c r="H1960" s="124"/>
      <c r="I1960" s="92"/>
      <c r="J1960" s="510"/>
      <c r="K1960" s="709"/>
      <c r="L1960" s="709"/>
      <c r="M1960" s="98"/>
      <c r="N1960" s="90"/>
      <c r="O1960" s="94"/>
      <c r="Q1960" s="648" t="s">
        <v>735</v>
      </c>
    </row>
    <row r="1961" spans="1:17" s="122" customFormat="1" ht="14.25" customHeight="1">
      <c r="A1961" s="313"/>
      <c r="B1961" s="1144" t="s">
        <v>403</v>
      </c>
      <c r="C1961" s="1019"/>
      <c r="D1961" s="1019"/>
      <c r="E1961" s="1019"/>
      <c r="F1961" s="1020"/>
      <c r="G1961" s="126"/>
      <c r="H1961" s="124"/>
      <c r="I1961" s="92"/>
      <c r="J1961" s="510"/>
      <c r="K1961" s="510"/>
      <c r="L1961" s="510"/>
      <c r="M1961" s="98"/>
      <c r="N1961" s="90"/>
      <c r="O1961" s="101">
        <f>ROUNDDOWN(SUM(N1960:N1964)/1000,0)</f>
        <v>0</v>
      </c>
    </row>
    <row r="1962" spans="1:17" s="122" customFormat="1" ht="20.100000000000001" customHeight="1">
      <c r="A1962" s="313"/>
      <c r="B1962" s="1144" t="s">
        <v>404</v>
      </c>
      <c r="C1962" s="1145"/>
      <c r="D1962" s="1145"/>
      <c r="E1962" s="1145"/>
      <c r="F1962" s="1146"/>
      <c r="G1962" s="126"/>
      <c r="H1962" s="127"/>
      <c r="I1962" s="92"/>
      <c r="J1962" s="510"/>
      <c r="K1962" s="510"/>
      <c r="L1962" s="510"/>
      <c r="M1962" s="98"/>
      <c r="N1962" s="90"/>
      <c r="O1962" s="94"/>
    </row>
    <row r="1963" spans="1:17" s="122" customFormat="1" ht="21.95" customHeight="1" thickBot="1">
      <c r="A1963" s="313"/>
      <c r="B1963" s="1144" t="s">
        <v>104</v>
      </c>
      <c r="C1963" s="1145"/>
      <c r="D1963" s="1145"/>
      <c r="E1963" s="1145"/>
      <c r="F1963" s="1146"/>
      <c r="G1963" s="126"/>
      <c r="H1963" s="105"/>
      <c r="I1963" s="92"/>
      <c r="J1963" s="510"/>
      <c r="K1963" s="510"/>
      <c r="L1963" s="510"/>
      <c r="M1963" s="98"/>
      <c r="N1963" s="90"/>
      <c r="O1963" s="128"/>
    </row>
    <row r="1964" spans="1:17" s="122" customFormat="1" ht="35.450000000000003" customHeight="1" thickTop="1">
      <c r="A1964" s="313"/>
      <c r="B1964" s="1144" t="s">
        <v>108</v>
      </c>
      <c r="C1964" s="1145"/>
      <c r="D1964" s="1145"/>
      <c r="E1964" s="1145"/>
      <c r="F1964" s="1146"/>
      <c r="G1964" s="126"/>
      <c r="H1964" s="105"/>
      <c r="I1964" s="1166" t="s">
        <v>402</v>
      </c>
      <c r="J1964" s="1167"/>
      <c r="K1964" s="1167"/>
      <c r="L1964" s="1167"/>
      <c r="M1964" s="1167"/>
      <c r="N1964" s="1168"/>
      <c r="O1964" s="129">
        <f>SUM(O1922,O1932,O1941,O1948,O1955,O1961)</f>
        <v>0</v>
      </c>
    </row>
    <row r="1965" spans="1:17" s="122" customFormat="1" ht="35.450000000000003" customHeight="1">
      <c r="A1965" s="313"/>
      <c r="B1965" s="1144" t="s">
        <v>774</v>
      </c>
      <c r="C1965" s="1145"/>
      <c r="D1965" s="1145"/>
      <c r="E1965" s="1145"/>
      <c r="F1965" s="1146"/>
      <c r="G1965" s="126"/>
      <c r="H1965" s="121"/>
      <c r="I1965" s="1169" t="s">
        <v>276</v>
      </c>
      <c r="J1965" s="1170"/>
      <c r="K1965" s="1170"/>
      <c r="L1965" s="1170"/>
      <c r="M1965" s="1170"/>
      <c r="N1965" s="1171"/>
      <c r="O1965" s="136">
        <f>IF(共通入力シート!$B$18="課税事業者",ROUNDDOWN((O1964-G1967)*10/110,0),0)</f>
        <v>0</v>
      </c>
    </row>
    <row r="1966" spans="1:17" s="122" customFormat="1" ht="26.1" customHeight="1" thickBot="1">
      <c r="A1966" s="313"/>
      <c r="B1966" s="1153" t="s">
        <v>775</v>
      </c>
      <c r="C1966" s="1154"/>
      <c r="D1966" s="1154"/>
      <c r="E1966" s="1154"/>
      <c r="F1966" s="1155"/>
      <c r="G1966" s="126"/>
      <c r="H1966" s="121"/>
      <c r="I1966" s="1159" t="s">
        <v>609</v>
      </c>
      <c r="J1966" s="1160"/>
      <c r="K1966" s="1160"/>
      <c r="L1966" s="1160"/>
      <c r="M1966" s="1160"/>
      <c r="N1966" s="1161"/>
      <c r="O1966" s="131">
        <f>O1964-O1965</f>
        <v>0</v>
      </c>
    </row>
    <row r="1967" spans="1:17" s="122" customFormat="1" ht="25.35" customHeight="1" thickTop="1">
      <c r="A1967" s="313"/>
      <c r="B1967" s="1156" t="s">
        <v>63</v>
      </c>
      <c r="C1967" s="1157"/>
      <c r="D1967" s="1157"/>
      <c r="E1967" s="1157"/>
      <c r="F1967" s="1158"/>
      <c r="G1967" s="130">
        <f>SUM(G1961:G1966)</f>
        <v>0</v>
      </c>
      <c r="H1967" s="326"/>
      <c r="I1967" s="1159" t="s">
        <v>610</v>
      </c>
      <c r="J1967" s="1160"/>
      <c r="K1967" s="1160"/>
      <c r="L1967" s="1160"/>
      <c r="M1967" s="1160"/>
      <c r="N1967" s="1161"/>
      <c r="O1967" s="134"/>
    </row>
    <row r="1968" spans="1:17" s="122" customFormat="1" ht="26.25" customHeight="1">
      <c r="A1968" s="313"/>
      <c r="B1968" s="122" t="s">
        <v>64</v>
      </c>
      <c r="C1968" s="327"/>
      <c r="D1968" s="327"/>
      <c r="E1968" s="327"/>
      <c r="F1968" s="327"/>
      <c r="G1968" s="133"/>
      <c r="H1968" s="326"/>
      <c r="O1968" s="135"/>
    </row>
    <row r="1969" spans="1:21" s="122" customFormat="1" ht="10.5" customHeight="1" thickBot="1">
      <c r="A1969" s="313"/>
      <c r="C1969" s="327"/>
      <c r="D1969" s="327"/>
      <c r="E1969" s="327"/>
      <c r="F1969" s="327"/>
      <c r="G1969" s="133"/>
      <c r="H1969" s="326"/>
      <c r="I1969" s="328"/>
    </row>
    <row r="1970" spans="1:21" s="122" customFormat="1" ht="25.35" customHeight="1" thickBot="1">
      <c r="A1970" s="313"/>
      <c r="B1970" s="1143" t="s">
        <v>65</v>
      </c>
      <c r="C1970" s="1018"/>
      <c r="D1970" s="1162" t="str">
        <f>IF(共通入力シート!$B$2="","",共通入力シート!$B$2)</f>
        <v/>
      </c>
      <c r="E1970" s="1162"/>
      <c r="F1970" s="1162"/>
      <c r="G1970" s="1163"/>
      <c r="H1970" s="1164" t="s">
        <v>778</v>
      </c>
      <c r="I1970" s="1165"/>
      <c r="J1970" s="1165"/>
      <c r="K1970" s="1165"/>
      <c r="L1970" s="1165"/>
      <c r="M1970" s="1165"/>
      <c r="N1970" s="1165"/>
      <c r="O1970" s="1165"/>
    </row>
    <row r="1971" spans="1:21" s="122" customFormat="1" ht="77.099999999999994" customHeight="1" thickBot="1">
      <c r="A1971" s="313"/>
      <c r="B1971" s="1148" t="s">
        <v>776</v>
      </c>
      <c r="C1971" s="1149"/>
      <c r="D1971" s="1150" t="str">
        <f>IF(O1966=0,"",MAX(0,MIN(INT(O1966/2),G1956)))</f>
        <v/>
      </c>
      <c r="E1971" s="1150"/>
      <c r="F1971" s="1150"/>
      <c r="G1971" s="329" t="s">
        <v>27</v>
      </c>
      <c r="H1971" s="1151" t="s">
        <v>736</v>
      </c>
      <c r="I1971" s="1152"/>
      <c r="J1971" s="1152"/>
      <c r="K1971" s="1152"/>
      <c r="L1971" s="1152"/>
      <c r="M1971" s="1152"/>
      <c r="N1971" s="1152"/>
      <c r="O1971" s="1152"/>
    </row>
    <row r="1972" spans="1:21" ht="4.5" customHeight="1"/>
    <row r="1973" spans="1:21" ht="15.6" customHeight="1">
      <c r="B1973" s="122" t="s">
        <v>332</v>
      </c>
      <c r="C1973" s="198"/>
      <c r="D1973" s="198"/>
      <c r="E1973" s="198"/>
      <c r="F1973" s="198"/>
      <c r="G1973" s="198"/>
      <c r="H1973" s="198"/>
      <c r="I1973" s="198"/>
      <c r="J1973" s="198"/>
      <c r="K1973" s="198"/>
      <c r="L1973" s="198"/>
      <c r="M1973" s="198"/>
      <c r="N1973" s="198"/>
      <c r="O1973" s="198"/>
      <c r="R1973" s="294"/>
      <c r="S1973" s="294"/>
      <c r="T1973" s="294"/>
      <c r="U1973" s="294"/>
    </row>
    <row r="1974" spans="1:21" ht="15.6" customHeight="1">
      <c r="B1974" s="198" t="s">
        <v>383</v>
      </c>
      <c r="C1974" s="198"/>
      <c r="D1974" s="198"/>
      <c r="E1974" s="198"/>
      <c r="F1974" s="198"/>
      <c r="G1974" s="198"/>
      <c r="H1974" s="198"/>
      <c r="I1974" s="198"/>
      <c r="J1974" s="198"/>
      <c r="K1974" s="198"/>
      <c r="L1974" s="198"/>
      <c r="M1974" s="198"/>
      <c r="N1974" s="198"/>
      <c r="O1974" s="198"/>
      <c r="R1974" s="294"/>
      <c r="S1974" s="294"/>
      <c r="T1974" s="294"/>
      <c r="U1974" s="294"/>
    </row>
    <row r="1975" spans="1:21" ht="15.6" customHeight="1" thickBot="1">
      <c r="B1975" s="1044" t="s">
        <v>386</v>
      </c>
      <c r="C1975" s="1044"/>
      <c r="D1975" s="1044"/>
      <c r="E1975" s="1044"/>
      <c r="F1975" s="1044"/>
      <c r="G1975" s="1044"/>
      <c r="H1975" s="1044"/>
      <c r="I1975" s="1044"/>
      <c r="J1975" s="1044"/>
      <c r="K1975" s="1044"/>
      <c r="L1975" s="1044"/>
      <c r="M1975" s="1044"/>
      <c r="N1975" s="1044"/>
      <c r="O1975" s="1044"/>
      <c r="R1975" s="294"/>
      <c r="S1975" s="294"/>
      <c r="T1975" s="294"/>
      <c r="U1975" s="294"/>
    </row>
    <row r="1976" spans="1:21" ht="15.75" customHeight="1">
      <c r="B1976" s="1036" t="s">
        <v>36</v>
      </c>
      <c r="C1976" s="1063"/>
      <c r="D1976" s="1051" t="s">
        <v>444</v>
      </c>
      <c r="E1976" s="1052"/>
      <c r="F1976" s="1036" t="s">
        <v>447</v>
      </c>
      <c r="G1976" s="1037"/>
      <c r="H1976" s="1038"/>
      <c r="I1976" s="1038"/>
      <c r="J1976" s="1038"/>
      <c r="K1976" s="1038"/>
      <c r="L1976" s="1038"/>
      <c r="M1976" s="1038"/>
      <c r="N1976" s="1038"/>
      <c r="O1976" s="1039"/>
      <c r="Q1976" s="520"/>
      <c r="R1976" s="294"/>
      <c r="S1976" s="294"/>
      <c r="T1976" s="294"/>
      <c r="U1976" s="294"/>
    </row>
    <row r="1977" spans="1:21" ht="17.25" customHeight="1" thickBot="1">
      <c r="B1977" s="1040"/>
      <c r="C1977" s="1064"/>
      <c r="D1977" s="1053"/>
      <c r="E1977" s="1054"/>
      <c r="F1977" s="1040"/>
      <c r="G1977" s="1041"/>
      <c r="H1977" s="1042"/>
      <c r="I1977" s="1042"/>
      <c r="J1977" s="1042"/>
      <c r="K1977" s="1042"/>
      <c r="L1977" s="1042"/>
      <c r="M1977" s="1042"/>
      <c r="N1977" s="1042"/>
      <c r="O1977" s="1043"/>
      <c r="Q1977" s="519"/>
      <c r="R1977" s="294"/>
      <c r="S1977" s="294"/>
      <c r="T1977" s="294"/>
      <c r="U1977" s="294"/>
    </row>
    <row r="1978" spans="1:21" ht="16.5" customHeight="1">
      <c r="B1978" s="295" t="s">
        <v>111</v>
      </c>
      <c r="C1978" s="296"/>
      <c r="D1978" s="296"/>
      <c r="E1978" s="297"/>
      <c r="F1978" s="296"/>
      <c r="G1978" s="296"/>
      <c r="H1978" s="298"/>
      <c r="I1978" s="298"/>
      <c r="J1978" s="298"/>
      <c r="K1978" s="298"/>
      <c r="L1978" s="298"/>
      <c r="M1978" s="298"/>
      <c r="N1978" s="298"/>
      <c r="O1978" s="299"/>
      <c r="R1978" s="294"/>
      <c r="S1978" s="294"/>
      <c r="T1978" s="294"/>
      <c r="U1978" s="294"/>
    </row>
    <row r="1979" spans="1:21" ht="18.75" customHeight="1">
      <c r="B1979" s="1055"/>
      <c r="C1979" s="1056"/>
      <c r="D1979" s="1056"/>
      <c r="E1979" s="1056"/>
      <c r="F1979" s="1056"/>
      <c r="G1979" s="1056"/>
      <c r="H1979" s="1056"/>
      <c r="I1979" s="1056"/>
      <c r="J1979" s="1056"/>
      <c r="K1979" s="1056"/>
      <c r="L1979" s="1213" t="s">
        <v>39</v>
      </c>
      <c r="M1979" s="1215"/>
      <c r="N1979" s="1215"/>
      <c r="O1979" s="1216"/>
      <c r="Q1979" s="496" t="str">
        <f>IF(M1979="", "←選択してください。", "")</f>
        <v>←選択してください。</v>
      </c>
      <c r="R1979" s="294"/>
      <c r="S1979" s="294"/>
      <c r="T1979" s="294"/>
      <c r="U1979" s="294"/>
    </row>
    <row r="1980" spans="1:21" ht="17.25" customHeight="1">
      <c r="B1980" s="1057"/>
      <c r="C1980" s="1058"/>
      <c r="D1980" s="1058"/>
      <c r="E1980" s="1058"/>
      <c r="F1980" s="1058"/>
      <c r="G1980" s="1058"/>
      <c r="H1980" s="1058"/>
      <c r="I1980" s="1058"/>
      <c r="J1980" s="1058"/>
      <c r="K1980" s="1058"/>
      <c r="L1980" s="1214"/>
      <c r="M1980" s="1217"/>
      <c r="N1980" s="1217"/>
      <c r="O1980" s="1218"/>
      <c r="Q1980" s="301"/>
      <c r="R1980" s="294"/>
      <c r="S1980" s="294"/>
      <c r="T1980" s="294"/>
      <c r="U1980" s="294"/>
    </row>
    <row r="1981" spans="1:21" ht="4.5" customHeight="1">
      <c r="B1981" s="303"/>
      <c r="C1981" s="303"/>
      <c r="D1981" s="303"/>
      <c r="E1981" s="303"/>
      <c r="F1981" s="303"/>
      <c r="G1981" s="303"/>
      <c r="H1981" s="303"/>
      <c r="I1981" s="303"/>
      <c r="J1981" s="303"/>
      <c r="K1981" s="303"/>
      <c r="L1981" s="303"/>
      <c r="M1981" s="303"/>
      <c r="N1981" s="303"/>
      <c r="O1981" s="517"/>
      <c r="R1981" s="294"/>
      <c r="S1981" s="294"/>
      <c r="T1981" s="294"/>
      <c r="U1981" s="294"/>
    </row>
    <row r="1982" spans="1:21" ht="24" customHeight="1">
      <c r="B1982" s="987" t="s">
        <v>112</v>
      </c>
      <c r="C1982" s="1097"/>
      <c r="D1982" s="1098" t="s">
        <v>41</v>
      </c>
      <c r="E1982" s="1099"/>
      <c r="F1982" s="1100"/>
      <c r="G1982" s="1100"/>
      <c r="H1982" s="1101"/>
      <c r="I1982" s="987"/>
      <c r="J1982" s="988"/>
      <c r="K1982" s="988"/>
      <c r="L1982" s="1219"/>
      <c r="M1982" s="1219"/>
      <c r="N1982" s="1219"/>
      <c r="O1982" s="1220"/>
      <c r="Q1982" s="301" t="str">
        <f>IF(OR(F1976="人材養成事業",F1976= "普及啓発事業"), "←斜線部は記入する必要はありません。", "")</f>
        <v/>
      </c>
      <c r="R1982" s="294"/>
      <c r="S1982" s="294"/>
      <c r="T1982" s="294"/>
      <c r="U1982" s="294"/>
    </row>
    <row r="1983" spans="1:21" ht="8.25" customHeight="1">
      <c r="B1983" s="122"/>
      <c r="C1983" s="122"/>
      <c r="D1983" s="122"/>
      <c r="E1983" s="122"/>
      <c r="F1983" s="303"/>
      <c r="G1983" s="303"/>
      <c r="H1983" s="500"/>
      <c r="I1983" s="303"/>
      <c r="J1983" s="303"/>
      <c r="K1983" s="303"/>
      <c r="L1983" s="501"/>
      <c r="M1983" s="303"/>
      <c r="N1983" s="303"/>
      <c r="O1983" s="502"/>
      <c r="Q1983" s="301"/>
      <c r="R1983" s="294"/>
      <c r="S1983" s="294"/>
      <c r="T1983" s="294"/>
      <c r="U1983" s="294"/>
    </row>
    <row r="1984" spans="1:21" ht="24" hidden="1" customHeight="1">
      <c r="B1984" s="122"/>
      <c r="C1984" s="122"/>
      <c r="D1984" s="122"/>
      <c r="E1984" s="122"/>
      <c r="F1984" s="303"/>
      <c r="G1984" s="303"/>
      <c r="H1984" s="500"/>
      <c r="I1984" s="303"/>
      <c r="J1984" s="303"/>
      <c r="K1984" s="303"/>
      <c r="L1984" s="501"/>
      <c r="M1984" s="303"/>
      <c r="N1984" s="303"/>
      <c r="O1984" s="502"/>
      <c r="Q1984" s="301"/>
      <c r="R1984" s="294"/>
      <c r="S1984" s="294"/>
      <c r="T1984" s="294"/>
      <c r="U1984" s="294"/>
    </row>
    <row r="1985" spans="2:21" ht="9.75" hidden="1" customHeight="1">
      <c r="B1985" s="122"/>
      <c r="C1985" s="122"/>
      <c r="D1985" s="303"/>
      <c r="E1985" s="303"/>
      <c r="F1985" s="303"/>
      <c r="G1985" s="303"/>
      <c r="H1985" s="303"/>
      <c r="I1985" s="303"/>
      <c r="J1985" s="303"/>
      <c r="K1985" s="303"/>
      <c r="L1985" s="303"/>
      <c r="M1985" s="303"/>
      <c r="N1985" s="303"/>
      <c r="O1985" s="303"/>
      <c r="Q1985" s="301"/>
      <c r="R1985" s="294"/>
      <c r="S1985" s="294"/>
      <c r="T1985" s="294"/>
      <c r="U1985" s="294"/>
    </row>
    <row r="1986" spans="2:21" s="97" customFormat="1" ht="18" customHeight="1">
      <c r="B1986" s="1067" t="s">
        <v>277</v>
      </c>
      <c r="C1986" s="1075"/>
      <c r="D1986" s="1032" t="s">
        <v>738</v>
      </c>
      <c r="E1986" s="975"/>
      <c r="F1986" s="975"/>
      <c r="G1986" s="975"/>
      <c r="H1986" s="975"/>
      <c r="I1986" s="975"/>
      <c r="J1986" s="975"/>
      <c r="K1986" s="975"/>
      <c r="L1986" s="975"/>
      <c r="M1986" s="975"/>
      <c r="N1986" s="975"/>
      <c r="O1986" s="976"/>
      <c r="Q1986" s="495"/>
    </row>
    <row r="1987" spans="2:21" s="97" customFormat="1" ht="19.350000000000001" customHeight="1">
      <c r="B1987" s="1076"/>
      <c r="C1987" s="1077"/>
      <c r="D1987" s="1033"/>
      <c r="E1987" s="1034"/>
      <c r="F1987" s="1034"/>
      <c r="G1987" s="1034"/>
      <c r="H1987" s="1034"/>
      <c r="I1987" s="1034"/>
      <c r="J1987" s="1034"/>
      <c r="K1987" s="1034"/>
      <c r="L1987" s="1034"/>
      <c r="M1987" s="1034"/>
      <c r="N1987" s="1034"/>
      <c r="O1987" s="1035"/>
    </row>
    <row r="1988" spans="2:21" s="97" customFormat="1" ht="19.350000000000001" customHeight="1">
      <c r="B1988" s="1076"/>
      <c r="C1988" s="1077"/>
      <c r="D1988" s="1026"/>
      <c r="E1988" s="1027"/>
      <c r="F1988" s="1027"/>
      <c r="G1988" s="1027"/>
      <c r="H1988" s="1027"/>
      <c r="I1988" s="1027"/>
      <c r="J1988" s="1027"/>
      <c r="K1988" s="1027"/>
      <c r="L1988" s="1027"/>
      <c r="M1988" s="1027"/>
      <c r="N1988" s="1027"/>
      <c r="O1988" s="1028"/>
    </row>
    <row r="1989" spans="2:21" s="97" customFormat="1" ht="19.350000000000001" customHeight="1">
      <c r="B1989" s="1076"/>
      <c r="C1989" s="1077"/>
      <c r="D1989" s="1026"/>
      <c r="E1989" s="1027"/>
      <c r="F1989" s="1027"/>
      <c r="G1989" s="1027"/>
      <c r="H1989" s="1027"/>
      <c r="I1989" s="1027"/>
      <c r="J1989" s="1027"/>
      <c r="K1989" s="1027"/>
      <c r="L1989" s="1027"/>
      <c r="M1989" s="1027"/>
      <c r="N1989" s="1027"/>
      <c r="O1989" s="1028"/>
    </row>
    <row r="1990" spans="2:21" s="97" customFormat="1" ht="19.350000000000001" customHeight="1">
      <c r="B1990" s="1076"/>
      <c r="C1990" s="1077"/>
      <c r="D1990" s="1026"/>
      <c r="E1990" s="1027"/>
      <c r="F1990" s="1027"/>
      <c r="G1990" s="1027"/>
      <c r="H1990" s="1027"/>
      <c r="I1990" s="1027"/>
      <c r="J1990" s="1027"/>
      <c r="K1990" s="1027"/>
      <c r="L1990" s="1027"/>
      <c r="M1990" s="1027"/>
      <c r="N1990" s="1027"/>
      <c r="O1990" s="1028"/>
    </row>
    <row r="1991" spans="2:21" s="97" customFormat="1" ht="19.350000000000001" customHeight="1">
      <c r="B1991" s="1076"/>
      <c r="C1991" s="1077"/>
      <c r="D1991" s="1026"/>
      <c r="E1991" s="1027"/>
      <c r="F1991" s="1027"/>
      <c r="G1991" s="1027"/>
      <c r="H1991" s="1027"/>
      <c r="I1991" s="1027"/>
      <c r="J1991" s="1027"/>
      <c r="K1991" s="1027"/>
      <c r="L1991" s="1027"/>
      <c r="M1991" s="1027"/>
      <c r="N1991" s="1027"/>
      <c r="O1991" s="1028"/>
    </row>
    <row r="1992" spans="2:21" s="97" customFormat="1" ht="19.350000000000001" customHeight="1">
      <c r="B1992" s="1076"/>
      <c r="C1992" s="1077"/>
      <c r="D1992" s="1026"/>
      <c r="E1992" s="1027"/>
      <c r="F1992" s="1027"/>
      <c r="G1992" s="1027"/>
      <c r="H1992" s="1027"/>
      <c r="I1992" s="1027"/>
      <c r="J1992" s="1027"/>
      <c r="K1992" s="1027"/>
      <c r="L1992" s="1027"/>
      <c r="M1992" s="1027"/>
      <c r="N1992" s="1027"/>
      <c r="O1992" s="1028"/>
    </row>
    <row r="1993" spans="2:21" s="97" customFormat="1" ht="19.350000000000001" customHeight="1">
      <c r="B1993" s="1076"/>
      <c r="C1993" s="1077"/>
      <c r="D1993" s="1026"/>
      <c r="E1993" s="1027"/>
      <c r="F1993" s="1027"/>
      <c r="G1993" s="1027"/>
      <c r="H1993" s="1027"/>
      <c r="I1993" s="1027"/>
      <c r="J1993" s="1027"/>
      <c r="K1993" s="1027"/>
      <c r="L1993" s="1027"/>
      <c r="M1993" s="1027"/>
      <c r="N1993" s="1027"/>
      <c r="O1993" s="1028"/>
    </row>
    <row r="1994" spans="2:21" s="97" customFormat="1" ht="19.350000000000001" customHeight="1">
      <c r="B1994" s="1076"/>
      <c r="C1994" s="1077"/>
      <c r="D1994" s="1026"/>
      <c r="E1994" s="1027"/>
      <c r="F1994" s="1027"/>
      <c r="G1994" s="1027"/>
      <c r="H1994" s="1027"/>
      <c r="I1994" s="1027"/>
      <c r="J1994" s="1027"/>
      <c r="K1994" s="1027"/>
      <c r="L1994" s="1027"/>
      <c r="M1994" s="1027"/>
      <c r="N1994" s="1027"/>
      <c r="O1994" s="1028"/>
    </row>
    <row r="1995" spans="2:21" s="97" customFormat="1" ht="19.350000000000001" customHeight="1">
      <c r="B1995" s="1076"/>
      <c r="C1995" s="1077"/>
      <c r="D1995" s="1026"/>
      <c r="E1995" s="1027"/>
      <c r="F1995" s="1027"/>
      <c r="G1995" s="1027"/>
      <c r="H1995" s="1027"/>
      <c r="I1995" s="1027"/>
      <c r="J1995" s="1027"/>
      <c r="K1995" s="1027"/>
      <c r="L1995" s="1027"/>
      <c r="M1995" s="1027"/>
      <c r="N1995" s="1027"/>
      <c r="O1995" s="1028"/>
    </row>
    <row r="1996" spans="2:21" s="97" customFormat="1" ht="19.350000000000001" customHeight="1">
      <c r="B1996" s="1078"/>
      <c r="C1996" s="1079"/>
      <c r="D1996" s="1029"/>
      <c r="E1996" s="1030"/>
      <c r="F1996" s="1030"/>
      <c r="G1996" s="1030"/>
      <c r="H1996" s="1030"/>
      <c r="I1996" s="1030"/>
      <c r="J1996" s="1030"/>
      <c r="K1996" s="1030"/>
      <c r="L1996" s="1030"/>
      <c r="M1996" s="1030"/>
      <c r="N1996" s="1030"/>
      <c r="O1996" s="1031"/>
    </row>
    <row r="1997" spans="2:21" s="97" customFormat="1" ht="18" customHeight="1">
      <c r="B1997" s="1067" t="s">
        <v>114</v>
      </c>
      <c r="C1997" s="1092"/>
      <c r="D1997" s="1147" t="s">
        <v>523</v>
      </c>
      <c r="E1997" s="1133"/>
      <c r="F1997" s="1133"/>
      <c r="G1997" s="1133"/>
      <c r="H1997" s="1133"/>
      <c r="I1997" s="1133"/>
      <c r="J1997" s="1133"/>
      <c r="K1997" s="1133"/>
      <c r="L1997" s="1133"/>
      <c r="M1997" s="1133"/>
      <c r="N1997" s="1133"/>
      <c r="O1997" s="1134"/>
    </row>
    <row r="1998" spans="2:21" s="97" customFormat="1" ht="18" customHeight="1">
      <c r="B1998" s="1093"/>
      <c r="C1998" s="1094"/>
      <c r="D1998" s="1045"/>
      <c r="E1998" s="1046"/>
      <c r="F1998" s="1046"/>
      <c r="G1998" s="1046"/>
      <c r="H1998" s="1046"/>
      <c r="I1998" s="1046"/>
      <c r="J1998" s="1046"/>
      <c r="K1998" s="1046"/>
      <c r="L1998" s="1046"/>
      <c r="M1998" s="1046"/>
      <c r="N1998" s="1046"/>
      <c r="O1998" s="1047"/>
    </row>
    <row r="1999" spans="2:21" s="97" customFormat="1" ht="18" customHeight="1">
      <c r="B1999" s="1093"/>
      <c r="C1999" s="1094"/>
      <c r="D1999" s="1026"/>
      <c r="E1999" s="1027"/>
      <c r="F1999" s="1027"/>
      <c r="G1999" s="1027"/>
      <c r="H1999" s="1027"/>
      <c r="I1999" s="1027"/>
      <c r="J1999" s="1027"/>
      <c r="K1999" s="1027"/>
      <c r="L1999" s="1027"/>
      <c r="M1999" s="1027"/>
      <c r="N1999" s="1027"/>
      <c r="O1999" s="1028"/>
    </row>
    <row r="2000" spans="2:21" s="97" customFormat="1" ht="18" customHeight="1">
      <c r="B2000" s="1093"/>
      <c r="C2000" s="1094"/>
      <c r="D2000" s="1026"/>
      <c r="E2000" s="1027"/>
      <c r="F2000" s="1027"/>
      <c r="G2000" s="1027"/>
      <c r="H2000" s="1027"/>
      <c r="I2000" s="1027"/>
      <c r="J2000" s="1027"/>
      <c r="K2000" s="1027"/>
      <c r="L2000" s="1027"/>
      <c r="M2000" s="1027"/>
      <c r="N2000" s="1027"/>
      <c r="O2000" s="1028"/>
    </row>
    <row r="2001" spans="2:15" s="97" customFormat="1" ht="18" customHeight="1">
      <c r="B2001" s="1093"/>
      <c r="C2001" s="1094"/>
      <c r="D2001" s="1026"/>
      <c r="E2001" s="1027"/>
      <c r="F2001" s="1027"/>
      <c r="G2001" s="1027"/>
      <c r="H2001" s="1027"/>
      <c r="I2001" s="1027"/>
      <c r="J2001" s="1027"/>
      <c r="K2001" s="1027"/>
      <c r="L2001" s="1027"/>
      <c r="M2001" s="1027"/>
      <c r="N2001" s="1027"/>
      <c r="O2001" s="1028"/>
    </row>
    <row r="2002" spans="2:15" s="97" customFormat="1" ht="18" customHeight="1">
      <c r="B2002" s="1093"/>
      <c r="C2002" s="1094"/>
      <c r="D2002" s="1026"/>
      <c r="E2002" s="1027"/>
      <c r="F2002" s="1027"/>
      <c r="G2002" s="1027"/>
      <c r="H2002" s="1027"/>
      <c r="I2002" s="1027"/>
      <c r="J2002" s="1027"/>
      <c r="K2002" s="1027"/>
      <c r="L2002" s="1027"/>
      <c r="M2002" s="1027"/>
      <c r="N2002" s="1027"/>
      <c r="O2002" s="1028"/>
    </row>
    <row r="2003" spans="2:15" s="97" customFormat="1" ht="18" customHeight="1">
      <c r="B2003" s="1093"/>
      <c r="C2003" s="1094"/>
      <c r="D2003" s="1048"/>
      <c r="E2003" s="1049"/>
      <c r="F2003" s="1049"/>
      <c r="G2003" s="1049"/>
      <c r="H2003" s="1049"/>
      <c r="I2003" s="1049"/>
      <c r="J2003" s="1049"/>
      <c r="K2003" s="1049"/>
      <c r="L2003" s="1049"/>
      <c r="M2003" s="1049"/>
      <c r="N2003" s="1049"/>
      <c r="O2003" s="1050"/>
    </row>
    <row r="2004" spans="2:15" s="97" customFormat="1" ht="18" customHeight="1">
      <c r="B2004" s="1093"/>
      <c r="C2004" s="1094"/>
      <c r="D2004" s="1116" t="s">
        <v>334</v>
      </c>
      <c r="E2004" s="1117"/>
      <c r="F2004" s="1117"/>
      <c r="G2004" s="1117"/>
      <c r="H2004" s="1117"/>
      <c r="I2004" s="1117"/>
      <c r="J2004" s="1117"/>
      <c r="K2004" s="1117"/>
      <c r="L2004" s="1117"/>
      <c r="M2004" s="1117"/>
      <c r="N2004" s="1117"/>
      <c r="O2004" s="1118"/>
    </row>
    <row r="2005" spans="2:15" s="97" customFormat="1" ht="18" customHeight="1">
      <c r="B2005" s="1093"/>
      <c r="C2005" s="1094"/>
      <c r="D2005" s="1045"/>
      <c r="E2005" s="1119"/>
      <c r="F2005" s="1119"/>
      <c r="G2005" s="1119"/>
      <c r="H2005" s="1119"/>
      <c r="I2005" s="1119"/>
      <c r="J2005" s="1119"/>
      <c r="K2005" s="1119"/>
      <c r="L2005" s="1119"/>
      <c r="M2005" s="1119"/>
      <c r="N2005" s="1119"/>
      <c r="O2005" s="1120"/>
    </row>
    <row r="2006" spans="2:15" s="97" customFormat="1" ht="18" customHeight="1">
      <c r="B2006" s="1093"/>
      <c r="C2006" s="1094"/>
      <c r="D2006" s="1121"/>
      <c r="E2006" s="1122"/>
      <c r="F2006" s="1122"/>
      <c r="G2006" s="1122"/>
      <c r="H2006" s="1122"/>
      <c r="I2006" s="1122"/>
      <c r="J2006" s="1122"/>
      <c r="K2006" s="1122"/>
      <c r="L2006" s="1122"/>
      <c r="M2006" s="1122"/>
      <c r="N2006" s="1122"/>
      <c r="O2006" s="1123"/>
    </row>
    <row r="2007" spans="2:15" s="97" customFormat="1" ht="18" customHeight="1">
      <c r="B2007" s="1093"/>
      <c r="C2007" s="1094"/>
      <c r="D2007" s="1121"/>
      <c r="E2007" s="1122"/>
      <c r="F2007" s="1122"/>
      <c r="G2007" s="1122"/>
      <c r="H2007" s="1122"/>
      <c r="I2007" s="1122"/>
      <c r="J2007" s="1122"/>
      <c r="K2007" s="1122"/>
      <c r="L2007" s="1122"/>
      <c r="M2007" s="1122"/>
      <c r="N2007" s="1122"/>
      <c r="O2007" s="1123"/>
    </row>
    <row r="2008" spans="2:15" s="97" customFormat="1" ht="18" customHeight="1">
      <c r="B2008" s="1093"/>
      <c r="C2008" s="1094"/>
      <c r="D2008" s="1121"/>
      <c r="E2008" s="1122"/>
      <c r="F2008" s="1122"/>
      <c r="G2008" s="1122"/>
      <c r="H2008" s="1122"/>
      <c r="I2008" s="1122"/>
      <c r="J2008" s="1122"/>
      <c r="K2008" s="1122"/>
      <c r="L2008" s="1122"/>
      <c r="M2008" s="1122"/>
      <c r="N2008" s="1122"/>
      <c r="O2008" s="1123"/>
    </row>
    <row r="2009" spans="2:15" s="97" customFormat="1" ht="18" customHeight="1">
      <c r="B2009" s="1093"/>
      <c r="C2009" s="1094"/>
      <c r="D2009" s="1121"/>
      <c r="E2009" s="1122"/>
      <c r="F2009" s="1122"/>
      <c r="G2009" s="1122"/>
      <c r="H2009" s="1122"/>
      <c r="I2009" s="1122"/>
      <c r="J2009" s="1122"/>
      <c r="K2009" s="1122"/>
      <c r="L2009" s="1122"/>
      <c r="M2009" s="1122"/>
      <c r="N2009" s="1122"/>
      <c r="O2009" s="1123"/>
    </row>
    <row r="2010" spans="2:15" s="97" customFormat="1" ht="18" customHeight="1">
      <c r="B2010" s="1093"/>
      <c r="C2010" s="1094"/>
      <c r="D2010" s="1121"/>
      <c r="E2010" s="1122"/>
      <c r="F2010" s="1122"/>
      <c r="G2010" s="1122"/>
      <c r="H2010" s="1122"/>
      <c r="I2010" s="1122"/>
      <c r="J2010" s="1122"/>
      <c r="K2010" s="1122"/>
      <c r="L2010" s="1122"/>
      <c r="M2010" s="1122"/>
      <c r="N2010" s="1122"/>
      <c r="O2010" s="1123"/>
    </row>
    <row r="2011" spans="2:15" s="97" customFormat="1" ht="18" customHeight="1">
      <c r="B2011" s="1095"/>
      <c r="C2011" s="1096"/>
      <c r="D2011" s="1124"/>
      <c r="E2011" s="1125"/>
      <c r="F2011" s="1125"/>
      <c r="G2011" s="1125"/>
      <c r="H2011" s="1125"/>
      <c r="I2011" s="1125"/>
      <c r="J2011" s="1125"/>
      <c r="K2011" s="1125"/>
      <c r="L2011" s="1125"/>
      <c r="M2011" s="1125"/>
      <c r="N2011" s="1125"/>
      <c r="O2011" s="1126"/>
    </row>
    <row r="2012" spans="2:15" s="97" customFormat="1" ht="35.25" customHeight="1">
      <c r="B2012" s="1067" t="s">
        <v>110</v>
      </c>
      <c r="C2012" s="1092"/>
      <c r="D2012" s="1102" t="s">
        <v>733</v>
      </c>
      <c r="E2012" s="1090"/>
      <c r="F2012" s="1090"/>
      <c r="G2012" s="1090"/>
      <c r="H2012" s="1090"/>
      <c r="I2012" s="1090"/>
      <c r="J2012" s="1090"/>
      <c r="K2012" s="1090"/>
      <c r="L2012" s="1090"/>
      <c r="M2012" s="1090"/>
      <c r="N2012" s="1090"/>
      <c r="O2012" s="1091"/>
    </row>
    <row r="2013" spans="2:15" s="97" customFormat="1" ht="18" customHeight="1">
      <c r="B2013" s="1093"/>
      <c r="C2013" s="1094"/>
      <c r="D2013" s="1045"/>
      <c r="E2013" s="1108"/>
      <c r="F2013" s="1108"/>
      <c r="G2013" s="1108"/>
      <c r="H2013" s="1108"/>
      <c r="I2013" s="1108"/>
      <c r="J2013" s="1108"/>
      <c r="K2013" s="1108"/>
      <c r="L2013" s="1108"/>
      <c r="M2013" s="1108"/>
      <c r="N2013" s="1108"/>
      <c r="O2013" s="1109"/>
    </row>
    <row r="2014" spans="2:15" s="97" customFormat="1" ht="18" customHeight="1">
      <c r="B2014" s="1093"/>
      <c r="C2014" s="1094"/>
      <c r="D2014" s="1110"/>
      <c r="E2014" s="1111"/>
      <c r="F2014" s="1111"/>
      <c r="G2014" s="1111"/>
      <c r="H2014" s="1111"/>
      <c r="I2014" s="1111"/>
      <c r="J2014" s="1111"/>
      <c r="K2014" s="1111"/>
      <c r="L2014" s="1111"/>
      <c r="M2014" s="1111"/>
      <c r="N2014" s="1111"/>
      <c r="O2014" s="1112"/>
    </row>
    <row r="2015" spans="2:15" s="97" customFormat="1" ht="18" customHeight="1">
      <c r="B2015" s="1093"/>
      <c r="C2015" s="1094"/>
      <c r="D2015" s="1113"/>
      <c r="E2015" s="1114"/>
      <c r="F2015" s="1114"/>
      <c r="G2015" s="1114"/>
      <c r="H2015" s="1114"/>
      <c r="I2015" s="1114"/>
      <c r="J2015" s="1114"/>
      <c r="K2015" s="1114"/>
      <c r="L2015" s="1114"/>
      <c r="M2015" s="1114"/>
      <c r="N2015" s="1114"/>
      <c r="O2015" s="1115"/>
    </row>
    <row r="2016" spans="2:15" s="97" customFormat="1" ht="17.100000000000001" customHeight="1">
      <c r="B2016" s="1093"/>
      <c r="C2016" s="1094"/>
      <c r="D2016" s="1133" t="s">
        <v>278</v>
      </c>
      <c r="E2016" s="1133"/>
      <c r="F2016" s="1133"/>
      <c r="G2016" s="1133"/>
      <c r="H2016" s="1133"/>
      <c r="I2016" s="1133"/>
      <c r="J2016" s="1133"/>
      <c r="K2016" s="1133"/>
      <c r="L2016" s="1133"/>
      <c r="M2016" s="1133"/>
      <c r="N2016" s="1133"/>
      <c r="O2016" s="1134"/>
    </row>
    <row r="2017" spans="2:21" s="97" customFormat="1" ht="17.100000000000001" customHeight="1">
      <c r="B2017" s="1093"/>
      <c r="C2017" s="1094"/>
      <c r="D2017" s="1135"/>
      <c r="E2017" s="1108"/>
      <c r="F2017" s="1108"/>
      <c r="G2017" s="1108"/>
      <c r="H2017" s="1108"/>
      <c r="I2017" s="1108"/>
      <c r="J2017" s="1108"/>
      <c r="K2017" s="1108"/>
      <c r="L2017" s="1108"/>
      <c r="M2017" s="1108"/>
      <c r="N2017" s="1108"/>
      <c r="O2017" s="1109"/>
    </row>
    <row r="2018" spans="2:21" s="97" customFormat="1" ht="17.100000000000001" customHeight="1">
      <c r="B2018" s="1093"/>
      <c r="C2018" s="1094"/>
      <c r="D2018" s="1110"/>
      <c r="E2018" s="1111"/>
      <c r="F2018" s="1111"/>
      <c r="G2018" s="1111"/>
      <c r="H2018" s="1111"/>
      <c r="I2018" s="1111"/>
      <c r="J2018" s="1111"/>
      <c r="K2018" s="1111"/>
      <c r="L2018" s="1111"/>
      <c r="M2018" s="1111"/>
      <c r="N2018" s="1111"/>
      <c r="O2018" s="1112"/>
    </row>
    <row r="2019" spans="2:21" s="97" customFormat="1" ht="17.100000000000001" customHeight="1">
      <c r="B2019" s="1093"/>
      <c r="C2019" s="1094"/>
      <c r="D2019" s="1113"/>
      <c r="E2019" s="1114"/>
      <c r="F2019" s="1114"/>
      <c r="G2019" s="1114"/>
      <c r="H2019" s="1114"/>
      <c r="I2019" s="1114"/>
      <c r="J2019" s="1114"/>
      <c r="K2019" s="1114"/>
      <c r="L2019" s="1114"/>
      <c r="M2019" s="1114"/>
      <c r="N2019" s="1114"/>
      <c r="O2019" s="1115"/>
    </row>
    <row r="2020" spans="2:21" s="97" customFormat="1" ht="17.100000000000001" customHeight="1">
      <c r="B2020" s="1093"/>
      <c r="C2020" s="1094"/>
      <c r="D2020" s="1133" t="s">
        <v>371</v>
      </c>
      <c r="E2020" s="1133"/>
      <c r="F2020" s="1133"/>
      <c r="G2020" s="1133"/>
      <c r="H2020" s="1133"/>
      <c r="I2020" s="1133"/>
      <c r="J2020" s="1133"/>
      <c r="K2020" s="1133"/>
      <c r="L2020" s="1133"/>
      <c r="M2020" s="1133"/>
      <c r="N2020" s="1133"/>
      <c r="O2020" s="1134"/>
    </row>
    <row r="2021" spans="2:21" s="97" customFormat="1" ht="17.100000000000001" customHeight="1">
      <c r="B2021" s="1093"/>
      <c r="C2021" s="1094"/>
      <c r="D2021" s="1135"/>
      <c r="E2021" s="1136"/>
      <c r="F2021" s="1136"/>
      <c r="G2021" s="1136"/>
      <c r="H2021" s="1136"/>
      <c r="I2021" s="1136"/>
      <c r="J2021" s="1136"/>
      <c r="K2021" s="1136"/>
      <c r="L2021" s="1136"/>
      <c r="M2021" s="1136"/>
      <c r="N2021" s="1136"/>
      <c r="O2021" s="1137"/>
    </row>
    <row r="2022" spans="2:21" s="97" customFormat="1" ht="17.100000000000001" customHeight="1">
      <c r="B2022" s="1093"/>
      <c r="C2022" s="1094"/>
      <c r="D2022" s="1138"/>
      <c r="E2022" s="827"/>
      <c r="F2022" s="827"/>
      <c r="G2022" s="827"/>
      <c r="H2022" s="827"/>
      <c r="I2022" s="827"/>
      <c r="J2022" s="827"/>
      <c r="K2022" s="827"/>
      <c r="L2022" s="827"/>
      <c r="M2022" s="827"/>
      <c r="N2022" s="827"/>
      <c r="O2022" s="1139"/>
    </row>
    <row r="2023" spans="2:21" s="97" customFormat="1" ht="17.100000000000001" customHeight="1">
      <c r="B2023" s="1093"/>
      <c r="C2023" s="1094"/>
      <c r="D2023" s="1140"/>
      <c r="E2023" s="1141"/>
      <c r="F2023" s="1141"/>
      <c r="G2023" s="1141"/>
      <c r="H2023" s="1141"/>
      <c r="I2023" s="1141"/>
      <c r="J2023" s="1141"/>
      <c r="K2023" s="1141"/>
      <c r="L2023" s="1141"/>
      <c r="M2023" s="1141"/>
      <c r="N2023" s="1141"/>
      <c r="O2023" s="1142"/>
    </row>
    <row r="2024" spans="2:21" s="97" customFormat="1" ht="45" customHeight="1">
      <c r="B2024" s="1093"/>
      <c r="C2024" s="1094"/>
      <c r="D2024" s="1021" t="s">
        <v>780</v>
      </c>
      <c r="E2024" s="1022"/>
      <c r="F2024" s="1022"/>
      <c r="G2024" s="1022"/>
      <c r="H2024" s="1022"/>
      <c r="I2024" s="1022"/>
      <c r="J2024" s="1022"/>
      <c r="K2024" s="1022"/>
      <c r="L2024" s="1023"/>
      <c r="M2024" s="1024" t="s">
        <v>713</v>
      </c>
      <c r="N2024" s="1025"/>
      <c r="O2024" s="706" t="s">
        <v>714</v>
      </c>
      <c r="Q2024" s="495" t="s">
        <v>721</v>
      </c>
    </row>
    <row r="2025" spans="2:21" s="97" customFormat="1" ht="17.100000000000001" customHeight="1">
      <c r="B2025" s="1093"/>
      <c r="C2025" s="1094"/>
      <c r="D2025" s="1045"/>
      <c r="E2025" s="1103"/>
      <c r="F2025" s="1103"/>
      <c r="G2025" s="1103"/>
      <c r="H2025" s="1103"/>
      <c r="I2025" s="1103"/>
      <c r="J2025" s="1103"/>
      <c r="K2025" s="1103"/>
      <c r="L2025" s="1103"/>
      <c r="M2025" s="1103"/>
      <c r="N2025" s="1103"/>
      <c r="O2025" s="1104"/>
    </row>
    <row r="2026" spans="2:21" ht="18" customHeight="1">
      <c r="B2026" s="1093"/>
      <c r="C2026" s="1094"/>
      <c r="D2026" s="1105"/>
      <c r="E2026" s="1106"/>
      <c r="F2026" s="1106"/>
      <c r="G2026" s="1106"/>
      <c r="H2026" s="1106"/>
      <c r="I2026" s="1106"/>
      <c r="J2026" s="1106"/>
      <c r="K2026" s="1106"/>
      <c r="L2026" s="1106"/>
      <c r="M2026" s="1106"/>
      <c r="N2026" s="1106"/>
      <c r="O2026" s="1107"/>
      <c r="R2026" s="294"/>
      <c r="S2026" s="294"/>
      <c r="T2026" s="294"/>
      <c r="U2026" s="294"/>
    </row>
    <row r="2027" spans="2:21" ht="18" customHeight="1">
      <c r="B2027" s="1093"/>
      <c r="C2027" s="1094"/>
      <c r="D2027" s="1147" t="s">
        <v>279</v>
      </c>
      <c r="E2027" s="1133"/>
      <c r="F2027" s="1133"/>
      <c r="G2027" s="1133"/>
      <c r="H2027" s="1133"/>
      <c r="I2027" s="1133"/>
      <c r="J2027" s="1133"/>
      <c r="K2027" s="1133"/>
      <c r="L2027" s="1133"/>
      <c r="M2027" s="1133"/>
      <c r="N2027" s="1133"/>
      <c r="O2027" s="1134"/>
      <c r="R2027" s="294"/>
      <c r="S2027" s="294"/>
      <c r="T2027" s="294"/>
      <c r="U2027" s="294"/>
    </row>
    <row r="2028" spans="2:21" ht="18" customHeight="1">
      <c r="B2028" s="1093"/>
      <c r="C2028" s="1094"/>
      <c r="D2028" s="1127"/>
      <c r="E2028" s="1128"/>
      <c r="F2028" s="1128"/>
      <c r="G2028" s="1128"/>
      <c r="H2028" s="1128"/>
      <c r="I2028" s="1128"/>
      <c r="J2028" s="1128"/>
      <c r="K2028" s="1128"/>
      <c r="L2028" s="1128"/>
      <c r="M2028" s="1128"/>
      <c r="N2028" s="1128"/>
      <c r="O2028" s="1129"/>
      <c r="R2028" s="294"/>
      <c r="S2028" s="294"/>
      <c r="T2028" s="294"/>
      <c r="U2028" s="294"/>
    </row>
    <row r="2029" spans="2:21" s="308" customFormat="1" ht="18" customHeight="1">
      <c r="B2029" s="1095"/>
      <c r="C2029" s="1096"/>
      <c r="D2029" s="1130"/>
      <c r="E2029" s="1131"/>
      <c r="F2029" s="1131"/>
      <c r="G2029" s="1131"/>
      <c r="H2029" s="1131"/>
      <c r="I2029" s="1131"/>
      <c r="J2029" s="1131"/>
      <c r="K2029" s="1131"/>
      <c r="L2029" s="1131"/>
      <c r="M2029" s="1131"/>
      <c r="N2029" s="1131"/>
      <c r="O2029" s="1132"/>
    </row>
    <row r="2030" spans="2:21" s="122" customFormat="1" ht="4.5" customHeight="1">
      <c r="B2030" s="309"/>
      <c r="C2030" s="309"/>
      <c r="D2030" s="310"/>
      <c r="E2030" s="310"/>
      <c r="F2030" s="310"/>
      <c r="G2030" s="310"/>
      <c r="H2030" s="310"/>
      <c r="I2030" s="310"/>
      <c r="J2030" s="310"/>
      <c r="K2030" s="310"/>
      <c r="L2030" s="310"/>
      <c r="M2030" s="310"/>
      <c r="N2030" s="310"/>
      <c r="O2030" s="310"/>
    </row>
    <row r="2031" spans="2:21" s="122" customFormat="1" ht="18.75" customHeight="1">
      <c r="B2031" s="463" t="s">
        <v>333</v>
      </c>
      <c r="C2031" s="309"/>
      <c r="D2031" s="310"/>
      <c r="E2031" s="310"/>
      <c r="F2031" s="310"/>
      <c r="G2031" s="310"/>
      <c r="H2031" s="310"/>
      <c r="I2031" s="310"/>
      <c r="J2031" s="310"/>
      <c r="K2031" s="310"/>
      <c r="L2031" s="310"/>
      <c r="M2031" s="310"/>
      <c r="N2031" s="310"/>
      <c r="O2031" s="310"/>
    </row>
    <row r="2032" spans="2:21" s="122" customFormat="1" ht="14.25" customHeight="1" thickBot="1">
      <c r="B2032" s="463" t="s">
        <v>331</v>
      </c>
      <c r="C2032" s="309"/>
      <c r="D2032" s="310"/>
      <c r="E2032" s="310"/>
      <c r="F2032" s="310"/>
      <c r="G2032" s="310"/>
      <c r="H2032" s="310"/>
      <c r="I2032" s="310"/>
      <c r="J2032" s="310"/>
      <c r="K2032" s="310"/>
      <c r="L2032" s="310"/>
      <c r="M2032" s="310"/>
      <c r="N2032" s="310"/>
      <c r="O2032" s="310"/>
    </row>
    <row r="2033" spans="1:17" s="122" customFormat="1" ht="18" customHeight="1" thickBot="1">
      <c r="B2033" s="1143" t="s">
        <v>36</v>
      </c>
      <c r="C2033" s="1017"/>
      <c r="D2033" s="1018"/>
      <c r="E2033" s="311" t="s">
        <v>444</v>
      </c>
      <c r="F2033" s="312"/>
      <c r="G2033" s="312"/>
      <c r="H2033" s="312"/>
      <c r="I2033" s="312"/>
      <c r="J2033" s="312"/>
      <c r="K2033" s="312"/>
      <c r="L2033" s="212"/>
      <c r="M2033" s="212"/>
      <c r="N2033" s="212"/>
      <c r="O2033" s="212"/>
    </row>
    <row r="2034" spans="1:17" s="122" customFormat="1" ht="12">
      <c r="A2034" s="313"/>
      <c r="B2034" s="314" t="s">
        <v>50</v>
      </c>
      <c r="C2034" s="314"/>
      <c r="D2034" s="315"/>
      <c r="E2034" s="316"/>
      <c r="F2034" s="316"/>
      <c r="G2034" s="317" t="s">
        <v>51</v>
      </c>
      <c r="H2034" s="315"/>
      <c r="I2034" s="314" t="s">
        <v>52</v>
      </c>
      <c r="J2034" s="314"/>
      <c r="K2034" s="313"/>
      <c r="L2034" s="318"/>
      <c r="M2034" s="319"/>
      <c r="N2034" s="313"/>
      <c r="O2034" s="317" t="s">
        <v>51</v>
      </c>
    </row>
    <row r="2035" spans="1:17" s="122" customFormat="1" ht="12">
      <c r="A2035" s="320"/>
      <c r="B2035" s="321" t="s">
        <v>53</v>
      </c>
      <c r="C2035" s="322"/>
      <c r="D2035" s="322"/>
      <c r="E2035" s="323"/>
      <c r="F2035" s="323" t="s">
        <v>54</v>
      </c>
      <c r="G2035" s="324" t="s">
        <v>55</v>
      </c>
      <c r="H2035" s="325"/>
      <c r="I2035" s="321" t="s">
        <v>53</v>
      </c>
      <c r="J2035" s="322"/>
      <c r="K2035" s="322"/>
      <c r="L2035" s="322"/>
      <c r="M2035" s="323"/>
      <c r="N2035" s="323" t="s">
        <v>54</v>
      </c>
      <c r="O2035" s="324" t="s">
        <v>55</v>
      </c>
    </row>
    <row r="2036" spans="1:17" s="122" customFormat="1" ht="18" customHeight="1">
      <c r="A2036" s="313"/>
      <c r="B2036" s="78" t="s">
        <v>395</v>
      </c>
      <c r="C2036" s="79"/>
      <c r="D2036" s="79"/>
      <c r="E2036" s="80"/>
      <c r="F2036" s="81"/>
      <c r="G2036" s="82"/>
      <c r="H2036" s="83"/>
      <c r="I2036" s="78" t="s">
        <v>397</v>
      </c>
      <c r="J2036" s="79"/>
      <c r="K2036" s="79"/>
      <c r="L2036" s="79"/>
      <c r="M2036" s="80"/>
      <c r="N2036" s="84"/>
      <c r="O2036" s="85"/>
      <c r="Q2036" s="561" t="s">
        <v>700</v>
      </c>
    </row>
    <row r="2037" spans="1:17" s="122" customFormat="1" ht="14.25" customHeight="1">
      <c r="A2037" s="313"/>
      <c r="B2037" s="86"/>
      <c r="C2037" s="87"/>
      <c r="D2037" s="88"/>
      <c r="E2037" s="89"/>
      <c r="F2037" s="90"/>
      <c r="G2037" s="91"/>
      <c r="H2037" s="83"/>
      <c r="I2037" s="92"/>
      <c r="J2037" s="93"/>
      <c r="K2037" s="88"/>
      <c r="L2037" s="88"/>
      <c r="M2037" s="89"/>
      <c r="N2037" s="90"/>
      <c r="O2037" s="94"/>
    </row>
    <row r="2038" spans="1:17" s="122" customFormat="1" ht="14.25" customHeight="1">
      <c r="A2038" s="313"/>
      <c r="B2038" s="95"/>
      <c r="C2038" s="96"/>
      <c r="D2038" s="97"/>
      <c r="E2038" s="98"/>
      <c r="F2038" s="90"/>
      <c r="G2038" s="99">
        <f>ROUNDDOWN(SUM(F2037:F2043)/1000,0)</f>
        <v>0</v>
      </c>
      <c r="H2038" s="100"/>
      <c r="I2038" s="92"/>
      <c r="J2038" s="510"/>
      <c r="K2038" s="510"/>
      <c r="L2038" s="510"/>
      <c r="M2038" s="98"/>
      <c r="N2038" s="90"/>
      <c r="O2038" s="101">
        <f>ROUNDDOWN(SUM(N2037:N2046)/1000,0)</f>
        <v>0</v>
      </c>
    </row>
    <row r="2039" spans="1:17" s="122" customFormat="1" ht="14.1" customHeight="1">
      <c r="A2039" s="313"/>
      <c r="B2039" s="95"/>
      <c r="C2039" s="96"/>
      <c r="D2039" s="97"/>
      <c r="E2039" s="98"/>
      <c r="F2039" s="90"/>
      <c r="G2039" s="99"/>
      <c r="H2039" s="100"/>
      <c r="I2039" s="92"/>
      <c r="J2039" s="510"/>
      <c r="K2039" s="510"/>
      <c r="L2039" s="510"/>
      <c r="M2039" s="98"/>
      <c r="N2039" s="90"/>
      <c r="O2039" s="94"/>
    </row>
    <row r="2040" spans="1:17" s="122" customFormat="1" ht="14.25" customHeight="1">
      <c r="A2040" s="313"/>
      <c r="B2040" s="95"/>
      <c r="C2040" s="96"/>
      <c r="D2040" s="97"/>
      <c r="E2040" s="98"/>
      <c r="F2040" s="90"/>
      <c r="G2040" s="99"/>
      <c r="H2040" s="100"/>
      <c r="I2040" s="92"/>
      <c r="J2040" s="510"/>
      <c r="K2040" s="510"/>
      <c r="L2040" s="510"/>
      <c r="M2040" s="98"/>
      <c r="N2040" s="90"/>
      <c r="O2040" s="94"/>
    </row>
    <row r="2041" spans="1:17" s="122" customFormat="1" ht="14.25" customHeight="1">
      <c r="A2041" s="313"/>
      <c r="B2041" s="95"/>
      <c r="C2041" s="96"/>
      <c r="D2041" s="97"/>
      <c r="E2041" s="98"/>
      <c r="F2041" s="90"/>
      <c r="G2041" s="102"/>
      <c r="H2041" s="103"/>
      <c r="I2041" s="92"/>
      <c r="J2041" s="510"/>
      <c r="K2041" s="510"/>
      <c r="L2041" s="510"/>
      <c r="M2041" s="98"/>
      <c r="N2041" s="90"/>
      <c r="O2041" s="94"/>
    </row>
    <row r="2042" spans="1:17" s="122" customFormat="1" ht="14.25" customHeight="1">
      <c r="A2042" s="313"/>
      <c r="B2042" s="95"/>
      <c r="C2042" s="96"/>
      <c r="D2042" s="97"/>
      <c r="E2042" s="98"/>
      <c r="F2042" s="90"/>
      <c r="G2042" s="102"/>
      <c r="H2042" s="103"/>
      <c r="I2042" s="92"/>
      <c r="J2042" s="510"/>
      <c r="K2042" s="510"/>
      <c r="L2042" s="510"/>
      <c r="M2042" s="98"/>
      <c r="N2042" s="90"/>
      <c r="O2042" s="94"/>
    </row>
    <row r="2043" spans="1:17" s="122" customFormat="1" ht="14.25" customHeight="1">
      <c r="A2043" s="313"/>
      <c r="B2043" s="78" t="s">
        <v>607</v>
      </c>
      <c r="C2043" s="79"/>
      <c r="D2043" s="79"/>
      <c r="E2043" s="80"/>
      <c r="F2043" s="81"/>
      <c r="G2043" s="82"/>
      <c r="H2043" s="105"/>
      <c r="I2043" s="92"/>
      <c r="J2043" s="510"/>
      <c r="K2043" s="510"/>
      <c r="L2043" s="510"/>
      <c r="M2043" s="98"/>
      <c r="N2043" s="90"/>
      <c r="O2043" s="94"/>
    </row>
    <row r="2044" spans="1:17" s="122" customFormat="1" ht="14.25" customHeight="1">
      <c r="A2044" s="313"/>
      <c r="B2044" s="95"/>
      <c r="C2044" s="96"/>
      <c r="D2044" s="97"/>
      <c r="E2044" s="98"/>
      <c r="F2044" s="90"/>
      <c r="G2044" s="91"/>
      <c r="H2044" s="105"/>
      <c r="I2044" s="92"/>
      <c r="J2044" s="510"/>
      <c r="K2044" s="510"/>
      <c r="L2044" s="510"/>
      <c r="M2044" s="98"/>
      <c r="N2044" s="90"/>
      <c r="O2044" s="94"/>
    </row>
    <row r="2045" spans="1:17" s="122" customFormat="1" ht="14.25" customHeight="1">
      <c r="A2045" s="313"/>
      <c r="B2045" s="95"/>
      <c r="C2045" s="96"/>
      <c r="D2045" s="97"/>
      <c r="E2045" s="98"/>
      <c r="F2045" s="90"/>
      <c r="G2045" s="99">
        <f>ROUNDDOWN(SUM(F2044:F2049)/1000,0)</f>
        <v>0</v>
      </c>
      <c r="H2045" s="100"/>
      <c r="I2045" s="107"/>
      <c r="J2045" s="511"/>
      <c r="K2045" s="511"/>
      <c r="L2045" s="511"/>
      <c r="M2045" s="98"/>
      <c r="N2045" s="90"/>
      <c r="O2045" s="106"/>
    </row>
    <row r="2046" spans="1:17" s="122" customFormat="1" ht="14.25" customHeight="1">
      <c r="A2046" s="313"/>
      <c r="B2046" s="95"/>
      <c r="C2046" s="96"/>
      <c r="D2046" s="97"/>
      <c r="E2046" s="98"/>
      <c r="F2046" s="90"/>
      <c r="G2046" s="99"/>
      <c r="H2046" s="100"/>
      <c r="I2046" s="78" t="s">
        <v>398</v>
      </c>
      <c r="J2046" s="79"/>
      <c r="K2046" s="79"/>
      <c r="L2046" s="79"/>
      <c r="M2046" s="80"/>
      <c r="N2046" s="81"/>
      <c r="O2046" s="111"/>
    </row>
    <row r="2047" spans="1:17" s="122" customFormat="1" ht="14.25" customHeight="1">
      <c r="A2047" s="313"/>
      <c r="B2047" s="95"/>
      <c r="C2047" s="96"/>
      <c r="D2047" s="97"/>
      <c r="E2047" s="98"/>
      <c r="F2047" s="90"/>
      <c r="G2047" s="99"/>
      <c r="H2047" s="105"/>
      <c r="I2047" s="92"/>
      <c r="J2047" s="510"/>
      <c r="K2047" s="510"/>
      <c r="L2047" s="510"/>
      <c r="M2047" s="98"/>
      <c r="N2047" s="90"/>
      <c r="O2047" s="94"/>
    </row>
    <row r="2048" spans="1:17" s="122" customFormat="1" ht="14.25" customHeight="1">
      <c r="A2048" s="313"/>
      <c r="B2048" s="95"/>
      <c r="C2048" s="96"/>
      <c r="D2048" s="97"/>
      <c r="E2048" s="98"/>
      <c r="F2048" s="90"/>
      <c r="G2048" s="99"/>
      <c r="H2048" s="100"/>
      <c r="I2048" s="92"/>
      <c r="J2048" s="510"/>
      <c r="K2048" s="510"/>
      <c r="L2048" s="510"/>
      <c r="M2048" s="98"/>
      <c r="N2048" s="90"/>
      <c r="O2048" s="101">
        <f>ROUNDDOWN(SUM(N2047:N2055)/1000,0)</f>
        <v>0</v>
      </c>
    </row>
    <row r="2049" spans="1:15" s="122" customFormat="1" ht="14.25" customHeight="1">
      <c r="A2049" s="313"/>
      <c r="B2049" s="78" t="s">
        <v>614</v>
      </c>
      <c r="C2049" s="79"/>
      <c r="D2049" s="79"/>
      <c r="E2049" s="80"/>
      <c r="F2049" s="81"/>
      <c r="G2049" s="82"/>
      <c r="H2049" s="100"/>
      <c r="I2049" s="92"/>
      <c r="J2049" s="510"/>
      <c r="K2049" s="510"/>
      <c r="L2049" s="510"/>
      <c r="M2049" s="98"/>
      <c r="N2049" s="90"/>
      <c r="O2049" s="94"/>
    </row>
    <row r="2050" spans="1:15" s="122" customFormat="1" ht="14.25" customHeight="1">
      <c r="A2050" s="313"/>
      <c r="B2050" s="95"/>
      <c r="C2050" s="96"/>
      <c r="D2050" s="97"/>
      <c r="E2050" s="98"/>
      <c r="F2050" s="90"/>
      <c r="G2050" s="91"/>
      <c r="H2050" s="105"/>
      <c r="I2050" s="92"/>
      <c r="J2050" s="510"/>
      <c r="K2050" s="510"/>
      <c r="L2050" s="510"/>
      <c r="M2050" s="98"/>
      <c r="N2050" s="90"/>
      <c r="O2050" s="94"/>
    </row>
    <row r="2051" spans="1:15" s="122" customFormat="1" ht="14.25" customHeight="1">
      <c r="A2051" s="313"/>
      <c r="B2051" s="95"/>
      <c r="C2051" s="96"/>
      <c r="D2051" s="97"/>
      <c r="E2051" s="98"/>
      <c r="F2051" s="90"/>
      <c r="G2051" s="99">
        <f>ROUNDDOWN(SUM(F2050:F2053)/1000,0)</f>
        <v>0</v>
      </c>
      <c r="H2051" s="105"/>
      <c r="I2051" s="92"/>
      <c r="J2051" s="510"/>
      <c r="K2051" s="510"/>
      <c r="L2051" s="510"/>
      <c r="M2051" s="98"/>
      <c r="N2051" s="90"/>
      <c r="O2051" s="94"/>
    </row>
    <row r="2052" spans="1:15" s="122" customFormat="1" ht="14.25" customHeight="1">
      <c r="A2052" s="313"/>
      <c r="B2052" s="95"/>
      <c r="C2052" s="96"/>
      <c r="D2052" s="97"/>
      <c r="E2052" s="98"/>
      <c r="F2052" s="90"/>
      <c r="G2052" s="99"/>
      <c r="H2052" s="100"/>
      <c r="I2052" s="92"/>
      <c r="J2052" s="510"/>
      <c r="K2052" s="510"/>
      <c r="L2052" s="510"/>
      <c r="M2052" s="98"/>
      <c r="N2052" s="90"/>
      <c r="O2052" s="94"/>
    </row>
    <row r="2053" spans="1:15" s="122" customFormat="1" ht="14.25" customHeight="1">
      <c r="A2053" s="313"/>
      <c r="B2053" s="78" t="s">
        <v>615</v>
      </c>
      <c r="C2053" s="79"/>
      <c r="D2053" s="79"/>
      <c r="E2053" s="80"/>
      <c r="F2053" s="81"/>
      <c r="G2053" s="82"/>
      <c r="H2053" s="100"/>
      <c r="I2053" s="92"/>
      <c r="J2053" s="510"/>
      <c r="K2053" s="510"/>
      <c r="L2053" s="510"/>
      <c r="M2053" s="98"/>
      <c r="N2053" s="90"/>
      <c r="O2053" s="94"/>
    </row>
    <row r="2054" spans="1:15" s="122" customFormat="1" ht="14.25" customHeight="1">
      <c r="A2054" s="313"/>
      <c r="B2054" s="95"/>
      <c r="C2054" s="96"/>
      <c r="D2054" s="97"/>
      <c r="E2054" s="98"/>
      <c r="F2054" s="90"/>
      <c r="G2054" s="91"/>
      <c r="H2054" s="105"/>
      <c r="I2054" s="92"/>
      <c r="J2054" s="510"/>
      <c r="K2054" s="510"/>
      <c r="L2054" s="510"/>
      <c r="M2054" s="98"/>
      <c r="N2054" s="90"/>
      <c r="O2054" s="106"/>
    </row>
    <row r="2055" spans="1:15" s="122" customFormat="1" ht="14.25" customHeight="1">
      <c r="A2055" s="313"/>
      <c r="B2055" s="95"/>
      <c r="C2055" s="96"/>
      <c r="D2055" s="97"/>
      <c r="E2055" s="98"/>
      <c r="F2055" s="90"/>
      <c r="G2055" s="99">
        <f>ROUNDDOWN(SUM(F2054:F2059)/1000,0)</f>
        <v>0</v>
      </c>
      <c r="H2055" s="105"/>
      <c r="I2055" s="185" t="s">
        <v>399</v>
      </c>
      <c r="J2055" s="167"/>
      <c r="K2055" s="109"/>
      <c r="L2055" s="109"/>
      <c r="M2055" s="110"/>
      <c r="N2055" s="84"/>
      <c r="O2055" s="111"/>
    </row>
    <row r="2056" spans="1:15" s="122" customFormat="1" ht="14.25" customHeight="1">
      <c r="A2056" s="313"/>
      <c r="B2056" s="95"/>
      <c r="C2056" s="96"/>
      <c r="D2056" s="97"/>
      <c r="E2056" s="98"/>
      <c r="F2056" s="90"/>
      <c r="G2056" s="99"/>
      <c r="H2056" s="105"/>
      <c r="I2056" s="92"/>
      <c r="J2056" s="510"/>
      <c r="K2056" s="510"/>
      <c r="L2056" s="510"/>
      <c r="M2056" s="98"/>
      <c r="N2056" s="90"/>
      <c r="O2056" s="94"/>
    </row>
    <row r="2057" spans="1:15" s="122" customFormat="1" ht="14.25" customHeight="1">
      <c r="A2057" s="313"/>
      <c r="B2057" s="95"/>
      <c r="C2057" s="96"/>
      <c r="D2057" s="97"/>
      <c r="E2057" s="98"/>
      <c r="F2057" s="90"/>
      <c r="G2057" s="99"/>
      <c r="H2057" s="100"/>
      <c r="I2057" s="92"/>
      <c r="J2057" s="510"/>
      <c r="K2057" s="510"/>
      <c r="L2057" s="510"/>
      <c r="M2057" s="98"/>
      <c r="N2057" s="90"/>
      <c r="O2057" s="101">
        <f>ROUNDDOWN(SUM(N2056:N2062)/1000,0)</f>
        <v>0</v>
      </c>
    </row>
    <row r="2058" spans="1:15" s="122" customFormat="1" ht="14.25" customHeight="1">
      <c r="A2058" s="313"/>
      <c r="B2058" s="78" t="s">
        <v>396</v>
      </c>
      <c r="C2058" s="79"/>
      <c r="D2058" s="79"/>
      <c r="E2058" s="80"/>
      <c r="F2058" s="81"/>
      <c r="G2058" s="82"/>
      <c r="H2058" s="100"/>
      <c r="I2058" s="92"/>
      <c r="J2058" s="510"/>
      <c r="K2058" s="510"/>
      <c r="L2058" s="510"/>
      <c r="M2058" s="98"/>
      <c r="N2058" s="90"/>
      <c r="O2058" s="94"/>
    </row>
    <row r="2059" spans="1:15" s="122" customFormat="1" ht="14.25" customHeight="1">
      <c r="A2059" s="313"/>
      <c r="B2059" s="95"/>
      <c r="C2059" s="96"/>
      <c r="D2059" s="97"/>
      <c r="E2059" s="98"/>
      <c r="F2059" s="90"/>
      <c r="G2059" s="91"/>
      <c r="H2059" s="100"/>
      <c r="I2059" s="92"/>
      <c r="J2059" s="510"/>
      <c r="K2059" s="510"/>
      <c r="L2059" s="510"/>
      <c r="M2059" s="98"/>
      <c r="N2059" s="90"/>
      <c r="O2059" s="94"/>
    </row>
    <row r="2060" spans="1:15" s="122" customFormat="1" ht="14.25" customHeight="1">
      <c r="A2060" s="313"/>
      <c r="B2060" s="95"/>
      <c r="C2060" s="96"/>
      <c r="D2060" s="97"/>
      <c r="E2060" s="98"/>
      <c r="F2060" s="90"/>
      <c r="G2060" s="91">
        <f>ROUNDDOWN(SUM(F2059:F2066)/1000,0)</f>
        <v>0</v>
      </c>
      <c r="H2060" s="100"/>
      <c r="I2060" s="92"/>
      <c r="J2060" s="510"/>
      <c r="K2060" s="510"/>
      <c r="L2060" s="510"/>
      <c r="M2060" s="98"/>
      <c r="N2060" s="90"/>
      <c r="O2060" s="94"/>
    </row>
    <row r="2061" spans="1:15" s="122" customFormat="1" ht="14.25" customHeight="1">
      <c r="A2061" s="313"/>
      <c r="B2061" s="95"/>
      <c r="C2061" s="96"/>
      <c r="D2061" s="97"/>
      <c r="E2061" s="98"/>
      <c r="F2061" s="90"/>
      <c r="G2061" s="91"/>
      <c r="H2061" s="100"/>
      <c r="I2061" s="92"/>
      <c r="J2061" s="510"/>
      <c r="K2061" s="510"/>
      <c r="L2061" s="510"/>
      <c r="M2061" s="98"/>
      <c r="N2061" s="90"/>
      <c r="O2061" s="94"/>
    </row>
    <row r="2062" spans="1:15" s="122" customFormat="1" ht="14.25" customHeight="1">
      <c r="A2062" s="313"/>
      <c r="B2062" s="95"/>
      <c r="C2062" s="96"/>
      <c r="D2062" s="97"/>
      <c r="E2062" s="98"/>
      <c r="F2062" s="90"/>
      <c r="G2062" s="91"/>
      <c r="H2062" s="105"/>
      <c r="I2062" s="185" t="s">
        <v>400</v>
      </c>
      <c r="J2062" s="108"/>
      <c r="K2062" s="109"/>
      <c r="L2062" s="109"/>
      <c r="M2062" s="110"/>
      <c r="N2062" s="84"/>
      <c r="O2062" s="168"/>
    </row>
    <row r="2063" spans="1:15" s="122" customFormat="1" ht="14.25" customHeight="1">
      <c r="A2063" s="313"/>
      <c r="B2063" s="95"/>
      <c r="C2063" s="96"/>
      <c r="D2063" s="97"/>
      <c r="E2063" s="98"/>
      <c r="F2063" s="90"/>
      <c r="G2063" s="91"/>
      <c r="H2063" s="105"/>
      <c r="I2063" s="92"/>
      <c r="J2063" s="510"/>
      <c r="K2063" s="510"/>
      <c r="L2063" s="510"/>
      <c r="M2063" s="98"/>
      <c r="N2063" s="90"/>
      <c r="O2063" s="169"/>
    </row>
    <row r="2064" spans="1:15" s="122" customFormat="1" ht="14.25" customHeight="1">
      <c r="A2064" s="313"/>
      <c r="B2064" s="95"/>
      <c r="C2064" s="96"/>
      <c r="D2064" s="97"/>
      <c r="E2064" s="98"/>
      <c r="F2064" s="90"/>
      <c r="G2064" s="91"/>
      <c r="H2064" s="105"/>
      <c r="I2064" s="92"/>
      <c r="J2064" s="510"/>
      <c r="K2064" s="510"/>
      <c r="L2064" s="510"/>
      <c r="M2064" s="98"/>
      <c r="N2064" s="90"/>
      <c r="O2064" s="101">
        <f>ROUNDDOWN(SUM(N2063:N2069)/1000,0)</f>
        <v>0</v>
      </c>
    </row>
    <row r="2065" spans="1:17" s="122" customFormat="1" ht="14.25" customHeight="1">
      <c r="A2065" s="313"/>
      <c r="B2065" s="95"/>
      <c r="C2065" s="96"/>
      <c r="D2065" s="97"/>
      <c r="E2065" s="98"/>
      <c r="F2065" s="90"/>
      <c r="G2065" s="91"/>
      <c r="H2065" s="105"/>
      <c r="I2065" s="92"/>
      <c r="J2065" s="510"/>
      <c r="K2065" s="510"/>
      <c r="L2065" s="510"/>
      <c r="M2065" s="98"/>
      <c r="N2065" s="90"/>
      <c r="O2065" s="94"/>
    </row>
    <row r="2066" spans="1:17" s="122" customFormat="1" ht="14.25" customHeight="1">
      <c r="A2066" s="313"/>
      <c r="B2066" s="78" t="s">
        <v>56</v>
      </c>
      <c r="C2066" s="79"/>
      <c r="D2066" s="79"/>
      <c r="E2066" s="80"/>
      <c r="F2066" s="81"/>
      <c r="G2066" s="82"/>
      <c r="H2066" s="105"/>
      <c r="I2066" s="92"/>
      <c r="J2066" s="510"/>
      <c r="K2066" s="510"/>
      <c r="L2066" s="510"/>
      <c r="M2066" s="98"/>
      <c r="N2066" s="90"/>
      <c r="O2066" s="94"/>
    </row>
    <row r="2067" spans="1:17" s="122" customFormat="1" ht="14.25" customHeight="1">
      <c r="A2067" s="313"/>
      <c r="B2067" s="95"/>
      <c r="C2067" s="96"/>
      <c r="D2067" s="97"/>
      <c r="E2067" s="98"/>
      <c r="F2067" s="90"/>
      <c r="G2067" s="91"/>
      <c r="H2067" s="100"/>
      <c r="I2067" s="92"/>
      <c r="J2067" s="510"/>
      <c r="K2067" s="510"/>
      <c r="L2067" s="510"/>
      <c r="M2067" s="98"/>
      <c r="N2067" s="90"/>
      <c r="O2067" s="94"/>
    </row>
    <row r="2068" spans="1:17" s="122" customFormat="1" ht="14.25" customHeight="1">
      <c r="A2068" s="313"/>
      <c r="B2068" s="95"/>
      <c r="C2068" s="96"/>
      <c r="D2068" s="97"/>
      <c r="E2068" s="98"/>
      <c r="F2068" s="90"/>
      <c r="G2068" s="99">
        <f>ROUNDDOWN(SUM(F2067:F2072)/1000,0)</f>
        <v>0</v>
      </c>
      <c r="H2068" s="105"/>
      <c r="I2068" s="92"/>
      <c r="J2068" s="510"/>
      <c r="K2068" s="510"/>
      <c r="L2068" s="510"/>
      <c r="M2068" s="98"/>
      <c r="N2068" s="90"/>
      <c r="O2068" s="106"/>
    </row>
    <row r="2069" spans="1:17" s="122" customFormat="1" ht="14.25" customHeight="1">
      <c r="A2069" s="313"/>
      <c r="B2069" s="95"/>
      <c r="C2069" s="96"/>
      <c r="D2069" s="97"/>
      <c r="E2069" s="98"/>
      <c r="F2069" s="90"/>
      <c r="G2069" s="91"/>
      <c r="H2069" s="105"/>
      <c r="I2069" s="185" t="s">
        <v>401</v>
      </c>
      <c r="J2069" s="108"/>
      <c r="K2069" s="109"/>
      <c r="L2069" s="109"/>
      <c r="M2069" s="110"/>
      <c r="N2069" s="707"/>
      <c r="O2069" s="112"/>
    </row>
    <row r="2070" spans="1:17" s="122" customFormat="1" ht="14.25" customHeight="1">
      <c r="A2070" s="313"/>
      <c r="B2070" s="95"/>
      <c r="C2070" s="96"/>
      <c r="D2070" s="97"/>
      <c r="E2070" s="98"/>
      <c r="F2070" s="90"/>
      <c r="G2070" s="99"/>
      <c r="H2070" s="105"/>
      <c r="I2070" s="92"/>
      <c r="J2070" s="510"/>
      <c r="K2070" s="510"/>
      <c r="L2070" s="510"/>
      <c r="M2070" s="98"/>
      <c r="N2070" s="90"/>
      <c r="O2070" s="94"/>
    </row>
    <row r="2071" spans="1:17" s="122" customFormat="1" ht="14.25" customHeight="1">
      <c r="A2071" s="313"/>
      <c r="B2071" s="95"/>
      <c r="C2071" s="96"/>
      <c r="D2071" s="97"/>
      <c r="E2071" s="98"/>
      <c r="F2071" s="90"/>
      <c r="G2071" s="99"/>
      <c r="H2071" s="100"/>
      <c r="I2071" s="92"/>
      <c r="J2071" s="510"/>
      <c r="K2071" s="510"/>
      <c r="L2071" s="510"/>
      <c r="M2071" s="98"/>
      <c r="N2071" s="90"/>
      <c r="O2071" s="101">
        <f>ROUNDDOWN(SUM(N2070:N2075)/1000,0)</f>
        <v>0</v>
      </c>
    </row>
    <row r="2072" spans="1:17" s="122" customFormat="1" ht="14.1" customHeight="1" thickBot="1">
      <c r="A2072" s="313"/>
      <c r="B2072" s="113" t="s">
        <v>608</v>
      </c>
      <c r="C2072" s="114"/>
      <c r="D2072" s="114"/>
      <c r="E2072" s="115"/>
      <c r="F2072" s="116"/>
      <c r="G2072" s="117">
        <f>G2073-G2038-G2045-G2051-G2055-G2060-G2068</f>
        <v>0</v>
      </c>
      <c r="H2072" s="105"/>
      <c r="I2072" s="92"/>
      <c r="J2072" s="510"/>
      <c r="K2072" s="510"/>
      <c r="L2072" s="510"/>
      <c r="M2072" s="98"/>
      <c r="N2072" s="90"/>
      <c r="O2072" s="94"/>
    </row>
    <row r="2073" spans="1:17" s="122" customFormat="1" ht="14.25" customHeight="1" thickTop="1">
      <c r="A2073" s="313"/>
      <c r="B2073" s="702" t="s">
        <v>57</v>
      </c>
      <c r="C2073" s="703"/>
      <c r="D2073" s="703"/>
      <c r="E2073" s="703"/>
      <c r="F2073" s="704"/>
      <c r="G2073" s="118">
        <f>O2082</f>
        <v>0</v>
      </c>
      <c r="H2073" s="100"/>
      <c r="I2073" s="92"/>
      <c r="J2073" s="510"/>
      <c r="K2073" s="510"/>
      <c r="L2073" s="510"/>
      <c r="M2073" s="98"/>
      <c r="N2073" s="90"/>
      <c r="O2073" s="94"/>
    </row>
    <row r="2074" spans="1:17" s="122" customFormat="1" ht="20.100000000000001" customHeight="1">
      <c r="A2074" s="313"/>
      <c r="B2074" s="119" t="s">
        <v>58</v>
      </c>
      <c r="C2074" s="120"/>
      <c r="D2074" s="120"/>
      <c r="E2074" s="120"/>
      <c r="F2074" s="120"/>
      <c r="G2074" s="121"/>
      <c r="H2074" s="100"/>
      <c r="I2074" s="107"/>
      <c r="J2074" s="511"/>
      <c r="K2074" s="511"/>
      <c r="L2074" s="511"/>
      <c r="M2074" s="104"/>
      <c r="N2074" s="645"/>
      <c r="O2074" s="106"/>
    </row>
    <row r="2075" spans="1:17" s="122" customFormat="1" ht="14.25" customHeight="1">
      <c r="A2075" s="313"/>
      <c r="B2075" s="122" t="s">
        <v>59</v>
      </c>
      <c r="C2075" s="120"/>
      <c r="D2075" s="120"/>
      <c r="E2075" s="120"/>
      <c r="F2075" s="120"/>
      <c r="G2075" s="123" t="s">
        <v>60</v>
      </c>
      <c r="H2075" s="121"/>
      <c r="I2075" s="185" t="s">
        <v>717</v>
      </c>
      <c r="J2075" s="708"/>
      <c r="K2075" s="510"/>
      <c r="L2075" s="510"/>
      <c r="M2075" s="110"/>
      <c r="N2075" s="84"/>
      <c r="O2075" s="111"/>
    </row>
    <row r="2076" spans="1:17" s="122" customFormat="1" ht="14.25" customHeight="1">
      <c r="A2076" s="313"/>
      <c r="B2076" s="987" t="s">
        <v>61</v>
      </c>
      <c r="C2076" s="1019"/>
      <c r="D2076" s="1019"/>
      <c r="E2076" s="1019"/>
      <c r="F2076" s="1020"/>
      <c r="G2076" s="125" t="s">
        <v>62</v>
      </c>
      <c r="H2076" s="124"/>
      <c r="I2076" s="92"/>
      <c r="J2076" s="510"/>
      <c r="K2076" s="709"/>
      <c r="L2076" s="709"/>
      <c r="M2076" s="98"/>
      <c r="N2076" s="90"/>
      <c r="O2076" s="94"/>
      <c r="Q2076" s="648" t="s">
        <v>735</v>
      </c>
    </row>
    <row r="2077" spans="1:17" s="122" customFormat="1" ht="14.25" customHeight="1">
      <c r="A2077" s="313"/>
      <c r="B2077" s="1144" t="s">
        <v>403</v>
      </c>
      <c r="C2077" s="1019"/>
      <c r="D2077" s="1019"/>
      <c r="E2077" s="1019"/>
      <c r="F2077" s="1020"/>
      <c r="G2077" s="126"/>
      <c r="H2077" s="124"/>
      <c r="I2077" s="92"/>
      <c r="J2077" s="510"/>
      <c r="K2077" s="510"/>
      <c r="L2077" s="510"/>
      <c r="M2077" s="98"/>
      <c r="N2077" s="90"/>
      <c r="O2077" s="101">
        <f>ROUNDDOWN(SUM(N2076:N2080)/1000,0)</f>
        <v>0</v>
      </c>
    </row>
    <row r="2078" spans="1:17" s="122" customFormat="1" ht="20.100000000000001" customHeight="1">
      <c r="A2078" s="313"/>
      <c r="B2078" s="1144" t="s">
        <v>404</v>
      </c>
      <c r="C2078" s="1145"/>
      <c r="D2078" s="1145"/>
      <c r="E2078" s="1145"/>
      <c r="F2078" s="1146"/>
      <c r="G2078" s="126"/>
      <c r="H2078" s="127"/>
      <c r="I2078" s="92"/>
      <c r="J2078" s="510"/>
      <c r="K2078" s="510"/>
      <c r="L2078" s="510"/>
      <c r="M2078" s="98"/>
      <c r="N2078" s="90"/>
      <c r="O2078" s="94"/>
    </row>
    <row r="2079" spans="1:17" s="122" customFormat="1" ht="21.95" customHeight="1" thickBot="1">
      <c r="A2079" s="313"/>
      <c r="B2079" s="1144" t="s">
        <v>104</v>
      </c>
      <c r="C2079" s="1145"/>
      <c r="D2079" s="1145"/>
      <c r="E2079" s="1145"/>
      <c r="F2079" s="1146"/>
      <c r="G2079" s="126"/>
      <c r="H2079" s="105"/>
      <c r="I2079" s="92"/>
      <c r="J2079" s="510"/>
      <c r="K2079" s="510"/>
      <c r="L2079" s="510"/>
      <c r="M2079" s="98"/>
      <c r="N2079" s="90"/>
      <c r="O2079" s="128"/>
    </row>
    <row r="2080" spans="1:17" s="122" customFormat="1" ht="35.450000000000003" customHeight="1" thickTop="1">
      <c r="A2080" s="313"/>
      <c r="B2080" s="1144" t="s">
        <v>108</v>
      </c>
      <c r="C2080" s="1145"/>
      <c r="D2080" s="1145"/>
      <c r="E2080" s="1145"/>
      <c r="F2080" s="1146"/>
      <c r="G2080" s="126"/>
      <c r="H2080" s="105"/>
      <c r="I2080" s="1166" t="s">
        <v>402</v>
      </c>
      <c r="J2080" s="1167"/>
      <c r="K2080" s="1167"/>
      <c r="L2080" s="1167"/>
      <c r="M2080" s="1167"/>
      <c r="N2080" s="1168"/>
      <c r="O2080" s="129">
        <f>SUM(O2038,O2048,O2057,O2064,O2071,O2077)</f>
        <v>0</v>
      </c>
    </row>
    <row r="2081" spans="1:21" s="122" customFormat="1" ht="35.450000000000003" customHeight="1">
      <c r="A2081" s="313"/>
      <c r="B2081" s="1144" t="s">
        <v>774</v>
      </c>
      <c r="C2081" s="1145"/>
      <c r="D2081" s="1145"/>
      <c r="E2081" s="1145"/>
      <c r="F2081" s="1146"/>
      <c r="G2081" s="126"/>
      <c r="H2081" s="121"/>
      <c r="I2081" s="1169" t="s">
        <v>276</v>
      </c>
      <c r="J2081" s="1170"/>
      <c r="K2081" s="1170"/>
      <c r="L2081" s="1170"/>
      <c r="M2081" s="1170"/>
      <c r="N2081" s="1171"/>
      <c r="O2081" s="136">
        <f>IF(共通入力シート!$B$18="課税事業者",ROUNDDOWN((O2080-G2083)*10/110,0),0)</f>
        <v>0</v>
      </c>
    </row>
    <row r="2082" spans="1:21" s="122" customFormat="1" ht="26.1" customHeight="1" thickBot="1">
      <c r="A2082" s="313"/>
      <c r="B2082" s="1153" t="s">
        <v>775</v>
      </c>
      <c r="C2082" s="1154"/>
      <c r="D2082" s="1154"/>
      <c r="E2082" s="1154"/>
      <c r="F2082" s="1155"/>
      <c r="G2082" s="126"/>
      <c r="H2082" s="121"/>
      <c r="I2082" s="1159" t="s">
        <v>609</v>
      </c>
      <c r="J2082" s="1160"/>
      <c r="K2082" s="1160"/>
      <c r="L2082" s="1160"/>
      <c r="M2082" s="1160"/>
      <c r="N2082" s="1161"/>
      <c r="O2082" s="131">
        <f>O2080-O2081</f>
        <v>0</v>
      </c>
    </row>
    <row r="2083" spans="1:21" s="122" customFormat="1" ht="25.35" customHeight="1" thickTop="1">
      <c r="A2083" s="313"/>
      <c r="B2083" s="1156" t="s">
        <v>63</v>
      </c>
      <c r="C2083" s="1157"/>
      <c r="D2083" s="1157"/>
      <c r="E2083" s="1157"/>
      <c r="F2083" s="1158"/>
      <c r="G2083" s="130">
        <f>SUM(G2077:G2082)</f>
        <v>0</v>
      </c>
      <c r="H2083" s="326"/>
      <c r="I2083" s="1159" t="s">
        <v>610</v>
      </c>
      <c r="J2083" s="1160"/>
      <c r="K2083" s="1160"/>
      <c r="L2083" s="1160"/>
      <c r="M2083" s="1160"/>
      <c r="N2083" s="1161"/>
      <c r="O2083" s="134"/>
    </row>
    <row r="2084" spans="1:21" s="122" customFormat="1" ht="26.25" customHeight="1">
      <c r="A2084" s="313"/>
      <c r="B2084" s="122" t="s">
        <v>64</v>
      </c>
      <c r="C2084" s="327"/>
      <c r="D2084" s="327"/>
      <c r="E2084" s="327"/>
      <c r="F2084" s="327"/>
      <c r="G2084" s="133"/>
      <c r="H2084" s="326"/>
      <c r="O2084" s="135"/>
    </row>
    <row r="2085" spans="1:21" s="122" customFormat="1" ht="10.5" customHeight="1" thickBot="1">
      <c r="A2085" s="313"/>
      <c r="C2085" s="327"/>
      <c r="D2085" s="327"/>
      <c r="E2085" s="327"/>
      <c r="F2085" s="327"/>
      <c r="G2085" s="133"/>
      <c r="H2085" s="326"/>
      <c r="I2085" s="328"/>
    </row>
    <row r="2086" spans="1:21" s="122" customFormat="1" ht="25.35" customHeight="1" thickBot="1">
      <c r="A2086" s="313"/>
      <c r="B2086" s="1143" t="s">
        <v>65</v>
      </c>
      <c r="C2086" s="1018"/>
      <c r="D2086" s="1162" t="str">
        <f>IF(共通入力シート!$B$2="","",共通入力シート!$B$2)</f>
        <v/>
      </c>
      <c r="E2086" s="1162"/>
      <c r="F2086" s="1162"/>
      <c r="G2086" s="1163"/>
      <c r="H2086" s="1164" t="s">
        <v>778</v>
      </c>
      <c r="I2086" s="1165"/>
      <c r="J2086" s="1165"/>
      <c r="K2086" s="1165"/>
      <c r="L2086" s="1165"/>
      <c r="M2086" s="1165"/>
      <c r="N2086" s="1165"/>
      <c r="O2086" s="1165"/>
    </row>
    <row r="2087" spans="1:21" s="122" customFormat="1" ht="77.099999999999994" customHeight="1" thickBot="1">
      <c r="A2087" s="313"/>
      <c r="B2087" s="1148" t="s">
        <v>776</v>
      </c>
      <c r="C2087" s="1149"/>
      <c r="D2087" s="1150" t="str">
        <f>IF(O2082=0,"",MAX(0,MIN(INT(O2082/2),G2072)))</f>
        <v/>
      </c>
      <c r="E2087" s="1150"/>
      <c r="F2087" s="1150"/>
      <c r="G2087" s="329" t="s">
        <v>27</v>
      </c>
      <c r="H2087" s="1151" t="s">
        <v>736</v>
      </c>
      <c r="I2087" s="1152"/>
      <c r="J2087" s="1152"/>
      <c r="K2087" s="1152"/>
      <c r="L2087" s="1152"/>
      <c r="M2087" s="1152"/>
      <c r="N2087" s="1152"/>
      <c r="O2087" s="1152"/>
    </row>
    <row r="2088" spans="1:21" ht="4.5" customHeight="1"/>
    <row r="2089" spans="1:21" ht="15.6" customHeight="1">
      <c r="B2089" s="122" t="s">
        <v>332</v>
      </c>
      <c r="C2089" s="198"/>
      <c r="D2089" s="198"/>
      <c r="E2089" s="198"/>
      <c r="F2089" s="198"/>
      <c r="G2089" s="198"/>
      <c r="H2089" s="198"/>
      <c r="I2089" s="198"/>
      <c r="J2089" s="198"/>
      <c r="K2089" s="198"/>
      <c r="L2089" s="198"/>
      <c r="M2089" s="198"/>
      <c r="N2089" s="198"/>
      <c r="O2089" s="198"/>
      <c r="R2089" s="294"/>
      <c r="S2089" s="294"/>
      <c r="T2089" s="294"/>
      <c r="U2089" s="294"/>
    </row>
    <row r="2090" spans="1:21" ht="15.6" customHeight="1">
      <c r="B2090" s="198" t="s">
        <v>383</v>
      </c>
      <c r="C2090" s="198"/>
      <c r="D2090" s="198"/>
      <c r="E2090" s="198"/>
      <c r="F2090" s="198"/>
      <c r="G2090" s="198"/>
      <c r="H2090" s="198"/>
      <c r="I2090" s="198"/>
      <c r="J2090" s="198"/>
      <c r="K2090" s="198"/>
      <c r="L2090" s="198"/>
      <c r="M2090" s="198"/>
      <c r="N2090" s="198"/>
      <c r="O2090" s="198"/>
      <c r="R2090" s="294"/>
      <c r="S2090" s="294"/>
      <c r="T2090" s="294"/>
      <c r="U2090" s="294"/>
    </row>
    <row r="2091" spans="1:21" ht="15.6" customHeight="1" thickBot="1">
      <c r="B2091" s="1044" t="s">
        <v>386</v>
      </c>
      <c r="C2091" s="1044"/>
      <c r="D2091" s="1044"/>
      <c r="E2091" s="1044"/>
      <c r="F2091" s="1044"/>
      <c r="G2091" s="1044"/>
      <c r="H2091" s="1044"/>
      <c r="I2091" s="1044"/>
      <c r="J2091" s="1044"/>
      <c r="K2091" s="1044"/>
      <c r="L2091" s="1044"/>
      <c r="M2091" s="1044"/>
      <c r="N2091" s="1044"/>
      <c r="O2091" s="1044"/>
      <c r="R2091" s="294"/>
      <c r="S2091" s="294"/>
      <c r="T2091" s="294"/>
      <c r="U2091" s="294"/>
    </row>
    <row r="2092" spans="1:21" ht="15.75" customHeight="1">
      <c r="B2092" s="1036" t="s">
        <v>36</v>
      </c>
      <c r="C2092" s="1063"/>
      <c r="D2092" s="1051" t="s">
        <v>445</v>
      </c>
      <c r="E2092" s="1052"/>
      <c r="F2092" s="1036" t="s">
        <v>447</v>
      </c>
      <c r="G2092" s="1037"/>
      <c r="H2092" s="1038"/>
      <c r="I2092" s="1038"/>
      <c r="J2092" s="1038"/>
      <c r="K2092" s="1038"/>
      <c r="L2092" s="1038"/>
      <c r="M2092" s="1038"/>
      <c r="N2092" s="1038"/>
      <c r="O2092" s="1039"/>
      <c r="Q2092" s="520"/>
      <c r="R2092" s="294"/>
      <c r="S2092" s="294"/>
      <c r="T2092" s="294"/>
      <c r="U2092" s="294"/>
    </row>
    <row r="2093" spans="1:21" ht="17.25" customHeight="1" thickBot="1">
      <c r="B2093" s="1040"/>
      <c r="C2093" s="1064"/>
      <c r="D2093" s="1053"/>
      <c r="E2093" s="1054"/>
      <c r="F2093" s="1040"/>
      <c r="G2093" s="1041"/>
      <c r="H2093" s="1042"/>
      <c r="I2093" s="1042"/>
      <c r="J2093" s="1042"/>
      <c r="K2093" s="1042"/>
      <c r="L2093" s="1042"/>
      <c r="M2093" s="1042"/>
      <c r="N2093" s="1042"/>
      <c r="O2093" s="1043"/>
      <c r="Q2093" s="519"/>
      <c r="R2093" s="294"/>
      <c r="S2093" s="294"/>
      <c r="T2093" s="294"/>
      <c r="U2093" s="294"/>
    </row>
    <row r="2094" spans="1:21" ht="16.5" customHeight="1">
      <c r="B2094" s="295" t="s">
        <v>111</v>
      </c>
      <c r="C2094" s="296"/>
      <c r="D2094" s="296"/>
      <c r="E2094" s="297"/>
      <c r="F2094" s="296"/>
      <c r="G2094" s="296"/>
      <c r="H2094" s="298"/>
      <c r="I2094" s="298"/>
      <c r="J2094" s="298"/>
      <c r="K2094" s="298"/>
      <c r="L2094" s="298"/>
      <c r="M2094" s="298"/>
      <c r="N2094" s="298"/>
      <c r="O2094" s="299"/>
      <c r="R2094" s="294"/>
      <c r="S2094" s="294"/>
      <c r="T2094" s="294"/>
      <c r="U2094" s="294"/>
    </row>
    <row r="2095" spans="1:21" ht="18.75" customHeight="1">
      <c r="B2095" s="1055"/>
      <c r="C2095" s="1056"/>
      <c r="D2095" s="1056"/>
      <c r="E2095" s="1056"/>
      <c r="F2095" s="1056"/>
      <c r="G2095" s="1056"/>
      <c r="H2095" s="1056"/>
      <c r="I2095" s="1056"/>
      <c r="J2095" s="1056"/>
      <c r="K2095" s="1056"/>
      <c r="L2095" s="1213" t="s">
        <v>39</v>
      </c>
      <c r="M2095" s="1215"/>
      <c r="N2095" s="1215"/>
      <c r="O2095" s="1216"/>
      <c r="Q2095" s="496" t="str">
        <f>IF(M2095="", "←選択してください。", "")</f>
        <v>←選択してください。</v>
      </c>
      <c r="R2095" s="294"/>
      <c r="S2095" s="294"/>
      <c r="T2095" s="294"/>
      <c r="U2095" s="294"/>
    </row>
    <row r="2096" spans="1:21" ht="17.25" customHeight="1">
      <c r="B2096" s="1057"/>
      <c r="C2096" s="1058"/>
      <c r="D2096" s="1058"/>
      <c r="E2096" s="1058"/>
      <c r="F2096" s="1058"/>
      <c r="G2096" s="1058"/>
      <c r="H2096" s="1058"/>
      <c r="I2096" s="1058"/>
      <c r="J2096" s="1058"/>
      <c r="K2096" s="1058"/>
      <c r="L2096" s="1214"/>
      <c r="M2096" s="1217"/>
      <c r="N2096" s="1217"/>
      <c r="O2096" s="1218"/>
      <c r="Q2096" s="301"/>
      <c r="R2096" s="294"/>
      <c r="S2096" s="294"/>
      <c r="T2096" s="294"/>
      <c r="U2096" s="294"/>
    </row>
    <row r="2097" spans="2:21" ht="4.5" customHeight="1">
      <c r="B2097" s="303"/>
      <c r="C2097" s="303"/>
      <c r="D2097" s="303"/>
      <c r="E2097" s="303"/>
      <c r="F2097" s="303"/>
      <c r="G2097" s="303"/>
      <c r="H2097" s="303"/>
      <c r="I2097" s="303"/>
      <c r="J2097" s="303"/>
      <c r="K2097" s="303"/>
      <c r="L2097" s="303"/>
      <c r="M2097" s="303"/>
      <c r="N2097" s="303"/>
      <c r="O2097" s="517"/>
      <c r="R2097" s="294"/>
      <c r="S2097" s="294"/>
      <c r="T2097" s="294"/>
      <c r="U2097" s="294"/>
    </row>
    <row r="2098" spans="2:21" ht="24" customHeight="1">
      <c r="B2098" s="987" t="s">
        <v>112</v>
      </c>
      <c r="C2098" s="1097"/>
      <c r="D2098" s="1098" t="s">
        <v>41</v>
      </c>
      <c r="E2098" s="1099"/>
      <c r="F2098" s="1100"/>
      <c r="G2098" s="1100"/>
      <c r="H2098" s="1101"/>
      <c r="I2098" s="987"/>
      <c r="J2098" s="988"/>
      <c r="K2098" s="988"/>
      <c r="L2098" s="1219"/>
      <c r="M2098" s="1219"/>
      <c r="N2098" s="1219"/>
      <c r="O2098" s="1220"/>
      <c r="Q2098" s="301" t="str">
        <f>IF(OR(F2092="人材養成事業",F2092= "普及啓発事業"), "←斜線部は記入する必要はありません。", "")</f>
        <v/>
      </c>
      <c r="R2098" s="294"/>
      <c r="S2098" s="294"/>
      <c r="T2098" s="294"/>
      <c r="U2098" s="294"/>
    </row>
    <row r="2099" spans="2:21" ht="8.25" customHeight="1">
      <c r="B2099" s="122"/>
      <c r="C2099" s="122"/>
      <c r="D2099" s="122"/>
      <c r="E2099" s="122"/>
      <c r="F2099" s="303"/>
      <c r="G2099" s="303"/>
      <c r="H2099" s="500"/>
      <c r="I2099" s="303"/>
      <c r="J2099" s="303"/>
      <c r="K2099" s="303"/>
      <c r="L2099" s="501"/>
      <c r="M2099" s="303"/>
      <c r="N2099" s="303"/>
      <c r="O2099" s="502"/>
      <c r="Q2099" s="301"/>
      <c r="R2099" s="294"/>
      <c r="S2099" s="294"/>
      <c r="T2099" s="294"/>
      <c r="U2099" s="294"/>
    </row>
    <row r="2100" spans="2:21" ht="24" hidden="1" customHeight="1">
      <c r="B2100" s="122"/>
      <c r="C2100" s="122"/>
      <c r="D2100" s="122"/>
      <c r="E2100" s="122"/>
      <c r="F2100" s="303"/>
      <c r="G2100" s="303"/>
      <c r="H2100" s="500"/>
      <c r="I2100" s="303"/>
      <c r="J2100" s="303"/>
      <c r="K2100" s="303"/>
      <c r="L2100" s="501"/>
      <c r="M2100" s="303"/>
      <c r="N2100" s="303"/>
      <c r="O2100" s="502"/>
      <c r="Q2100" s="301"/>
      <c r="R2100" s="294"/>
      <c r="S2100" s="294"/>
      <c r="T2100" s="294"/>
      <c r="U2100" s="294"/>
    </row>
    <row r="2101" spans="2:21" ht="9.75" hidden="1" customHeight="1">
      <c r="B2101" s="122"/>
      <c r="C2101" s="122"/>
      <c r="D2101" s="303"/>
      <c r="E2101" s="303"/>
      <c r="F2101" s="303"/>
      <c r="G2101" s="303"/>
      <c r="H2101" s="303"/>
      <c r="I2101" s="303"/>
      <c r="J2101" s="303"/>
      <c r="K2101" s="303"/>
      <c r="L2101" s="303"/>
      <c r="M2101" s="303"/>
      <c r="N2101" s="303"/>
      <c r="O2101" s="303"/>
      <c r="Q2101" s="301"/>
      <c r="R2101" s="294"/>
      <c r="S2101" s="294"/>
      <c r="T2101" s="294"/>
      <c r="U2101" s="294"/>
    </row>
    <row r="2102" spans="2:21" s="97" customFormat="1" ht="18" customHeight="1">
      <c r="B2102" s="1067" t="s">
        <v>277</v>
      </c>
      <c r="C2102" s="1075"/>
      <c r="D2102" s="1032" t="s">
        <v>738</v>
      </c>
      <c r="E2102" s="975"/>
      <c r="F2102" s="975"/>
      <c r="G2102" s="975"/>
      <c r="H2102" s="975"/>
      <c r="I2102" s="975"/>
      <c r="J2102" s="975"/>
      <c r="K2102" s="975"/>
      <c r="L2102" s="975"/>
      <c r="M2102" s="975"/>
      <c r="N2102" s="975"/>
      <c r="O2102" s="976"/>
      <c r="Q2102" s="495"/>
    </row>
    <row r="2103" spans="2:21" s="97" customFormat="1" ht="19.350000000000001" customHeight="1">
      <c r="B2103" s="1076"/>
      <c r="C2103" s="1077"/>
      <c r="D2103" s="1033"/>
      <c r="E2103" s="1034"/>
      <c r="F2103" s="1034"/>
      <c r="G2103" s="1034"/>
      <c r="H2103" s="1034"/>
      <c r="I2103" s="1034"/>
      <c r="J2103" s="1034"/>
      <c r="K2103" s="1034"/>
      <c r="L2103" s="1034"/>
      <c r="M2103" s="1034"/>
      <c r="N2103" s="1034"/>
      <c r="O2103" s="1035"/>
    </row>
    <row r="2104" spans="2:21" s="97" customFormat="1" ht="19.350000000000001" customHeight="1">
      <c r="B2104" s="1076"/>
      <c r="C2104" s="1077"/>
      <c r="D2104" s="1026"/>
      <c r="E2104" s="1027"/>
      <c r="F2104" s="1027"/>
      <c r="G2104" s="1027"/>
      <c r="H2104" s="1027"/>
      <c r="I2104" s="1027"/>
      <c r="J2104" s="1027"/>
      <c r="K2104" s="1027"/>
      <c r="L2104" s="1027"/>
      <c r="M2104" s="1027"/>
      <c r="N2104" s="1027"/>
      <c r="O2104" s="1028"/>
    </row>
    <row r="2105" spans="2:21" s="97" customFormat="1" ht="19.350000000000001" customHeight="1">
      <c r="B2105" s="1076"/>
      <c r="C2105" s="1077"/>
      <c r="D2105" s="1026"/>
      <c r="E2105" s="1027"/>
      <c r="F2105" s="1027"/>
      <c r="G2105" s="1027"/>
      <c r="H2105" s="1027"/>
      <c r="I2105" s="1027"/>
      <c r="J2105" s="1027"/>
      <c r="K2105" s="1027"/>
      <c r="L2105" s="1027"/>
      <c r="M2105" s="1027"/>
      <c r="N2105" s="1027"/>
      <c r="O2105" s="1028"/>
    </row>
    <row r="2106" spans="2:21" s="97" customFormat="1" ht="19.350000000000001" customHeight="1">
      <c r="B2106" s="1076"/>
      <c r="C2106" s="1077"/>
      <c r="D2106" s="1026"/>
      <c r="E2106" s="1027"/>
      <c r="F2106" s="1027"/>
      <c r="G2106" s="1027"/>
      <c r="H2106" s="1027"/>
      <c r="I2106" s="1027"/>
      <c r="J2106" s="1027"/>
      <c r="K2106" s="1027"/>
      <c r="L2106" s="1027"/>
      <c r="M2106" s="1027"/>
      <c r="N2106" s="1027"/>
      <c r="O2106" s="1028"/>
    </row>
    <row r="2107" spans="2:21" s="97" customFormat="1" ht="19.350000000000001" customHeight="1">
      <c r="B2107" s="1076"/>
      <c r="C2107" s="1077"/>
      <c r="D2107" s="1026"/>
      <c r="E2107" s="1027"/>
      <c r="F2107" s="1027"/>
      <c r="G2107" s="1027"/>
      <c r="H2107" s="1027"/>
      <c r="I2107" s="1027"/>
      <c r="J2107" s="1027"/>
      <c r="K2107" s="1027"/>
      <c r="L2107" s="1027"/>
      <c r="M2107" s="1027"/>
      <c r="N2107" s="1027"/>
      <c r="O2107" s="1028"/>
    </row>
    <row r="2108" spans="2:21" s="97" customFormat="1" ht="19.350000000000001" customHeight="1">
      <c r="B2108" s="1076"/>
      <c r="C2108" s="1077"/>
      <c r="D2108" s="1026"/>
      <c r="E2108" s="1027"/>
      <c r="F2108" s="1027"/>
      <c r="G2108" s="1027"/>
      <c r="H2108" s="1027"/>
      <c r="I2108" s="1027"/>
      <c r="J2108" s="1027"/>
      <c r="K2108" s="1027"/>
      <c r="L2108" s="1027"/>
      <c r="M2108" s="1027"/>
      <c r="N2108" s="1027"/>
      <c r="O2108" s="1028"/>
    </row>
    <row r="2109" spans="2:21" s="97" customFormat="1" ht="19.350000000000001" customHeight="1">
      <c r="B2109" s="1076"/>
      <c r="C2109" s="1077"/>
      <c r="D2109" s="1026"/>
      <c r="E2109" s="1027"/>
      <c r="F2109" s="1027"/>
      <c r="G2109" s="1027"/>
      <c r="H2109" s="1027"/>
      <c r="I2109" s="1027"/>
      <c r="J2109" s="1027"/>
      <c r="K2109" s="1027"/>
      <c r="L2109" s="1027"/>
      <c r="M2109" s="1027"/>
      <c r="N2109" s="1027"/>
      <c r="O2109" s="1028"/>
    </row>
    <row r="2110" spans="2:21" s="97" customFormat="1" ht="19.350000000000001" customHeight="1">
      <c r="B2110" s="1076"/>
      <c r="C2110" s="1077"/>
      <c r="D2110" s="1026"/>
      <c r="E2110" s="1027"/>
      <c r="F2110" s="1027"/>
      <c r="G2110" s="1027"/>
      <c r="H2110" s="1027"/>
      <c r="I2110" s="1027"/>
      <c r="J2110" s="1027"/>
      <c r="K2110" s="1027"/>
      <c r="L2110" s="1027"/>
      <c r="M2110" s="1027"/>
      <c r="N2110" s="1027"/>
      <c r="O2110" s="1028"/>
    </row>
    <row r="2111" spans="2:21" s="97" customFormat="1" ht="19.350000000000001" customHeight="1">
      <c r="B2111" s="1076"/>
      <c r="C2111" s="1077"/>
      <c r="D2111" s="1026"/>
      <c r="E2111" s="1027"/>
      <c r="F2111" s="1027"/>
      <c r="G2111" s="1027"/>
      <c r="H2111" s="1027"/>
      <c r="I2111" s="1027"/>
      <c r="J2111" s="1027"/>
      <c r="K2111" s="1027"/>
      <c r="L2111" s="1027"/>
      <c r="M2111" s="1027"/>
      <c r="N2111" s="1027"/>
      <c r="O2111" s="1028"/>
    </row>
    <row r="2112" spans="2:21" s="97" customFormat="1" ht="19.350000000000001" customHeight="1">
      <c r="B2112" s="1078"/>
      <c r="C2112" s="1079"/>
      <c r="D2112" s="1029"/>
      <c r="E2112" s="1030"/>
      <c r="F2112" s="1030"/>
      <c r="G2112" s="1030"/>
      <c r="H2112" s="1030"/>
      <c r="I2112" s="1030"/>
      <c r="J2112" s="1030"/>
      <c r="K2112" s="1030"/>
      <c r="L2112" s="1030"/>
      <c r="M2112" s="1030"/>
      <c r="N2112" s="1030"/>
      <c r="O2112" s="1031"/>
    </row>
    <row r="2113" spans="2:15" s="97" customFormat="1" ht="18" customHeight="1">
      <c r="B2113" s="1067" t="s">
        <v>114</v>
      </c>
      <c r="C2113" s="1092"/>
      <c r="D2113" s="1147" t="s">
        <v>523</v>
      </c>
      <c r="E2113" s="1133"/>
      <c r="F2113" s="1133"/>
      <c r="G2113" s="1133"/>
      <c r="H2113" s="1133"/>
      <c r="I2113" s="1133"/>
      <c r="J2113" s="1133"/>
      <c r="K2113" s="1133"/>
      <c r="L2113" s="1133"/>
      <c r="M2113" s="1133"/>
      <c r="N2113" s="1133"/>
      <c r="O2113" s="1134"/>
    </row>
    <row r="2114" spans="2:15" s="97" customFormat="1" ht="18" customHeight="1">
      <c r="B2114" s="1093"/>
      <c r="C2114" s="1094"/>
      <c r="D2114" s="1045"/>
      <c r="E2114" s="1046"/>
      <c r="F2114" s="1046"/>
      <c r="G2114" s="1046"/>
      <c r="H2114" s="1046"/>
      <c r="I2114" s="1046"/>
      <c r="J2114" s="1046"/>
      <c r="K2114" s="1046"/>
      <c r="L2114" s="1046"/>
      <c r="M2114" s="1046"/>
      <c r="N2114" s="1046"/>
      <c r="O2114" s="1047"/>
    </row>
    <row r="2115" spans="2:15" s="97" customFormat="1" ht="18" customHeight="1">
      <c r="B2115" s="1093"/>
      <c r="C2115" s="1094"/>
      <c r="D2115" s="1026"/>
      <c r="E2115" s="1027"/>
      <c r="F2115" s="1027"/>
      <c r="G2115" s="1027"/>
      <c r="H2115" s="1027"/>
      <c r="I2115" s="1027"/>
      <c r="J2115" s="1027"/>
      <c r="K2115" s="1027"/>
      <c r="L2115" s="1027"/>
      <c r="M2115" s="1027"/>
      <c r="N2115" s="1027"/>
      <c r="O2115" s="1028"/>
    </row>
    <row r="2116" spans="2:15" s="97" customFormat="1" ht="18" customHeight="1">
      <c r="B2116" s="1093"/>
      <c r="C2116" s="1094"/>
      <c r="D2116" s="1026"/>
      <c r="E2116" s="1027"/>
      <c r="F2116" s="1027"/>
      <c r="G2116" s="1027"/>
      <c r="H2116" s="1027"/>
      <c r="I2116" s="1027"/>
      <c r="J2116" s="1027"/>
      <c r="K2116" s="1027"/>
      <c r="L2116" s="1027"/>
      <c r="M2116" s="1027"/>
      <c r="N2116" s="1027"/>
      <c r="O2116" s="1028"/>
    </row>
    <row r="2117" spans="2:15" s="97" customFormat="1" ht="18" customHeight="1">
      <c r="B2117" s="1093"/>
      <c r="C2117" s="1094"/>
      <c r="D2117" s="1026"/>
      <c r="E2117" s="1027"/>
      <c r="F2117" s="1027"/>
      <c r="G2117" s="1027"/>
      <c r="H2117" s="1027"/>
      <c r="I2117" s="1027"/>
      <c r="J2117" s="1027"/>
      <c r="K2117" s="1027"/>
      <c r="L2117" s="1027"/>
      <c r="M2117" s="1027"/>
      <c r="N2117" s="1027"/>
      <c r="O2117" s="1028"/>
    </row>
    <row r="2118" spans="2:15" s="97" customFormat="1" ht="18" customHeight="1">
      <c r="B2118" s="1093"/>
      <c r="C2118" s="1094"/>
      <c r="D2118" s="1026"/>
      <c r="E2118" s="1027"/>
      <c r="F2118" s="1027"/>
      <c r="G2118" s="1027"/>
      <c r="H2118" s="1027"/>
      <c r="I2118" s="1027"/>
      <c r="J2118" s="1027"/>
      <c r="K2118" s="1027"/>
      <c r="L2118" s="1027"/>
      <c r="M2118" s="1027"/>
      <c r="N2118" s="1027"/>
      <c r="O2118" s="1028"/>
    </row>
    <row r="2119" spans="2:15" s="97" customFormat="1" ht="18" customHeight="1">
      <c r="B2119" s="1093"/>
      <c r="C2119" s="1094"/>
      <c r="D2119" s="1048"/>
      <c r="E2119" s="1049"/>
      <c r="F2119" s="1049"/>
      <c r="G2119" s="1049"/>
      <c r="H2119" s="1049"/>
      <c r="I2119" s="1049"/>
      <c r="J2119" s="1049"/>
      <c r="K2119" s="1049"/>
      <c r="L2119" s="1049"/>
      <c r="M2119" s="1049"/>
      <c r="N2119" s="1049"/>
      <c r="O2119" s="1050"/>
    </row>
    <row r="2120" spans="2:15" s="97" customFormat="1" ht="18" customHeight="1">
      <c r="B2120" s="1093"/>
      <c r="C2120" s="1094"/>
      <c r="D2120" s="1116" t="s">
        <v>334</v>
      </c>
      <c r="E2120" s="1117"/>
      <c r="F2120" s="1117"/>
      <c r="G2120" s="1117"/>
      <c r="H2120" s="1117"/>
      <c r="I2120" s="1117"/>
      <c r="J2120" s="1117"/>
      <c r="K2120" s="1117"/>
      <c r="L2120" s="1117"/>
      <c r="M2120" s="1117"/>
      <c r="N2120" s="1117"/>
      <c r="O2120" s="1118"/>
    </row>
    <row r="2121" spans="2:15" s="97" customFormat="1" ht="18" customHeight="1">
      <c r="B2121" s="1093"/>
      <c r="C2121" s="1094"/>
      <c r="D2121" s="1045"/>
      <c r="E2121" s="1119"/>
      <c r="F2121" s="1119"/>
      <c r="G2121" s="1119"/>
      <c r="H2121" s="1119"/>
      <c r="I2121" s="1119"/>
      <c r="J2121" s="1119"/>
      <c r="K2121" s="1119"/>
      <c r="L2121" s="1119"/>
      <c r="M2121" s="1119"/>
      <c r="N2121" s="1119"/>
      <c r="O2121" s="1120"/>
    </row>
    <row r="2122" spans="2:15" s="97" customFormat="1" ht="18" customHeight="1">
      <c r="B2122" s="1093"/>
      <c r="C2122" s="1094"/>
      <c r="D2122" s="1121"/>
      <c r="E2122" s="1122"/>
      <c r="F2122" s="1122"/>
      <c r="G2122" s="1122"/>
      <c r="H2122" s="1122"/>
      <c r="I2122" s="1122"/>
      <c r="J2122" s="1122"/>
      <c r="K2122" s="1122"/>
      <c r="L2122" s="1122"/>
      <c r="M2122" s="1122"/>
      <c r="N2122" s="1122"/>
      <c r="O2122" s="1123"/>
    </row>
    <row r="2123" spans="2:15" s="97" customFormat="1" ht="18" customHeight="1">
      <c r="B2123" s="1093"/>
      <c r="C2123" s="1094"/>
      <c r="D2123" s="1121"/>
      <c r="E2123" s="1122"/>
      <c r="F2123" s="1122"/>
      <c r="G2123" s="1122"/>
      <c r="H2123" s="1122"/>
      <c r="I2123" s="1122"/>
      <c r="J2123" s="1122"/>
      <c r="K2123" s="1122"/>
      <c r="L2123" s="1122"/>
      <c r="M2123" s="1122"/>
      <c r="N2123" s="1122"/>
      <c r="O2123" s="1123"/>
    </row>
    <row r="2124" spans="2:15" s="97" customFormat="1" ht="18" customHeight="1">
      <c r="B2124" s="1093"/>
      <c r="C2124" s="1094"/>
      <c r="D2124" s="1121"/>
      <c r="E2124" s="1122"/>
      <c r="F2124" s="1122"/>
      <c r="G2124" s="1122"/>
      <c r="H2124" s="1122"/>
      <c r="I2124" s="1122"/>
      <c r="J2124" s="1122"/>
      <c r="K2124" s="1122"/>
      <c r="L2124" s="1122"/>
      <c r="M2124" s="1122"/>
      <c r="N2124" s="1122"/>
      <c r="O2124" s="1123"/>
    </row>
    <row r="2125" spans="2:15" s="97" customFormat="1" ht="18" customHeight="1">
      <c r="B2125" s="1093"/>
      <c r="C2125" s="1094"/>
      <c r="D2125" s="1121"/>
      <c r="E2125" s="1122"/>
      <c r="F2125" s="1122"/>
      <c r="G2125" s="1122"/>
      <c r="H2125" s="1122"/>
      <c r="I2125" s="1122"/>
      <c r="J2125" s="1122"/>
      <c r="K2125" s="1122"/>
      <c r="L2125" s="1122"/>
      <c r="M2125" s="1122"/>
      <c r="N2125" s="1122"/>
      <c r="O2125" s="1123"/>
    </row>
    <row r="2126" spans="2:15" s="97" customFormat="1" ht="18" customHeight="1">
      <c r="B2126" s="1093"/>
      <c r="C2126" s="1094"/>
      <c r="D2126" s="1121"/>
      <c r="E2126" s="1122"/>
      <c r="F2126" s="1122"/>
      <c r="G2126" s="1122"/>
      <c r="H2126" s="1122"/>
      <c r="I2126" s="1122"/>
      <c r="J2126" s="1122"/>
      <c r="K2126" s="1122"/>
      <c r="L2126" s="1122"/>
      <c r="M2126" s="1122"/>
      <c r="N2126" s="1122"/>
      <c r="O2126" s="1123"/>
    </row>
    <row r="2127" spans="2:15" s="97" customFormat="1" ht="18" customHeight="1">
      <c r="B2127" s="1095"/>
      <c r="C2127" s="1096"/>
      <c r="D2127" s="1124"/>
      <c r="E2127" s="1125"/>
      <c r="F2127" s="1125"/>
      <c r="G2127" s="1125"/>
      <c r="H2127" s="1125"/>
      <c r="I2127" s="1125"/>
      <c r="J2127" s="1125"/>
      <c r="K2127" s="1125"/>
      <c r="L2127" s="1125"/>
      <c r="M2127" s="1125"/>
      <c r="N2127" s="1125"/>
      <c r="O2127" s="1126"/>
    </row>
    <row r="2128" spans="2:15" s="97" customFormat="1" ht="33.75" customHeight="1">
      <c r="B2128" s="1067" t="s">
        <v>110</v>
      </c>
      <c r="C2128" s="1092"/>
      <c r="D2128" s="1102" t="s">
        <v>733</v>
      </c>
      <c r="E2128" s="1090"/>
      <c r="F2128" s="1090"/>
      <c r="G2128" s="1090"/>
      <c r="H2128" s="1090"/>
      <c r="I2128" s="1090"/>
      <c r="J2128" s="1090"/>
      <c r="K2128" s="1090"/>
      <c r="L2128" s="1090"/>
      <c r="M2128" s="1090"/>
      <c r="N2128" s="1090"/>
      <c r="O2128" s="1091"/>
    </row>
    <row r="2129" spans="2:21" s="97" customFormat="1" ht="18" customHeight="1">
      <c r="B2129" s="1093"/>
      <c r="C2129" s="1094"/>
      <c r="D2129" s="1045"/>
      <c r="E2129" s="1108"/>
      <c r="F2129" s="1108"/>
      <c r="G2129" s="1108"/>
      <c r="H2129" s="1108"/>
      <c r="I2129" s="1108"/>
      <c r="J2129" s="1108"/>
      <c r="K2129" s="1108"/>
      <c r="L2129" s="1108"/>
      <c r="M2129" s="1108"/>
      <c r="N2129" s="1108"/>
      <c r="O2129" s="1109"/>
    </row>
    <row r="2130" spans="2:21" s="97" customFormat="1" ht="18" customHeight="1">
      <c r="B2130" s="1093"/>
      <c r="C2130" s="1094"/>
      <c r="D2130" s="1110"/>
      <c r="E2130" s="1111"/>
      <c r="F2130" s="1111"/>
      <c r="G2130" s="1111"/>
      <c r="H2130" s="1111"/>
      <c r="I2130" s="1111"/>
      <c r="J2130" s="1111"/>
      <c r="K2130" s="1111"/>
      <c r="L2130" s="1111"/>
      <c r="M2130" s="1111"/>
      <c r="N2130" s="1111"/>
      <c r="O2130" s="1112"/>
    </row>
    <row r="2131" spans="2:21" s="97" customFormat="1" ht="18" customHeight="1">
      <c r="B2131" s="1093"/>
      <c r="C2131" s="1094"/>
      <c r="D2131" s="1113"/>
      <c r="E2131" s="1114"/>
      <c r="F2131" s="1114"/>
      <c r="G2131" s="1114"/>
      <c r="H2131" s="1114"/>
      <c r="I2131" s="1114"/>
      <c r="J2131" s="1114"/>
      <c r="K2131" s="1114"/>
      <c r="L2131" s="1114"/>
      <c r="M2131" s="1114"/>
      <c r="N2131" s="1114"/>
      <c r="O2131" s="1115"/>
    </row>
    <row r="2132" spans="2:21" s="97" customFormat="1" ht="17.100000000000001" customHeight="1">
      <c r="B2132" s="1093"/>
      <c r="C2132" s="1094"/>
      <c r="D2132" s="1133" t="s">
        <v>278</v>
      </c>
      <c r="E2132" s="1133"/>
      <c r="F2132" s="1133"/>
      <c r="G2132" s="1133"/>
      <c r="H2132" s="1133"/>
      <c r="I2132" s="1133"/>
      <c r="J2132" s="1133"/>
      <c r="K2132" s="1133"/>
      <c r="L2132" s="1133"/>
      <c r="M2132" s="1133"/>
      <c r="N2132" s="1133"/>
      <c r="O2132" s="1134"/>
    </row>
    <row r="2133" spans="2:21" s="97" customFormat="1" ht="17.100000000000001" customHeight="1">
      <c r="B2133" s="1093"/>
      <c r="C2133" s="1094"/>
      <c r="D2133" s="1135"/>
      <c r="E2133" s="1108"/>
      <c r="F2133" s="1108"/>
      <c r="G2133" s="1108"/>
      <c r="H2133" s="1108"/>
      <c r="I2133" s="1108"/>
      <c r="J2133" s="1108"/>
      <c r="K2133" s="1108"/>
      <c r="L2133" s="1108"/>
      <c r="M2133" s="1108"/>
      <c r="N2133" s="1108"/>
      <c r="O2133" s="1109"/>
    </row>
    <row r="2134" spans="2:21" s="97" customFormat="1" ht="17.100000000000001" customHeight="1">
      <c r="B2134" s="1093"/>
      <c r="C2134" s="1094"/>
      <c r="D2134" s="1110"/>
      <c r="E2134" s="1111"/>
      <c r="F2134" s="1111"/>
      <c r="G2134" s="1111"/>
      <c r="H2134" s="1111"/>
      <c r="I2134" s="1111"/>
      <c r="J2134" s="1111"/>
      <c r="K2134" s="1111"/>
      <c r="L2134" s="1111"/>
      <c r="M2134" s="1111"/>
      <c r="N2134" s="1111"/>
      <c r="O2134" s="1112"/>
    </row>
    <row r="2135" spans="2:21" s="97" customFormat="1" ht="17.100000000000001" customHeight="1">
      <c r="B2135" s="1093"/>
      <c r="C2135" s="1094"/>
      <c r="D2135" s="1113"/>
      <c r="E2135" s="1114"/>
      <c r="F2135" s="1114"/>
      <c r="G2135" s="1114"/>
      <c r="H2135" s="1114"/>
      <c r="I2135" s="1114"/>
      <c r="J2135" s="1114"/>
      <c r="K2135" s="1114"/>
      <c r="L2135" s="1114"/>
      <c r="M2135" s="1114"/>
      <c r="N2135" s="1114"/>
      <c r="O2135" s="1115"/>
    </row>
    <row r="2136" spans="2:21" s="97" customFormat="1" ht="17.100000000000001" customHeight="1">
      <c r="B2136" s="1093"/>
      <c r="C2136" s="1094"/>
      <c r="D2136" s="1133" t="s">
        <v>371</v>
      </c>
      <c r="E2136" s="1133"/>
      <c r="F2136" s="1133"/>
      <c r="G2136" s="1133"/>
      <c r="H2136" s="1133"/>
      <c r="I2136" s="1133"/>
      <c r="J2136" s="1133"/>
      <c r="K2136" s="1133"/>
      <c r="L2136" s="1133"/>
      <c r="M2136" s="1133"/>
      <c r="N2136" s="1133"/>
      <c r="O2136" s="1134"/>
    </row>
    <row r="2137" spans="2:21" s="97" customFormat="1" ht="17.100000000000001" customHeight="1">
      <c r="B2137" s="1093"/>
      <c r="C2137" s="1094"/>
      <c r="D2137" s="1135"/>
      <c r="E2137" s="1136"/>
      <c r="F2137" s="1136"/>
      <c r="G2137" s="1136"/>
      <c r="H2137" s="1136"/>
      <c r="I2137" s="1136"/>
      <c r="J2137" s="1136"/>
      <c r="K2137" s="1136"/>
      <c r="L2137" s="1136"/>
      <c r="M2137" s="1136"/>
      <c r="N2137" s="1136"/>
      <c r="O2137" s="1137"/>
    </row>
    <row r="2138" spans="2:21" s="97" customFormat="1" ht="17.100000000000001" customHeight="1">
      <c r="B2138" s="1093"/>
      <c r="C2138" s="1094"/>
      <c r="D2138" s="1138"/>
      <c r="E2138" s="827"/>
      <c r="F2138" s="827"/>
      <c r="G2138" s="827"/>
      <c r="H2138" s="827"/>
      <c r="I2138" s="827"/>
      <c r="J2138" s="827"/>
      <c r="K2138" s="827"/>
      <c r="L2138" s="827"/>
      <c r="M2138" s="827"/>
      <c r="N2138" s="827"/>
      <c r="O2138" s="1139"/>
    </row>
    <row r="2139" spans="2:21" s="97" customFormat="1" ht="17.100000000000001" customHeight="1">
      <c r="B2139" s="1093"/>
      <c r="C2139" s="1094"/>
      <c r="D2139" s="1140"/>
      <c r="E2139" s="1141"/>
      <c r="F2139" s="1141"/>
      <c r="G2139" s="1141"/>
      <c r="H2139" s="1141"/>
      <c r="I2139" s="1141"/>
      <c r="J2139" s="1141"/>
      <c r="K2139" s="1141"/>
      <c r="L2139" s="1141"/>
      <c r="M2139" s="1141"/>
      <c r="N2139" s="1141"/>
      <c r="O2139" s="1142"/>
    </row>
    <row r="2140" spans="2:21" s="97" customFormat="1" ht="45" customHeight="1">
      <c r="B2140" s="1093"/>
      <c r="C2140" s="1094"/>
      <c r="D2140" s="1021" t="s">
        <v>780</v>
      </c>
      <c r="E2140" s="1022"/>
      <c r="F2140" s="1022"/>
      <c r="G2140" s="1022"/>
      <c r="H2140" s="1022"/>
      <c r="I2140" s="1022"/>
      <c r="J2140" s="1022"/>
      <c r="K2140" s="1022"/>
      <c r="L2140" s="1023"/>
      <c r="M2140" s="1024" t="s">
        <v>713</v>
      </c>
      <c r="N2140" s="1025"/>
      <c r="O2140" s="706" t="s">
        <v>714</v>
      </c>
      <c r="Q2140" s="495" t="s">
        <v>721</v>
      </c>
    </row>
    <row r="2141" spans="2:21" s="97" customFormat="1" ht="17.100000000000001" customHeight="1">
      <c r="B2141" s="1093"/>
      <c r="C2141" s="1094"/>
      <c r="D2141" s="1045"/>
      <c r="E2141" s="1103"/>
      <c r="F2141" s="1103"/>
      <c r="G2141" s="1103"/>
      <c r="H2141" s="1103"/>
      <c r="I2141" s="1103"/>
      <c r="J2141" s="1103"/>
      <c r="K2141" s="1103"/>
      <c r="L2141" s="1103"/>
      <c r="M2141" s="1103"/>
      <c r="N2141" s="1103"/>
      <c r="O2141" s="1104"/>
    </row>
    <row r="2142" spans="2:21" ht="18" customHeight="1">
      <c r="B2142" s="1093"/>
      <c r="C2142" s="1094"/>
      <c r="D2142" s="1105"/>
      <c r="E2142" s="1106"/>
      <c r="F2142" s="1106"/>
      <c r="G2142" s="1106"/>
      <c r="H2142" s="1106"/>
      <c r="I2142" s="1106"/>
      <c r="J2142" s="1106"/>
      <c r="K2142" s="1106"/>
      <c r="L2142" s="1106"/>
      <c r="M2142" s="1106"/>
      <c r="N2142" s="1106"/>
      <c r="O2142" s="1107"/>
      <c r="R2142" s="294"/>
      <c r="S2142" s="294"/>
      <c r="T2142" s="294"/>
      <c r="U2142" s="294"/>
    </row>
    <row r="2143" spans="2:21" ht="18" customHeight="1">
      <c r="B2143" s="1093"/>
      <c r="C2143" s="1094"/>
      <c r="D2143" s="1147" t="s">
        <v>279</v>
      </c>
      <c r="E2143" s="1133"/>
      <c r="F2143" s="1133"/>
      <c r="G2143" s="1133"/>
      <c r="H2143" s="1133"/>
      <c r="I2143" s="1133"/>
      <c r="J2143" s="1133"/>
      <c r="K2143" s="1133"/>
      <c r="L2143" s="1133"/>
      <c r="M2143" s="1133"/>
      <c r="N2143" s="1133"/>
      <c r="O2143" s="1134"/>
      <c r="R2143" s="294"/>
      <c r="S2143" s="294"/>
      <c r="T2143" s="294"/>
      <c r="U2143" s="294"/>
    </row>
    <row r="2144" spans="2:21" ht="18" customHeight="1">
      <c r="B2144" s="1093"/>
      <c r="C2144" s="1094"/>
      <c r="D2144" s="1127"/>
      <c r="E2144" s="1128"/>
      <c r="F2144" s="1128"/>
      <c r="G2144" s="1128"/>
      <c r="H2144" s="1128"/>
      <c r="I2144" s="1128"/>
      <c r="J2144" s="1128"/>
      <c r="K2144" s="1128"/>
      <c r="L2144" s="1128"/>
      <c r="M2144" s="1128"/>
      <c r="N2144" s="1128"/>
      <c r="O2144" s="1129"/>
      <c r="R2144" s="294"/>
      <c r="S2144" s="294"/>
      <c r="T2144" s="294"/>
      <c r="U2144" s="294"/>
    </row>
    <row r="2145" spans="1:17" s="308" customFormat="1" ht="18" customHeight="1">
      <c r="B2145" s="1095"/>
      <c r="C2145" s="1096"/>
      <c r="D2145" s="1130"/>
      <c r="E2145" s="1131"/>
      <c r="F2145" s="1131"/>
      <c r="G2145" s="1131"/>
      <c r="H2145" s="1131"/>
      <c r="I2145" s="1131"/>
      <c r="J2145" s="1131"/>
      <c r="K2145" s="1131"/>
      <c r="L2145" s="1131"/>
      <c r="M2145" s="1131"/>
      <c r="N2145" s="1131"/>
      <c r="O2145" s="1132"/>
    </row>
    <row r="2146" spans="1:17" s="122" customFormat="1" ht="4.5" customHeight="1">
      <c r="B2146" s="309"/>
      <c r="C2146" s="309"/>
      <c r="D2146" s="310"/>
      <c r="E2146" s="310"/>
      <c r="F2146" s="310"/>
      <c r="G2146" s="310"/>
      <c r="H2146" s="310"/>
      <c r="I2146" s="310"/>
      <c r="J2146" s="310"/>
      <c r="K2146" s="310"/>
      <c r="L2146" s="310"/>
      <c r="M2146" s="310"/>
      <c r="N2146" s="310"/>
      <c r="O2146" s="310"/>
    </row>
    <row r="2147" spans="1:17" s="122" customFormat="1" ht="18.75" customHeight="1">
      <c r="B2147" s="463" t="s">
        <v>333</v>
      </c>
      <c r="C2147" s="309"/>
      <c r="D2147" s="310"/>
      <c r="E2147" s="310"/>
      <c r="F2147" s="310"/>
      <c r="G2147" s="310"/>
      <c r="H2147" s="310"/>
      <c r="I2147" s="310"/>
      <c r="J2147" s="310"/>
      <c r="K2147" s="310"/>
      <c r="L2147" s="310"/>
      <c r="M2147" s="310"/>
      <c r="N2147" s="310"/>
      <c r="O2147" s="310"/>
    </row>
    <row r="2148" spans="1:17" s="122" customFormat="1" ht="14.25" customHeight="1" thickBot="1">
      <c r="B2148" s="463" t="s">
        <v>331</v>
      </c>
      <c r="C2148" s="309"/>
      <c r="D2148" s="310"/>
      <c r="E2148" s="310"/>
      <c r="F2148" s="310"/>
      <c r="G2148" s="310"/>
      <c r="H2148" s="310"/>
      <c r="I2148" s="310"/>
      <c r="J2148" s="310"/>
      <c r="K2148" s="310"/>
      <c r="L2148" s="310"/>
      <c r="M2148" s="310"/>
      <c r="N2148" s="310"/>
      <c r="O2148" s="310"/>
    </row>
    <row r="2149" spans="1:17" s="122" customFormat="1" ht="18" customHeight="1" thickBot="1">
      <c r="B2149" s="1143" t="s">
        <v>36</v>
      </c>
      <c r="C2149" s="1017"/>
      <c r="D2149" s="1018"/>
      <c r="E2149" s="311" t="s">
        <v>445</v>
      </c>
      <c r="F2149" s="312"/>
      <c r="G2149" s="312"/>
      <c r="H2149" s="312"/>
      <c r="I2149" s="312"/>
      <c r="J2149" s="312"/>
      <c r="K2149" s="312"/>
      <c r="L2149" s="212"/>
      <c r="M2149" s="212"/>
      <c r="N2149" s="212"/>
      <c r="O2149" s="212"/>
    </row>
    <row r="2150" spans="1:17" s="122" customFormat="1" ht="12">
      <c r="A2150" s="313"/>
      <c r="B2150" s="314" t="s">
        <v>50</v>
      </c>
      <c r="C2150" s="314"/>
      <c r="D2150" s="315"/>
      <c r="E2150" s="316"/>
      <c r="F2150" s="316"/>
      <c r="G2150" s="317" t="s">
        <v>51</v>
      </c>
      <c r="H2150" s="315"/>
      <c r="I2150" s="314" t="s">
        <v>52</v>
      </c>
      <c r="J2150" s="314"/>
      <c r="K2150" s="313"/>
      <c r="L2150" s="318"/>
      <c r="M2150" s="319"/>
      <c r="N2150" s="313"/>
      <c r="O2150" s="317" t="s">
        <v>51</v>
      </c>
    </row>
    <row r="2151" spans="1:17" s="122" customFormat="1" ht="12">
      <c r="A2151" s="320"/>
      <c r="B2151" s="321" t="s">
        <v>53</v>
      </c>
      <c r="C2151" s="322"/>
      <c r="D2151" s="322"/>
      <c r="E2151" s="323"/>
      <c r="F2151" s="323" t="s">
        <v>54</v>
      </c>
      <c r="G2151" s="324" t="s">
        <v>55</v>
      </c>
      <c r="H2151" s="325"/>
      <c r="I2151" s="321" t="s">
        <v>53</v>
      </c>
      <c r="J2151" s="322"/>
      <c r="K2151" s="322"/>
      <c r="L2151" s="322"/>
      <c r="M2151" s="323"/>
      <c r="N2151" s="323" t="s">
        <v>54</v>
      </c>
      <c r="O2151" s="324" t="s">
        <v>55</v>
      </c>
    </row>
    <row r="2152" spans="1:17" s="122" customFormat="1" ht="18" customHeight="1">
      <c r="A2152" s="313"/>
      <c r="B2152" s="78" t="s">
        <v>395</v>
      </c>
      <c r="C2152" s="79"/>
      <c r="D2152" s="79"/>
      <c r="E2152" s="80"/>
      <c r="F2152" s="81"/>
      <c r="G2152" s="82"/>
      <c r="H2152" s="83"/>
      <c r="I2152" s="78" t="s">
        <v>397</v>
      </c>
      <c r="J2152" s="79"/>
      <c r="K2152" s="79"/>
      <c r="L2152" s="79"/>
      <c r="M2152" s="80"/>
      <c r="N2152" s="84"/>
      <c r="O2152" s="85"/>
      <c r="Q2152" s="561" t="s">
        <v>700</v>
      </c>
    </row>
    <row r="2153" spans="1:17" s="122" customFormat="1" ht="14.25" customHeight="1">
      <c r="A2153" s="313"/>
      <c r="B2153" s="86"/>
      <c r="C2153" s="87"/>
      <c r="D2153" s="88"/>
      <c r="E2153" s="89"/>
      <c r="F2153" s="90"/>
      <c r="G2153" s="91"/>
      <c r="H2153" s="83"/>
      <c r="I2153" s="92"/>
      <c r="J2153" s="93"/>
      <c r="K2153" s="88"/>
      <c r="L2153" s="88"/>
      <c r="M2153" s="89"/>
      <c r="N2153" s="90"/>
      <c r="O2153" s="94"/>
    </row>
    <row r="2154" spans="1:17" s="122" customFormat="1" ht="14.25" customHeight="1">
      <c r="A2154" s="313"/>
      <c r="B2154" s="95"/>
      <c r="C2154" s="96"/>
      <c r="D2154" s="97"/>
      <c r="E2154" s="98"/>
      <c r="F2154" s="90"/>
      <c r="G2154" s="99">
        <f>ROUNDDOWN(SUM(F2153:F2159)/1000,0)</f>
        <v>0</v>
      </c>
      <c r="H2154" s="100"/>
      <c r="I2154" s="92"/>
      <c r="J2154" s="510"/>
      <c r="K2154" s="510"/>
      <c r="L2154" s="510"/>
      <c r="M2154" s="98"/>
      <c r="N2154" s="90"/>
      <c r="O2154" s="101">
        <f>ROUNDDOWN(SUM(N2153:N2162)/1000,0)</f>
        <v>0</v>
      </c>
    </row>
    <row r="2155" spans="1:17" s="122" customFormat="1" ht="14.1" customHeight="1">
      <c r="A2155" s="313"/>
      <c r="B2155" s="95"/>
      <c r="C2155" s="96"/>
      <c r="D2155" s="97"/>
      <c r="E2155" s="98"/>
      <c r="F2155" s="90"/>
      <c r="G2155" s="99"/>
      <c r="H2155" s="100"/>
      <c r="I2155" s="92"/>
      <c r="J2155" s="510"/>
      <c r="K2155" s="510"/>
      <c r="L2155" s="510"/>
      <c r="M2155" s="98"/>
      <c r="N2155" s="90"/>
      <c r="O2155" s="94"/>
    </row>
    <row r="2156" spans="1:17" s="122" customFormat="1" ht="14.25" customHeight="1">
      <c r="A2156" s="313"/>
      <c r="B2156" s="95"/>
      <c r="C2156" s="96"/>
      <c r="D2156" s="97"/>
      <c r="E2156" s="98"/>
      <c r="F2156" s="90"/>
      <c r="G2156" s="99"/>
      <c r="H2156" s="100"/>
      <c r="I2156" s="92"/>
      <c r="J2156" s="510"/>
      <c r="K2156" s="510"/>
      <c r="L2156" s="510"/>
      <c r="M2156" s="98"/>
      <c r="N2156" s="90"/>
      <c r="O2156" s="94"/>
    </row>
    <row r="2157" spans="1:17" s="122" customFormat="1" ht="14.25" customHeight="1">
      <c r="A2157" s="313"/>
      <c r="B2157" s="95"/>
      <c r="C2157" s="96"/>
      <c r="D2157" s="97"/>
      <c r="E2157" s="98"/>
      <c r="F2157" s="90"/>
      <c r="G2157" s="102"/>
      <c r="H2157" s="103"/>
      <c r="I2157" s="92"/>
      <c r="J2157" s="510"/>
      <c r="K2157" s="510"/>
      <c r="L2157" s="510"/>
      <c r="M2157" s="98"/>
      <c r="N2157" s="90"/>
      <c r="O2157" s="94"/>
    </row>
    <row r="2158" spans="1:17" s="122" customFormat="1" ht="14.25" customHeight="1">
      <c r="A2158" s="313"/>
      <c r="B2158" s="95"/>
      <c r="C2158" s="96"/>
      <c r="D2158" s="97"/>
      <c r="E2158" s="98"/>
      <c r="F2158" s="90"/>
      <c r="G2158" s="102"/>
      <c r="H2158" s="103"/>
      <c r="I2158" s="92"/>
      <c r="J2158" s="510"/>
      <c r="K2158" s="510"/>
      <c r="L2158" s="510"/>
      <c r="M2158" s="98"/>
      <c r="N2158" s="90"/>
      <c r="O2158" s="94"/>
    </row>
    <row r="2159" spans="1:17" s="122" customFormat="1" ht="14.25" customHeight="1">
      <c r="A2159" s="313"/>
      <c r="B2159" s="78" t="s">
        <v>607</v>
      </c>
      <c r="C2159" s="79"/>
      <c r="D2159" s="79"/>
      <c r="E2159" s="80"/>
      <c r="F2159" s="81"/>
      <c r="G2159" s="82"/>
      <c r="H2159" s="105"/>
      <c r="I2159" s="92"/>
      <c r="J2159" s="510"/>
      <c r="K2159" s="510"/>
      <c r="L2159" s="510"/>
      <c r="M2159" s="98"/>
      <c r="N2159" s="90"/>
      <c r="O2159" s="94"/>
    </row>
    <row r="2160" spans="1:17" s="122" customFormat="1" ht="14.25" customHeight="1">
      <c r="A2160" s="313"/>
      <c r="B2160" s="95"/>
      <c r="C2160" s="96"/>
      <c r="D2160" s="97"/>
      <c r="E2160" s="98"/>
      <c r="F2160" s="90"/>
      <c r="G2160" s="91"/>
      <c r="H2160" s="105"/>
      <c r="I2160" s="92"/>
      <c r="J2160" s="510"/>
      <c r="K2160" s="510"/>
      <c r="L2160" s="510"/>
      <c r="M2160" s="98"/>
      <c r="N2160" s="90"/>
      <c r="O2160" s="94"/>
    </row>
    <row r="2161" spans="1:15" s="122" customFormat="1" ht="14.25" customHeight="1">
      <c r="A2161" s="313"/>
      <c r="B2161" s="95"/>
      <c r="C2161" s="96"/>
      <c r="D2161" s="97"/>
      <c r="E2161" s="98"/>
      <c r="F2161" s="90"/>
      <c r="G2161" s="99">
        <f>ROUNDDOWN(SUM(F2160:F2165)/1000,0)</f>
        <v>0</v>
      </c>
      <c r="H2161" s="100"/>
      <c r="I2161" s="107"/>
      <c r="J2161" s="511"/>
      <c r="K2161" s="511"/>
      <c r="L2161" s="511"/>
      <c r="M2161" s="98"/>
      <c r="N2161" s="90"/>
      <c r="O2161" s="106"/>
    </row>
    <row r="2162" spans="1:15" s="122" customFormat="1" ht="14.25" customHeight="1">
      <c r="A2162" s="313"/>
      <c r="B2162" s="95"/>
      <c r="C2162" s="96"/>
      <c r="D2162" s="97"/>
      <c r="E2162" s="98"/>
      <c r="F2162" s="90"/>
      <c r="G2162" s="99"/>
      <c r="H2162" s="100"/>
      <c r="I2162" s="78" t="s">
        <v>398</v>
      </c>
      <c r="J2162" s="79"/>
      <c r="K2162" s="79"/>
      <c r="L2162" s="79"/>
      <c r="M2162" s="80"/>
      <c r="N2162" s="81"/>
      <c r="O2162" s="111"/>
    </row>
    <row r="2163" spans="1:15" s="122" customFormat="1" ht="14.25" customHeight="1">
      <c r="A2163" s="313"/>
      <c r="B2163" s="95"/>
      <c r="C2163" s="96"/>
      <c r="D2163" s="97"/>
      <c r="E2163" s="98"/>
      <c r="F2163" s="90"/>
      <c r="G2163" s="99"/>
      <c r="H2163" s="105"/>
      <c r="I2163" s="92"/>
      <c r="J2163" s="510"/>
      <c r="K2163" s="510"/>
      <c r="L2163" s="510"/>
      <c r="M2163" s="98"/>
      <c r="N2163" s="90"/>
      <c r="O2163" s="94"/>
    </row>
    <row r="2164" spans="1:15" s="122" customFormat="1" ht="14.25" customHeight="1">
      <c r="A2164" s="313"/>
      <c r="B2164" s="95"/>
      <c r="C2164" s="96"/>
      <c r="D2164" s="97"/>
      <c r="E2164" s="98"/>
      <c r="F2164" s="90"/>
      <c r="G2164" s="99"/>
      <c r="H2164" s="100"/>
      <c r="I2164" s="92"/>
      <c r="J2164" s="510"/>
      <c r="K2164" s="510"/>
      <c r="L2164" s="510"/>
      <c r="M2164" s="98"/>
      <c r="N2164" s="90"/>
      <c r="O2164" s="101">
        <f>ROUNDDOWN(SUM(N2163:N2171)/1000,0)</f>
        <v>0</v>
      </c>
    </row>
    <row r="2165" spans="1:15" s="122" customFormat="1" ht="14.25" customHeight="1">
      <c r="A2165" s="313"/>
      <c r="B2165" s="78" t="s">
        <v>614</v>
      </c>
      <c r="C2165" s="79"/>
      <c r="D2165" s="79"/>
      <c r="E2165" s="80"/>
      <c r="F2165" s="81"/>
      <c r="G2165" s="82"/>
      <c r="H2165" s="100"/>
      <c r="I2165" s="92"/>
      <c r="J2165" s="510"/>
      <c r="K2165" s="510"/>
      <c r="L2165" s="510"/>
      <c r="M2165" s="98"/>
      <c r="N2165" s="90"/>
      <c r="O2165" s="94"/>
    </row>
    <row r="2166" spans="1:15" s="122" customFormat="1" ht="14.25" customHeight="1">
      <c r="A2166" s="313"/>
      <c r="B2166" s="95"/>
      <c r="C2166" s="96"/>
      <c r="D2166" s="97"/>
      <c r="E2166" s="98"/>
      <c r="F2166" s="90"/>
      <c r="G2166" s="91"/>
      <c r="H2166" s="105"/>
      <c r="I2166" s="92"/>
      <c r="J2166" s="510"/>
      <c r="K2166" s="510"/>
      <c r="L2166" s="510"/>
      <c r="M2166" s="98"/>
      <c r="N2166" s="90"/>
      <c r="O2166" s="94"/>
    </row>
    <row r="2167" spans="1:15" s="122" customFormat="1" ht="14.25" customHeight="1">
      <c r="A2167" s="313"/>
      <c r="B2167" s="95"/>
      <c r="C2167" s="96"/>
      <c r="D2167" s="97"/>
      <c r="E2167" s="98"/>
      <c r="F2167" s="90"/>
      <c r="G2167" s="99">
        <f>ROUNDDOWN(SUM(F2166:F2169)/1000,0)</f>
        <v>0</v>
      </c>
      <c r="H2167" s="105"/>
      <c r="I2167" s="92"/>
      <c r="J2167" s="510"/>
      <c r="K2167" s="510"/>
      <c r="L2167" s="510"/>
      <c r="M2167" s="98"/>
      <c r="N2167" s="90"/>
      <c r="O2167" s="94"/>
    </row>
    <row r="2168" spans="1:15" s="122" customFormat="1" ht="14.25" customHeight="1">
      <c r="A2168" s="313"/>
      <c r="B2168" s="95"/>
      <c r="C2168" s="96"/>
      <c r="D2168" s="97"/>
      <c r="E2168" s="98"/>
      <c r="F2168" s="90"/>
      <c r="G2168" s="99"/>
      <c r="H2168" s="100"/>
      <c r="I2168" s="92"/>
      <c r="J2168" s="510"/>
      <c r="K2168" s="510"/>
      <c r="L2168" s="510"/>
      <c r="M2168" s="98"/>
      <c r="N2168" s="90"/>
      <c r="O2168" s="94"/>
    </row>
    <row r="2169" spans="1:15" s="122" customFormat="1" ht="14.25" customHeight="1">
      <c r="A2169" s="313"/>
      <c r="B2169" s="78" t="s">
        <v>615</v>
      </c>
      <c r="C2169" s="79"/>
      <c r="D2169" s="79"/>
      <c r="E2169" s="80"/>
      <c r="F2169" s="81"/>
      <c r="G2169" s="82"/>
      <c r="H2169" s="100"/>
      <c r="I2169" s="92"/>
      <c r="J2169" s="510"/>
      <c r="K2169" s="510"/>
      <c r="L2169" s="510"/>
      <c r="M2169" s="98"/>
      <c r="N2169" s="90"/>
      <c r="O2169" s="94"/>
    </row>
    <row r="2170" spans="1:15" s="122" customFormat="1" ht="14.25" customHeight="1">
      <c r="A2170" s="313"/>
      <c r="B2170" s="95"/>
      <c r="C2170" s="96"/>
      <c r="D2170" s="97"/>
      <c r="E2170" s="98"/>
      <c r="F2170" s="90"/>
      <c r="G2170" s="91"/>
      <c r="H2170" s="105"/>
      <c r="I2170" s="92"/>
      <c r="J2170" s="510"/>
      <c r="K2170" s="510"/>
      <c r="L2170" s="510"/>
      <c r="M2170" s="98"/>
      <c r="N2170" s="90"/>
      <c r="O2170" s="106"/>
    </row>
    <row r="2171" spans="1:15" s="122" customFormat="1" ht="14.25" customHeight="1">
      <c r="A2171" s="313"/>
      <c r="B2171" s="95"/>
      <c r="C2171" s="96"/>
      <c r="D2171" s="97"/>
      <c r="E2171" s="98"/>
      <c r="F2171" s="90"/>
      <c r="G2171" s="99">
        <f>ROUNDDOWN(SUM(F2170:F2175)/1000,0)</f>
        <v>0</v>
      </c>
      <c r="H2171" s="105"/>
      <c r="I2171" s="185" t="s">
        <v>399</v>
      </c>
      <c r="J2171" s="167"/>
      <c r="K2171" s="109"/>
      <c r="L2171" s="109"/>
      <c r="M2171" s="110"/>
      <c r="N2171" s="84"/>
      <c r="O2171" s="111"/>
    </row>
    <row r="2172" spans="1:15" s="122" customFormat="1" ht="14.25" customHeight="1">
      <c r="A2172" s="313"/>
      <c r="B2172" s="95"/>
      <c r="C2172" s="96"/>
      <c r="D2172" s="97"/>
      <c r="E2172" s="98"/>
      <c r="F2172" s="90"/>
      <c r="G2172" s="99"/>
      <c r="H2172" s="105"/>
      <c r="I2172" s="92"/>
      <c r="J2172" s="510"/>
      <c r="K2172" s="510"/>
      <c r="L2172" s="510"/>
      <c r="M2172" s="98"/>
      <c r="N2172" s="90"/>
      <c r="O2172" s="94"/>
    </row>
    <row r="2173" spans="1:15" s="122" customFormat="1" ht="14.25" customHeight="1">
      <c r="A2173" s="313"/>
      <c r="B2173" s="95"/>
      <c r="C2173" s="96"/>
      <c r="D2173" s="97"/>
      <c r="E2173" s="98"/>
      <c r="F2173" s="90"/>
      <c r="G2173" s="99"/>
      <c r="H2173" s="100"/>
      <c r="I2173" s="92"/>
      <c r="J2173" s="510"/>
      <c r="K2173" s="510"/>
      <c r="L2173" s="510"/>
      <c r="M2173" s="98"/>
      <c r="N2173" s="90"/>
      <c r="O2173" s="101">
        <f>ROUNDDOWN(SUM(N2172:N2178)/1000,0)</f>
        <v>0</v>
      </c>
    </row>
    <row r="2174" spans="1:15" s="122" customFormat="1" ht="14.25" customHeight="1">
      <c r="A2174" s="313"/>
      <c r="B2174" s="78" t="s">
        <v>396</v>
      </c>
      <c r="C2174" s="79"/>
      <c r="D2174" s="79"/>
      <c r="E2174" s="80"/>
      <c r="F2174" s="81"/>
      <c r="G2174" s="82"/>
      <c r="H2174" s="100"/>
      <c r="I2174" s="92"/>
      <c r="J2174" s="510"/>
      <c r="K2174" s="510"/>
      <c r="L2174" s="510"/>
      <c r="M2174" s="98"/>
      <c r="N2174" s="90"/>
      <c r="O2174" s="94"/>
    </row>
    <row r="2175" spans="1:15" s="122" customFormat="1" ht="14.25" customHeight="1">
      <c r="A2175" s="313"/>
      <c r="B2175" s="95"/>
      <c r="C2175" s="96"/>
      <c r="D2175" s="97"/>
      <c r="E2175" s="98"/>
      <c r="F2175" s="90"/>
      <c r="G2175" s="91"/>
      <c r="H2175" s="100"/>
      <c r="I2175" s="92"/>
      <c r="J2175" s="510"/>
      <c r="K2175" s="510"/>
      <c r="L2175" s="510"/>
      <c r="M2175" s="98"/>
      <c r="N2175" s="90"/>
      <c r="O2175" s="94"/>
    </row>
    <row r="2176" spans="1:15" s="122" customFormat="1" ht="14.25" customHeight="1">
      <c r="A2176" s="313"/>
      <c r="B2176" s="95"/>
      <c r="C2176" s="96"/>
      <c r="D2176" s="97"/>
      <c r="E2176" s="98"/>
      <c r="F2176" s="90"/>
      <c r="G2176" s="91">
        <f>ROUNDDOWN(SUM(F2175:F2182)/1000,0)</f>
        <v>0</v>
      </c>
      <c r="H2176" s="100"/>
      <c r="I2176" s="92"/>
      <c r="J2176" s="510"/>
      <c r="K2176" s="510"/>
      <c r="L2176" s="510"/>
      <c r="M2176" s="98"/>
      <c r="N2176" s="90"/>
      <c r="O2176" s="94"/>
    </row>
    <row r="2177" spans="1:17" s="122" customFormat="1" ht="14.25" customHeight="1">
      <c r="A2177" s="313"/>
      <c r="B2177" s="95"/>
      <c r="C2177" s="96"/>
      <c r="D2177" s="97"/>
      <c r="E2177" s="98"/>
      <c r="F2177" s="90"/>
      <c r="G2177" s="91"/>
      <c r="H2177" s="100"/>
      <c r="I2177" s="92"/>
      <c r="J2177" s="510"/>
      <c r="K2177" s="510"/>
      <c r="L2177" s="510"/>
      <c r="M2177" s="98"/>
      <c r="N2177" s="90"/>
      <c r="O2177" s="94"/>
    </row>
    <row r="2178" spans="1:17" s="122" customFormat="1" ht="14.25" customHeight="1">
      <c r="A2178" s="313"/>
      <c r="B2178" s="95"/>
      <c r="C2178" s="96"/>
      <c r="D2178" s="97"/>
      <c r="E2178" s="98"/>
      <c r="F2178" s="90"/>
      <c r="G2178" s="91"/>
      <c r="H2178" s="105"/>
      <c r="I2178" s="185" t="s">
        <v>400</v>
      </c>
      <c r="J2178" s="108"/>
      <c r="K2178" s="109"/>
      <c r="L2178" s="109"/>
      <c r="M2178" s="110"/>
      <c r="N2178" s="84"/>
      <c r="O2178" s="168"/>
    </row>
    <row r="2179" spans="1:17" s="122" customFormat="1" ht="14.25" customHeight="1">
      <c r="A2179" s="313"/>
      <c r="B2179" s="95"/>
      <c r="C2179" s="96"/>
      <c r="D2179" s="97"/>
      <c r="E2179" s="98"/>
      <c r="F2179" s="90"/>
      <c r="G2179" s="91"/>
      <c r="H2179" s="105"/>
      <c r="I2179" s="92"/>
      <c r="J2179" s="510"/>
      <c r="K2179" s="510"/>
      <c r="L2179" s="510"/>
      <c r="M2179" s="98"/>
      <c r="N2179" s="90"/>
      <c r="O2179" s="169"/>
    </row>
    <row r="2180" spans="1:17" s="122" customFormat="1" ht="14.25" customHeight="1">
      <c r="A2180" s="313"/>
      <c r="B2180" s="95"/>
      <c r="C2180" s="96"/>
      <c r="D2180" s="97"/>
      <c r="E2180" s="98"/>
      <c r="F2180" s="90"/>
      <c r="G2180" s="91"/>
      <c r="H2180" s="105"/>
      <c r="I2180" s="92"/>
      <c r="J2180" s="510"/>
      <c r="K2180" s="510"/>
      <c r="L2180" s="510"/>
      <c r="M2180" s="98"/>
      <c r="N2180" s="90"/>
      <c r="O2180" s="101">
        <f>ROUNDDOWN(SUM(N2179:N2185)/1000,0)</f>
        <v>0</v>
      </c>
    </row>
    <row r="2181" spans="1:17" s="122" customFormat="1" ht="14.25" customHeight="1">
      <c r="A2181" s="313"/>
      <c r="B2181" s="95"/>
      <c r="C2181" s="96"/>
      <c r="D2181" s="97"/>
      <c r="E2181" s="98"/>
      <c r="F2181" s="90"/>
      <c r="G2181" s="91"/>
      <c r="H2181" s="105"/>
      <c r="I2181" s="92"/>
      <c r="J2181" s="510"/>
      <c r="K2181" s="510"/>
      <c r="L2181" s="510"/>
      <c r="M2181" s="98"/>
      <c r="N2181" s="90"/>
      <c r="O2181" s="94"/>
    </row>
    <row r="2182" spans="1:17" s="122" customFormat="1" ht="14.25" customHeight="1">
      <c r="A2182" s="313"/>
      <c r="B2182" s="78" t="s">
        <v>56</v>
      </c>
      <c r="C2182" s="79"/>
      <c r="D2182" s="79"/>
      <c r="E2182" s="80"/>
      <c r="F2182" s="81"/>
      <c r="G2182" s="82"/>
      <c r="H2182" s="105"/>
      <c r="I2182" s="92"/>
      <c r="J2182" s="510"/>
      <c r="K2182" s="510"/>
      <c r="L2182" s="510"/>
      <c r="M2182" s="98"/>
      <c r="N2182" s="90"/>
      <c r="O2182" s="94"/>
    </row>
    <row r="2183" spans="1:17" s="122" customFormat="1" ht="14.25" customHeight="1">
      <c r="A2183" s="313"/>
      <c r="B2183" s="95"/>
      <c r="C2183" s="96"/>
      <c r="D2183" s="97"/>
      <c r="E2183" s="98"/>
      <c r="F2183" s="90"/>
      <c r="G2183" s="91"/>
      <c r="H2183" s="100"/>
      <c r="I2183" s="92"/>
      <c r="J2183" s="510"/>
      <c r="K2183" s="510"/>
      <c r="L2183" s="510"/>
      <c r="M2183" s="98"/>
      <c r="N2183" s="90"/>
      <c r="O2183" s="94"/>
    </row>
    <row r="2184" spans="1:17" s="122" customFormat="1" ht="14.25" customHeight="1">
      <c r="A2184" s="313"/>
      <c r="B2184" s="95"/>
      <c r="C2184" s="96"/>
      <c r="D2184" s="97"/>
      <c r="E2184" s="98"/>
      <c r="F2184" s="90"/>
      <c r="G2184" s="99">
        <f>ROUNDDOWN(SUM(F2183:F2188)/1000,0)</f>
        <v>0</v>
      </c>
      <c r="H2184" s="105"/>
      <c r="I2184" s="92"/>
      <c r="J2184" s="510"/>
      <c r="K2184" s="510"/>
      <c r="L2184" s="510"/>
      <c r="M2184" s="98"/>
      <c r="N2184" s="90"/>
      <c r="O2184" s="106"/>
    </row>
    <row r="2185" spans="1:17" s="122" customFormat="1" ht="14.25" customHeight="1">
      <c r="A2185" s="313"/>
      <c r="B2185" s="95"/>
      <c r="C2185" s="96"/>
      <c r="D2185" s="97"/>
      <c r="E2185" s="98"/>
      <c r="F2185" s="90"/>
      <c r="G2185" s="91"/>
      <c r="H2185" s="105"/>
      <c r="I2185" s="185" t="s">
        <v>401</v>
      </c>
      <c r="J2185" s="108"/>
      <c r="K2185" s="109"/>
      <c r="L2185" s="109"/>
      <c r="M2185" s="110"/>
      <c r="N2185" s="707"/>
      <c r="O2185" s="112"/>
    </row>
    <row r="2186" spans="1:17" s="122" customFormat="1" ht="14.25" customHeight="1">
      <c r="A2186" s="313"/>
      <c r="B2186" s="95"/>
      <c r="C2186" s="96"/>
      <c r="D2186" s="97"/>
      <c r="E2186" s="98"/>
      <c r="F2186" s="90"/>
      <c r="G2186" s="99"/>
      <c r="H2186" s="105"/>
      <c r="I2186" s="92"/>
      <c r="J2186" s="510"/>
      <c r="K2186" s="510"/>
      <c r="L2186" s="510"/>
      <c r="M2186" s="98"/>
      <c r="N2186" s="90"/>
      <c r="O2186" s="94"/>
    </row>
    <row r="2187" spans="1:17" s="122" customFormat="1" ht="14.25" customHeight="1">
      <c r="A2187" s="313"/>
      <c r="B2187" s="95"/>
      <c r="C2187" s="96"/>
      <c r="D2187" s="97"/>
      <c r="E2187" s="98"/>
      <c r="F2187" s="90"/>
      <c r="G2187" s="99"/>
      <c r="H2187" s="100"/>
      <c r="I2187" s="92"/>
      <c r="J2187" s="510"/>
      <c r="K2187" s="510"/>
      <c r="L2187" s="510"/>
      <c r="M2187" s="98"/>
      <c r="N2187" s="90"/>
      <c r="O2187" s="101">
        <f>ROUNDDOWN(SUM(N2186:N2191)/1000,0)</f>
        <v>0</v>
      </c>
    </row>
    <row r="2188" spans="1:17" s="122" customFormat="1" ht="14.1" customHeight="1" thickBot="1">
      <c r="A2188" s="313"/>
      <c r="B2188" s="113" t="s">
        <v>608</v>
      </c>
      <c r="C2188" s="114"/>
      <c r="D2188" s="114"/>
      <c r="E2188" s="115"/>
      <c r="F2188" s="116"/>
      <c r="G2188" s="117">
        <f>G2189-G2154-G2161-G2167-G2171-G2176-G2184</f>
        <v>0</v>
      </c>
      <c r="H2188" s="105"/>
      <c r="I2188" s="92"/>
      <c r="J2188" s="510"/>
      <c r="K2188" s="510"/>
      <c r="L2188" s="510"/>
      <c r="M2188" s="98"/>
      <c r="N2188" s="90"/>
      <c r="O2188" s="94"/>
    </row>
    <row r="2189" spans="1:17" s="122" customFormat="1" ht="14.25" customHeight="1" thickTop="1">
      <c r="A2189" s="313"/>
      <c r="B2189" s="702" t="s">
        <v>57</v>
      </c>
      <c r="C2189" s="703"/>
      <c r="D2189" s="703"/>
      <c r="E2189" s="703"/>
      <c r="F2189" s="704"/>
      <c r="G2189" s="118">
        <f>O2198</f>
        <v>0</v>
      </c>
      <c r="H2189" s="100"/>
      <c r="I2189" s="92"/>
      <c r="J2189" s="510"/>
      <c r="K2189" s="510"/>
      <c r="L2189" s="510"/>
      <c r="M2189" s="98"/>
      <c r="N2189" s="90"/>
      <c r="O2189" s="94"/>
    </row>
    <row r="2190" spans="1:17" s="122" customFormat="1" ht="20.100000000000001" customHeight="1">
      <c r="A2190" s="313"/>
      <c r="B2190" s="119" t="s">
        <v>58</v>
      </c>
      <c r="C2190" s="120"/>
      <c r="D2190" s="120"/>
      <c r="E2190" s="120"/>
      <c r="F2190" s="120"/>
      <c r="G2190" s="121"/>
      <c r="H2190" s="100"/>
      <c r="I2190" s="107"/>
      <c r="J2190" s="511"/>
      <c r="K2190" s="511"/>
      <c r="L2190" s="511"/>
      <c r="M2190" s="104"/>
      <c r="N2190" s="645"/>
      <c r="O2190" s="106"/>
    </row>
    <row r="2191" spans="1:17" s="122" customFormat="1" ht="14.25" customHeight="1">
      <c r="A2191" s="313"/>
      <c r="B2191" s="122" t="s">
        <v>59</v>
      </c>
      <c r="C2191" s="120"/>
      <c r="D2191" s="120"/>
      <c r="E2191" s="120"/>
      <c r="F2191" s="120"/>
      <c r="G2191" s="123" t="s">
        <v>60</v>
      </c>
      <c r="H2191" s="121"/>
      <c r="I2191" s="185" t="s">
        <v>717</v>
      </c>
      <c r="J2191" s="708"/>
      <c r="K2191" s="510"/>
      <c r="L2191" s="510"/>
      <c r="M2191" s="110"/>
      <c r="N2191" s="84"/>
      <c r="O2191" s="111"/>
    </row>
    <row r="2192" spans="1:17" s="122" customFormat="1" ht="14.25" customHeight="1">
      <c r="A2192" s="313"/>
      <c r="B2192" s="987" t="s">
        <v>61</v>
      </c>
      <c r="C2192" s="1019"/>
      <c r="D2192" s="1019"/>
      <c r="E2192" s="1019"/>
      <c r="F2192" s="1020"/>
      <c r="G2192" s="125" t="s">
        <v>62</v>
      </c>
      <c r="H2192" s="124"/>
      <c r="I2192" s="92"/>
      <c r="J2192" s="510"/>
      <c r="K2192" s="709"/>
      <c r="L2192" s="709"/>
      <c r="M2192" s="98"/>
      <c r="N2192" s="90"/>
      <c r="O2192" s="94"/>
      <c r="Q2192" s="648" t="s">
        <v>735</v>
      </c>
    </row>
    <row r="2193" spans="1:21" s="122" customFormat="1" ht="14.25" customHeight="1">
      <c r="A2193" s="313"/>
      <c r="B2193" s="1144" t="s">
        <v>403</v>
      </c>
      <c r="C2193" s="1019"/>
      <c r="D2193" s="1019"/>
      <c r="E2193" s="1019"/>
      <c r="F2193" s="1020"/>
      <c r="G2193" s="126"/>
      <c r="H2193" s="124"/>
      <c r="I2193" s="92"/>
      <c r="J2193" s="510"/>
      <c r="K2193" s="510"/>
      <c r="L2193" s="510"/>
      <c r="M2193" s="98"/>
      <c r="N2193" s="90"/>
      <c r="O2193" s="101">
        <f>ROUNDDOWN(SUM(N2192:N2196)/1000,0)</f>
        <v>0</v>
      </c>
    </row>
    <row r="2194" spans="1:21" s="122" customFormat="1" ht="20.100000000000001" customHeight="1">
      <c r="A2194" s="313"/>
      <c r="B2194" s="1144" t="s">
        <v>404</v>
      </c>
      <c r="C2194" s="1145"/>
      <c r="D2194" s="1145"/>
      <c r="E2194" s="1145"/>
      <c r="F2194" s="1146"/>
      <c r="G2194" s="126"/>
      <c r="H2194" s="127"/>
      <c r="I2194" s="92"/>
      <c r="J2194" s="510"/>
      <c r="K2194" s="510"/>
      <c r="L2194" s="510"/>
      <c r="M2194" s="98"/>
      <c r="N2194" s="90"/>
      <c r="O2194" s="94"/>
    </row>
    <row r="2195" spans="1:21" s="122" customFormat="1" ht="21.95" customHeight="1" thickBot="1">
      <c r="A2195" s="313"/>
      <c r="B2195" s="1144" t="s">
        <v>104</v>
      </c>
      <c r="C2195" s="1145"/>
      <c r="D2195" s="1145"/>
      <c r="E2195" s="1145"/>
      <c r="F2195" s="1146"/>
      <c r="G2195" s="126"/>
      <c r="H2195" s="105"/>
      <c r="I2195" s="92"/>
      <c r="J2195" s="510"/>
      <c r="K2195" s="510"/>
      <c r="L2195" s="510"/>
      <c r="M2195" s="98"/>
      <c r="N2195" s="90"/>
      <c r="O2195" s="128"/>
    </row>
    <row r="2196" spans="1:21" s="122" customFormat="1" ht="35.450000000000003" customHeight="1" thickTop="1">
      <c r="A2196" s="313"/>
      <c r="B2196" s="1144" t="s">
        <v>108</v>
      </c>
      <c r="C2196" s="1145"/>
      <c r="D2196" s="1145"/>
      <c r="E2196" s="1145"/>
      <c r="F2196" s="1146"/>
      <c r="G2196" s="126"/>
      <c r="H2196" s="105"/>
      <c r="I2196" s="1166" t="s">
        <v>402</v>
      </c>
      <c r="J2196" s="1167"/>
      <c r="K2196" s="1167"/>
      <c r="L2196" s="1167"/>
      <c r="M2196" s="1167"/>
      <c r="N2196" s="1168"/>
      <c r="O2196" s="129">
        <f>SUM(O2154,O2164,O2173,O2180,O2187,O2193)</f>
        <v>0</v>
      </c>
    </row>
    <row r="2197" spans="1:21" s="122" customFormat="1" ht="35.450000000000003" customHeight="1">
      <c r="A2197" s="313"/>
      <c r="B2197" s="1144" t="s">
        <v>774</v>
      </c>
      <c r="C2197" s="1145"/>
      <c r="D2197" s="1145"/>
      <c r="E2197" s="1145"/>
      <c r="F2197" s="1146"/>
      <c r="G2197" s="126"/>
      <c r="H2197" s="121"/>
      <c r="I2197" s="1169" t="s">
        <v>276</v>
      </c>
      <c r="J2197" s="1170"/>
      <c r="K2197" s="1170"/>
      <c r="L2197" s="1170"/>
      <c r="M2197" s="1170"/>
      <c r="N2197" s="1171"/>
      <c r="O2197" s="136">
        <f>IF(共通入力シート!$B$18="課税事業者",ROUNDDOWN((O2196-G2199)*10/110,0),0)</f>
        <v>0</v>
      </c>
    </row>
    <row r="2198" spans="1:21" s="122" customFormat="1" ht="26.1" customHeight="1" thickBot="1">
      <c r="A2198" s="313"/>
      <c r="B2198" s="1153" t="s">
        <v>775</v>
      </c>
      <c r="C2198" s="1154"/>
      <c r="D2198" s="1154"/>
      <c r="E2198" s="1154"/>
      <c r="F2198" s="1155"/>
      <c r="G2198" s="126"/>
      <c r="H2198" s="121"/>
      <c r="I2198" s="1159" t="s">
        <v>609</v>
      </c>
      <c r="J2198" s="1160"/>
      <c r="K2198" s="1160"/>
      <c r="L2198" s="1160"/>
      <c r="M2198" s="1160"/>
      <c r="N2198" s="1161"/>
      <c r="O2198" s="131">
        <f>O2196-O2197</f>
        <v>0</v>
      </c>
    </row>
    <row r="2199" spans="1:21" s="122" customFormat="1" ht="25.35" customHeight="1" thickTop="1">
      <c r="A2199" s="313"/>
      <c r="B2199" s="1156" t="s">
        <v>63</v>
      </c>
      <c r="C2199" s="1157"/>
      <c r="D2199" s="1157"/>
      <c r="E2199" s="1157"/>
      <c r="F2199" s="1158"/>
      <c r="G2199" s="130">
        <f>SUM(G2193:G2198)</f>
        <v>0</v>
      </c>
      <c r="H2199" s="326"/>
      <c r="I2199" s="1159" t="s">
        <v>610</v>
      </c>
      <c r="J2199" s="1160"/>
      <c r="K2199" s="1160"/>
      <c r="L2199" s="1160"/>
      <c r="M2199" s="1160"/>
      <c r="N2199" s="1161"/>
      <c r="O2199" s="134"/>
    </row>
    <row r="2200" spans="1:21" s="122" customFormat="1" ht="26.25" customHeight="1">
      <c r="A2200" s="313"/>
      <c r="B2200" s="122" t="s">
        <v>64</v>
      </c>
      <c r="C2200" s="327"/>
      <c r="D2200" s="327"/>
      <c r="E2200" s="327"/>
      <c r="F2200" s="327"/>
      <c r="G2200" s="133"/>
      <c r="H2200" s="326"/>
      <c r="O2200" s="135"/>
    </row>
    <row r="2201" spans="1:21" s="122" customFormat="1" ht="10.5" customHeight="1" thickBot="1">
      <c r="A2201" s="313"/>
      <c r="C2201" s="327"/>
      <c r="D2201" s="327"/>
      <c r="E2201" s="327"/>
      <c r="F2201" s="327"/>
      <c r="G2201" s="133"/>
      <c r="H2201" s="326"/>
      <c r="I2201" s="328"/>
    </row>
    <row r="2202" spans="1:21" s="122" customFormat="1" ht="25.35" customHeight="1" thickBot="1">
      <c r="A2202" s="313"/>
      <c r="B2202" s="1143" t="s">
        <v>65</v>
      </c>
      <c r="C2202" s="1018"/>
      <c r="D2202" s="1162" t="str">
        <f>IF(共通入力シート!$B$2="","",共通入力シート!$B$2)</f>
        <v/>
      </c>
      <c r="E2202" s="1162"/>
      <c r="F2202" s="1162"/>
      <c r="G2202" s="1163"/>
      <c r="H2202" s="1164" t="s">
        <v>778</v>
      </c>
      <c r="I2202" s="1165"/>
      <c r="J2202" s="1165"/>
      <c r="K2202" s="1165"/>
      <c r="L2202" s="1165"/>
      <c r="M2202" s="1165"/>
      <c r="N2202" s="1165"/>
      <c r="O2202" s="1165"/>
    </row>
    <row r="2203" spans="1:21" s="122" customFormat="1" ht="77.099999999999994" customHeight="1" thickBot="1">
      <c r="A2203" s="313"/>
      <c r="B2203" s="1148" t="s">
        <v>776</v>
      </c>
      <c r="C2203" s="1149"/>
      <c r="D2203" s="1150" t="str">
        <f>IF(O2198=0,"",MAX(0,MIN(INT(O2198/2),G2188)))</f>
        <v/>
      </c>
      <c r="E2203" s="1150"/>
      <c r="F2203" s="1150"/>
      <c r="G2203" s="329" t="s">
        <v>27</v>
      </c>
      <c r="H2203" s="1151" t="s">
        <v>736</v>
      </c>
      <c r="I2203" s="1152"/>
      <c r="J2203" s="1152"/>
      <c r="K2203" s="1152"/>
      <c r="L2203" s="1152"/>
      <c r="M2203" s="1152"/>
      <c r="N2203" s="1152"/>
      <c r="O2203" s="1152"/>
    </row>
    <row r="2204" spans="1:21" ht="4.5" customHeight="1"/>
    <row r="2205" spans="1:21" ht="15.6" customHeight="1">
      <c r="B2205" s="122" t="s">
        <v>332</v>
      </c>
      <c r="C2205" s="198"/>
      <c r="D2205" s="198"/>
      <c r="E2205" s="198"/>
      <c r="F2205" s="198"/>
      <c r="G2205" s="198"/>
      <c r="H2205" s="198"/>
      <c r="I2205" s="198"/>
      <c r="J2205" s="198"/>
      <c r="K2205" s="198"/>
      <c r="L2205" s="198"/>
      <c r="M2205" s="198"/>
      <c r="N2205" s="198"/>
      <c r="O2205" s="198"/>
      <c r="R2205" s="294"/>
      <c r="S2205" s="294"/>
      <c r="T2205" s="294"/>
      <c r="U2205" s="294"/>
    </row>
    <row r="2206" spans="1:21" ht="15.6" customHeight="1">
      <c r="B2206" s="198" t="s">
        <v>383</v>
      </c>
      <c r="C2206" s="198"/>
      <c r="D2206" s="198"/>
      <c r="E2206" s="198"/>
      <c r="F2206" s="198"/>
      <c r="G2206" s="198"/>
      <c r="H2206" s="198"/>
      <c r="I2206" s="198"/>
      <c r="J2206" s="198"/>
      <c r="K2206" s="198"/>
      <c r="L2206" s="198"/>
      <c r="M2206" s="198"/>
      <c r="N2206" s="198"/>
      <c r="O2206" s="198"/>
      <c r="R2206" s="294"/>
      <c r="S2206" s="294"/>
      <c r="T2206" s="294"/>
      <c r="U2206" s="294"/>
    </row>
    <row r="2207" spans="1:21" ht="15.6" customHeight="1" thickBot="1">
      <c r="B2207" s="1044" t="s">
        <v>386</v>
      </c>
      <c r="C2207" s="1044"/>
      <c r="D2207" s="1044"/>
      <c r="E2207" s="1044"/>
      <c r="F2207" s="1044"/>
      <c r="G2207" s="1044"/>
      <c r="H2207" s="1044"/>
      <c r="I2207" s="1044"/>
      <c r="J2207" s="1044"/>
      <c r="K2207" s="1044"/>
      <c r="L2207" s="1044"/>
      <c r="M2207" s="1044"/>
      <c r="N2207" s="1044"/>
      <c r="O2207" s="1044"/>
      <c r="R2207" s="294"/>
      <c r="S2207" s="294"/>
      <c r="T2207" s="294"/>
      <c r="U2207" s="294"/>
    </row>
    <row r="2208" spans="1:21" ht="15.75" customHeight="1">
      <c r="B2208" s="1036" t="s">
        <v>36</v>
      </c>
      <c r="C2208" s="1063"/>
      <c r="D2208" s="1051" t="s">
        <v>446</v>
      </c>
      <c r="E2208" s="1052"/>
      <c r="F2208" s="1036" t="s">
        <v>447</v>
      </c>
      <c r="G2208" s="1037"/>
      <c r="H2208" s="1038"/>
      <c r="I2208" s="1038"/>
      <c r="J2208" s="1038"/>
      <c r="K2208" s="1038"/>
      <c r="L2208" s="1038"/>
      <c r="M2208" s="1038"/>
      <c r="N2208" s="1038"/>
      <c r="O2208" s="1039"/>
      <c r="Q2208" s="520"/>
      <c r="R2208" s="294"/>
      <c r="S2208" s="294"/>
      <c r="T2208" s="294"/>
      <c r="U2208" s="294"/>
    </row>
    <row r="2209" spans="2:21" ht="17.25" customHeight="1" thickBot="1">
      <c r="B2209" s="1040"/>
      <c r="C2209" s="1064"/>
      <c r="D2209" s="1053"/>
      <c r="E2209" s="1054"/>
      <c r="F2209" s="1040"/>
      <c r="G2209" s="1041"/>
      <c r="H2209" s="1042"/>
      <c r="I2209" s="1042"/>
      <c r="J2209" s="1042"/>
      <c r="K2209" s="1042"/>
      <c r="L2209" s="1042"/>
      <c r="M2209" s="1042"/>
      <c r="N2209" s="1042"/>
      <c r="O2209" s="1043"/>
      <c r="Q2209" s="519"/>
      <c r="R2209" s="294"/>
      <c r="S2209" s="294"/>
      <c r="T2209" s="294"/>
      <c r="U2209" s="294"/>
    </row>
    <row r="2210" spans="2:21" ht="16.5" customHeight="1">
      <c r="B2210" s="295" t="s">
        <v>111</v>
      </c>
      <c r="C2210" s="296"/>
      <c r="D2210" s="296"/>
      <c r="E2210" s="297"/>
      <c r="F2210" s="296"/>
      <c r="G2210" s="296"/>
      <c r="H2210" s="298"/>
      <c r="I2210" s="298"/>
      <c r="J2210" s="298"/>
      <c r="K2210" s="298"/>
      <c r="L2210" s="298"/>
      <c r="M2210" s="298"/>
      <c r="N2210" s="298"/>
      <c r="O2210" s="299"/>
      <c r="R2210" s="294"/>
      <c r="S2210" s="294"/>
      <c r="T2210" s="294"/>
      <c r="U2210" s="294"/>
    </row>
    <row r="2211" spans="2:21" ht="18.75" customHeight="1">
      <c r="B2211" s="1055"/>
      <c r="C2211" s="1056"/>
      <c r="D2211" s="1056"/>
      <c r="E2211" s="1056"/>
      <c r="F2211" s="1056"/>
      <c r="G2211" s="1056"/>
      <c r="H2211" s="1056"/>
      <c r="I2211" s="1056"/>
      <c r="J2211" s="1056"/>
      <c r="K2211" s="1056"/>
      <c r="L2211" s="1213" t="s">
        <v>39</v>
      </c>
      <c r="M2211" s="1215"/>
      <c r="N2211" s="1215"/>
      <c r="O2211" s="1216"/>
      <c r="Q2211" s="496" t="str">
        <f>IF(M2211="", "←選択してください。", "")</f>
        <v>←選択してください。</v>
      </c>
      <c r="R2211" s="294"/>
      <c r="S2211" s="294"/>
      <c r="T2211" s="294"/>
      <c r="U2211" s="294"/>
    </row>
    <row r="2212" spans="2:21" ht="17.25" customHeight="1">
      <c r="B2212" s="1057"/>
      <c r="C2212" s="1058"/>
      <c r="D2212" s="1058"/>
      <c r="E2212" s="1058"/>
      <c r="F2212" s="1058"/>
      <c r="G2212" s="1058"/>
      <c r="H2212" s="1058"/>
      <c r="I2212" s="1058"/>
      <c r="J2212" s="1058"/>
      <c r="K2212" s="1058"/>
      <c r="L2212" s="1214"/>
      <c r="M2212" s="1217"/>
      <c r="N2212" s="1217"/>
      <c r="O2212" s="1218"/>
      <c r="Q2212" s="301"/>
      <c r="R2212" s="294"/>
      <c r="S2212" s="294"/>
      <c r="T2212" s="294"/>
      <c r="U2212" s="294"/>
    </row>
    <row r="2213" spans="2:21" ht="4.5" customHeight="1">
      <c r="B2213" s="303"/>
      <c r="C2213" s="303"/>
      <c r="D2213" s="303"/>
      <c r="E2213" s="303"/>
      <c r="F2213" s="303"/>
      <c r="G2213" s="303"/>
      <c r="H2213" s="303"/>
      <c r="I2213" s="303"/>
      <c r="J2213" s="303"/>
      <c r="K2213" s="303"/>
      <c r="L2213" s="303"/>
      <c r="M2213" s="303"/>
      <c r="N2213" s="303"/>
      <c r="O2213" s="517"/>
      <c r="R2213" s="294"/>
      <c r="S2213" s="294"/>
      <c r="T2213" s="294"/>
      <c r="U2213" s="294"/>
    </row>
    <row r="2214" spans="2:21" ht="24" customHeight="1">
      <c r="B2214" s="987" t="s">
        <v>112</v>
      </c>
      <c r="C2214" s="1097"/>
      <c r="D2214" s="1098" t="s">
        <v>41</v>
      </c>
      <c r="E2214" s="1099"/>
      <c r="F2214" s="1100"/>
      <c r="G2214" s="1100"/>
      <c r="H2214" s="1101"/>
      <c r="I2214" s="987"/>
      <c r="J2214" s="988"/>
      <c r="K2214" s="988"/>
      <c r="L2214" s="1219"/>
      <c r="M2214" s="1219"/>
      <c r="N2214" s="1219"/>
      <c r="O2214" s="1220"/>
      <c r="Q2214" s="301" t="str">
        <f>IF(OR(F2208="人材養成事業",F2208= "普及啓発事業"), "←斜線部は記入する必要はありません。", "")</f>
        <v/>
      </c>
      <c r="R2214" s="294"/>
      <c r="S2214" s="294"/>
      <c r="T2214" s="294"/>
      <c r="U2214" s="294"/>
    </row>
    <row r="2215" spans="2:21" ht="8.25" customHeight="1">
      <c r="B2215" s="122"/>
      <c r="C2215" s="122"/>
      <c r="D2215" s="122"/>
      <c r="E2215" s="122"/>
      <c r="F2215" s="303"/>
      <c r="G2215" s="303"/>
      <c r="H2215" s="500"/>
      <c r="I2215" s="303"/>
      <c r="J2215" s="303"/>
      <c r="K2215" s="303"/>
      <c r="L2215" s="501"/>
      <c r="M2215" s="303"/>
      <c r="N2215" s="303"/>
      <c r="O2215" s="502"/>
      <c r="Q2215" s="301"/>
      <c r="R2215" s="294"/>
      <c r="S2215" s="294"/>
      <c r="T2215" s="294"/>
      <c r="U2215" s="294"/>
    </row>
    <row r="2216" spans="2:21" ht="24" hidden="1" customHeight="1">
      <c r="B2216" s="122"/>
      <c r="C2216" s="122"/>
      <c r="D2216" s="122"/>
      <c r="E2216" s="122"/>
      <c r="F2216" s="303"/>
      <c r="G2216" s="303"/>
      <c r="H2216" s="500"/>
      <c r="I2216" s="303"/>
      <c r="J2216" s="303"/>
      <c r="K2216" s="303"/>
      <c r="L2216" s="501"/>
      <c r="M2216" s="303"/>
      <c r="N2216" s="303"/>
      <c r="O2216" s="502"/>
      <c r="Q2216" s="301"/>
      <c r="R2216" s="294"/>
      <c r="S2216" s="294"/>
      <c r="T2216" s="294"/>
      <c r="U2216" s="294"/>
    </row>
    <row r="2217" spans="2:21" ht="9.75" hidden="1" customHeight="1">
      <c r="B2217" s="122"/>
      <c r="C2217" s="122"/>
      <c r="D2217" s="303"/>
      <c r="E2217" s="303"/>
      <c r="F2217" s="303"/>
      <c r="G2217" s="303"/>
      <c r="H2217" s="303"/>
      <c r="I2217" s="303"/>
      <c r="J2217" s="303"/>
      <c r="K2217" s="303"/>
      <c r="L2217" s="303"/>
      <c r="M2217" s="303"/>
      <c r="N2217" s="303"/>
      <c r="O2217" s="303"/>
      <c r="Q2217" s="301"/>
      <c r="R2217" s="294"/>
      <c r="S2217" s="294"/>
      <c r="T2217" s="294"/>
      <c r="U2217" s="294"/>
    </row>
    <row r="2218" spans="2:21" s="97" customFormat="1" ht="18" customHeight="1">
      <c r="B2218" s="1067" t="s">
        <v>277</v>
      </c>
      <c r="C2218" s="1075"/>
      <c r="D2218" s="1032" t="s">
        <v>738</v>
      </c>
      <c r="E2218" s="975"/>
      <c r="F2218" s="975"/>
      <c r="G2218" s="975"/>
      <c r="H2218" s="975"/>
      <c r="I2218" s="975"/>
      <c r="J2218" s="975"/>
      <c r="K2218" s="975"/>
      <c r="L2218" s="975"/>
      <c r="M2218" s="975"/>
      <c r="N2218" s="975"/>
      <c r="O2218" s="976"/>
      <c r="Q2218" s="495"/>
    </row>
    <row r="2219" spans="2:21" s="97" customFormat="1" ht="19.350000000000001" customHeight="1">
      <c r="B2219" s="1076"/>
      <c r="C2219" s="1077"/>
      <c r="D2219" s="1033"/>
      <c r="E2219" s="1034"/>
      <c r="F2219" s="1034"/>
      <c r="G2219" s="1034"/>
      <c r="H2219" s="1034"/>
      <c r="I2219" s="1034"/>
      <c r="J2219" s="1034"/>
      <c r="K2219" s="1034"/>
      <c r="L2219" s="1034"/>
      <c r="M2219" s="1034"/>
      <c r="N2219" s="1034"/>
      <c r="O2219" s="1035"/>
    </row>
    <row r="2220" spans="2:21" s="97" customFormat="1" ht="19.350000000000001" customHeight="1">
      <c r="B2220" s="1076"/>
      <c r="C2220" s="1077"/>
      <c r="D2220" s="1026"/>
      <c r="E2220" s="1027"/>
      <c r="F2220" s="1027"/>
      <c r="G2220" s="1027"/>
      <c r="H2220" s="1027"/>
      <c r="I2220" s="1027"/>
      <c r="J2220" s="1027"/>
      <c r="K2220" s="1027"/>
      <c r="L2220" s="1027"/>
      <c r="M2220" s="1027"/>
      <c r="N2220" s="1027"/>
      <c r="O2220" s="1028"/>
    </row>
    <row r="2221" spans="2:21" s="97" customFormat="1" ht="19.350000000000001" customHeight="1">
      <c r="B2221" s="1076"/>
      <c r="C2221" s="1077"/>
      <c r="D2221" s="1026"/>
      <c r="E2221" s="1027"/>
      <c r="F2221" s="1027"/>
      <c r="G2221" s="1027"/>
      <c r="H2221" s="1027"/>
      <c r="I2221" s="1027"/>
      <c r="J2221" s="1027"/>
      <c r="K2221" s="1027"/>
      <c r="L2221" s="1027"/>
      <c r="M2221" s="1027"/>
      <c r="N2221" s="1027"/>
      <c r="O2221" s="1028"/>
    </row>
    <row r="2222" spans="2:21" s="97" customFormat="1" ht="19.350000000000001" customHeight="1">
      <c r="B2222" s="1076"/>
      <c r="C2222" s="1077"/>
      <c r="D2222" s="1026"/>
      <c r="E2222" s="1027"/>
      <c r="F2222" s="1027"/>
      <c r="G2222" s="1027"/>
      <c r="H2222" s="1027"/>
      <c r="I2222" s="1027"/>
      <c r="J2222" s="1027"/>
      <c r="K2222" s="1027"/>
      <c r="L2222" s="1027"/>
      <c r="M2222" s="1027"/>
      <c r="N2222" s="1027"/>
      <c r="O2222" s="1028"/>
    </row>
    <row r="2223" spans="2:21" s="97" customFormat="1" ht="19.350000000000001" customHeight="1">
      <c r="B2223" s="1076"/>
      <c r="C2223" s="1077"/>
      <c r="D2223" s="1026"/>
      <c r="E2223" s="1027"/>
      <c r="F2223" s="1027"/>
      <c r="G2223" s="1027"/>
      <c r="H2223" s="1027"/>
      <c r="I2223" s="1027"/>
      <c r="J2223" s="1027"/>
      <c r="K2223" s="1027"/>
      <c r="L2223" s="1027"/>
      <c r="M2223" s="1027"/>
      <c r="N2223" s="1027"/>
      <c r="O2223" s="1028"/>
    </row>
    <row r="2224" spans="2:21" s="97" customFormat="1" ht="19.350000000000001" customHeight="1">
      <c r="B2224" s="1076"/>
      <c r="C2224" s="1077"/>
      <c r="D2224" s="1026"/>
      <c r="E2224" s="1027"/>
      <c r="F2224" s="1027"/>
      <c r="G2224" s="1027"/>
      <c r="H2224" s="1027"/>
      <c r="I2224" s="1027"/>
      <c r="J2224" s="1027"/>
      <c r="K2224" s="1027"/>
      <c r="L2224" s="1027"/>
      <c r="M2224" s="1027"/>
      <c r="N2224" s="1027"/>
      <c r="O2224" s="1028"/>
    </row>
    <row r="2225" spans="2:15" s="97" customFormat="1" ht="19.350000000000001" customHeight="1">
      <c r="B2225" s="1076"/>
      <c r="C2225" s="1077"/>
      <c r="D2225" s="1026"/>
      <c r="E2225" s="1027"/>
      <c r="F2225" s="1027"/>
      <c r="G2225" s="1027"/>
      <c r="H2225" s="1027"/>
      <c r="I2225" s="1027"/>
      <c r="J2225" s="1027"/>
      <c r="K2225" s="1027"/>
      <c r="L2225" s="1027"/>
      <c r="M2225" s="1027"/>
      <c r="N2225" s="1027"/>
      <c r="O2225" s="1028"/>
    </row>
    <row r="2226" spans="2:15" s="97" customFormat="1" ht="19.350000000000001" customHeight="1">
      <c r="B2226" s="1076"/>
      <c r="C2226" s="1077"/>
      <c r="D2226" s="1026"/>
      <c r="E2226" s="1027"/>
      <c r="F2226" s="1027"/>
      <c r="G2226" s="1027"/>
      <c r="H2226" s="1027"/>
      <c r="I2226" s="1027"/>
      <c r="J2226" s="1027"/>
      <c r="K2226" s="1027"/>
      <c r="L2226" s="1027"/>
      <c r="M2226" s="1027"/>
      <c r="N2226" s="1027"/>
      <c r="O2226" s="1028"/>
    </row>
    <row r="2227" spans="2:15" s="97" customFormat="1" ht="19.350000000000001" customHeight="1">
      <c r="B2227" s="1076"/>
      <c r="C2227" s="1077"/>
      <c r="D2227" s="1026"/>
      <c r="E2227" s="1027"/>
      <c r="F2227" s="1027"/>
      <c r="G2227" s="1027"/>
      <c r="H2227" s="1027"/>
      <c r="I2227" s="1027"/>
      <c r="J2227" s="1027"/>
      <c r="K2227" s="1027"/>
      <c r="L2227" s="1027"/>
      <c r="M2227" s="1027"/>
      <c r="N2227" s="1027"/>
      <c r="O2227" s="1028"/>
    </row>
    <row r="2228" spans="2:15" s="97" customFormat="1" ht="19.350000000000001" customHeight="1">
      <c r="B2228" s="1078"/>
      <c r="C2228" s="1079"/>
      <c r="D2228" s="1029"/>
      <c r="E2228" s="1030"/>
      <c r="F2228" s="1030"/>
      <c r="G2228" s="1030"/>
      <c r="H2228" s="1030"/>
      <c r="I2228" s="1030"/>
      <c r="J2228" s="1030"/>
      <c r="K2228" s="1030"/>
      <c r="L2228" s="1030"/>
      <c r="M2228" s="1030"/>
      <c r="N2228" s="1030"/>
      <c r="O2228" s="1031"/>
    </row>
    <row r="2229" spans="2:15" s="97" customFormat="1" ht="18" customHeight="1">
      <c r="B2229" s="1067" t="s">
        <v>114</v>
      </c>
      <c r="C2229" s="1092"/>
      <c r="D2229" s="1147" t="s">
        <v>523</v>
      </c>
      <c r="E2229" s="1133"/>
      <c r="F2229" s="1133"/>
      <c r="G2229" s="1133"/>
      <c r="H2229" s="1133"/>
      <c r="I2229" s="1133"/>
      <c r="J2229" s="1133"/>
      <c r="K2229" s="1133"/>
      <c r="L2229" s="1133"/>
      <c r="M2229" s="1133"/>
      <c r="N2229" s="1133"/>
      <c r="O2229" s="1134"/>
    </row>
    <row r="2230" spans="2:15" s="97" customFormat="1" ht="18" customHeight="1">
      <c r="B2230" s="1093"/>
      <c r="C2230" s="1094"/>
      <c r="D2230" s="1045"/>
      <c r="E2230" s="1046"/>
      <c r="F2230" s="1046"/>
      <c r="G2230" s="1046"/>
      <c r="H2230" s="1046"/>
      <c r="I2230" s="1046"/>
      <c r="J2230" s="1046"/>
      <c r="K2230" s="1046"/>
      <c r="L2230" s="1046"/>
      <c r="M2230" s="1046"/>
      <c r="N2230" s="1046"/>
      <c r="O2230" s="1047"/>
    </row>
    <row r="2231" spans="2:15" s="97" customFormat="1" ht="18" customHeight="1">
      <c r="B2231" s="1093"/>
      <c r="C2231" s="1094"/>
      <c r="D2231" s="1026"/>
      <c r="E2231" s="1027"/>
      <c r="F2231" s="1027"/>
      <c r="G2231" s="1027"/>
      <c r="H2231" s="1027"/>
      <c r="I2231" s="1027"/>
      <c r="J2231" s="1027"/>
      <c r="K2231" s="1027"/>
      <c r="L2231" s="1027"/>
      <c r="M2231" s="1027"/>
      <c r="N2231" s="1027"/>
      <c r="O2231" s="1028"/>
    </row>
    <row r="2232" spans="2:15" s="97" customFormat="1" ht="18" customHeight="1">
      <c r="B2232" s="1093"/>
      <c r="C2232" s="1094"/>
      <c r="D2232" s="1026"/>
      <c r="E2232" s="1027"/>
      <c r="F2232" s="1027"/>
      <c r="G2232" s="1027"/>
      <c r="H2232" s="1027"/>
      <c r="I2232" s="1027"/>
      <c r="J2232" s="1027"/>
      <c r="K2232" s="1027"/>
      <c r="L2232" s="1027"/>
      <c r="M2232" s="1027"/>
      <c r="N2232" s="1027"/>
      <c r="O2232" s="1028"/>
    </row>
    <row r="2233" spans="2:15" s="97" customFormat="1" ht="18" customHeight="1">
      <c r="B2233" s="1093"/>
      <c r="C2233" s="1094"/>
      <c r="D2233" s="1026"/>
      <c r="E2233" s="1027"/>
      <c r="F2233" s="1027"/>
      <c r="G2233" s="1027"/>
      <c r="H2233" s="1027"/>
      <c r="I2233" s="1027"/>
      <c r="J2233" s="1027"/>
      <c r="K2233" s="1027"/>
      <c r="L2233" s="1027"/>
      <c r="M2233" s="1027"/>
      <c r="N2233" s="1027"/>
      <c r="O2233" s="1028"/>
    </row>
    <row r="2234" spans="2:15" s="97" customFormat="1" ht="18" customHeight="1">
      <c r="B2234" s="1093"/>
      <c r="C2234" s="1094"/>
      <c r="D2234" s="1026"/>
      <c r="E2234" s="1027"/>
      <c r="F2234" s="1027"/>
      <c r="G2234" s="1027"/>
      <c r="H2234" s="1027"/>
      <c r="I2234" s="1027"/>
      <c r="J2234" s="1027"/>
      <c r="K2234" s="1027"/>
      <c r="L2234" s="1027"/>
      <c r="M2234" s="1027"/>
      <c r="N2234" s="1027"/>
      <c r="O2234" s="1028"/>
    </row>
    <row r="2235" spans="2:15" s="97" customFormat="1" ht="18" customHeight="1">
      <c r="B2235" s="1093"/>
      <c r="C2235" s="1094"/>
      <c r="D2235" s="1048"/>
      <c r="E2235" s="1049"/>
      <c r="F2235" s="1049"/>
      <c r="G2235" s="1049"/>
      <c r="H2235" s="1049"/>
      <c r="I2235" s="1049"/>
      <c r="J2235" s="1049"/>
      <c r="K2235" s="1049"/>
      <c r="L2235" s="1049"/>
      <c r="M2235" s="1049"/>
      <c r="N2235" s="1049"/>
      <c r="O2235" s="1050"/>
    </row>
    <row r="2236" spans="2:15" s="97" customFormat="1" ht="18" customHeight="1">
      <c r="B2236" s="1093"/>
      <c r="C2236" s="1094"/>
      <c r="D2236" s="1116" t="s">
        <v>334</v>
      </c>
      <c r="E2236" s="1117"/>
      <c r="F2236" s="1117"/>
      <c r="G2236" s="1117"/>
      <c r="H2236" s="1117"/>
      <c r="I2236" s="1117"/>
      <c r="J2236" s="1117"/>
      <c r="K2236" s="1117"/>
      <c r="L2236" s="1117"/>
      <c r="M2236" s="1117"/>
      <c r="N2236" s="1117"/>
      <c r="O2236" s="1118"/>
    </row>
    <row r="2237" spans="2:15" s="97" customFormat="1" ht="18" customHeight="1">
      <c r="B2237" s="1093"/>
      <c r="C2237" s="1094"/>
      <c r="D2237" s="1045"/>
      <c r="E2237" s="1119"/>
      <c r="F2237" s="1119"/>
      <c r="G2237" s="1119"/>
      <c r="H2237" s="1119"/>
      <c r="I2237" s="1119"/>
      <c r="J2237" s="1119"/>
      <c r="K2237" s="1119"/>
      <c r="L2237" s="1119"/>
      <c r="M2237" s="1119"/>
      <c r="N2237" s="1119"/>
      <c r="O2237" s="1120"/>
    </row>
    <row r="2238" spans="2:15" s="97" customFormat="1" ht="18" customHeight="1">
      <c r="B2238" s="1093"/>
      <c r="C2238" s="1094"/>
      <c r="D2238" s="1121"/>
      <c r="E2238" s="1122"/>
      <c r="F2238" s="1122"/>
      <c r="G2238" s="1122"/>
      <c r="H2238" s="1122"/>
      <c r="I2238" s="1122"/>
      <c r="J2238" s="1122"/>
      <c r="K2238" s="1122"/>
      <c r="L2238" s="1122"/>
      <c r="M2238" s="1122"/>
      <c r="N2238" s="1122"/>
      <c r="O2238" s="1123"/>
    </row>
    <row r="2239" spans="2:15" s="97" customFormat="1" ht="18" customHeight="1">
      <c r="B2239" s="1093"/>
      <c r="C2239" s="1094"/>
      <c r="D2239" s="1121"/>
      <c r="E2239" s="1122"/>
      <c r="F2239" s="1122"/>
      <c r="G2239" s="1122"/>
      <c r="H2239" s="1122"/>
      <c r="I2239" s="1122"/>
      <c r="J2239" s="1122"/>
      <c r="K2239" s="1122"/>
      <c r="L2239" s="1122"/>
      <c r="M2239" s="1122"/>
      <c r="N2239" s="1122"/>
      <c r="O2239" s="1123"/>
    </row>
    <row r="2240" spans="2:15" s="97" customFormat="1" ht="18" customHeight="1">
      <c r="B2240" s="1093"/>
      <c r="C2240" s="1094"/>
      <c r="D2240" s="1121"/>
      <c r="E2240" s="1122"/>
      <c r="F2240" s="1122"/>
      <c r="G2240" s="1122"/>
      <c r="H2240" s="1122"/>
      <c r="I2240" s="1122"/>
      <c r="J2240" s="1122"/>
      <c r="K2240" s="1122"/>
      <c r="L2240" s="1122"/>
      <c r="M2240" s="1122"/>
      <c r="N2240" s="1122"/>
      <c r="O2240" s="1123"/>
    </row>
    <row r="2241" spans="2:17" s="97" customFormat="1" ht="18" customHeight="1">
      <c r="B2241" s="1093"/>
      <c r="C2241" s="1094"/>
      <c r="D2241" s="1121"/>
      <c r="E2241" s="1122"/>
      <c r="F2241" s="1122"/>
      <c r="G2241" s="1122"/>
      <c r="H2241" s="1122"/>
      <c r="I2241" s="1122"/>
      <c r="J2241" s="1122"/>
      <c r="K2241" s="1122"/>
      <c r="L2241" s="1122"/>
      <c r="M2241" s="1122"/>
      <c r="N2241" s="1122"/>
      <c r="O2241" s="1123"/>
    </row>
    <row r="2242" spans="2:17" s="97" customFormat="1" ht="18" customHeight="1">
      <c r="B2242" s="1093"/>
      <c r="C2242" s="1094"/>
      <c r="D2242" s="1121"/>
      <c r="E2242" s="1122"/>
      <c r="F2242" s="1122"/>
      <c r="G2242" s="1122"/>
      <c r="H2242" s="1122"/>
      <c r="I2242" s="1122"/>
      <c r="J2242" s="1122"/>
      <c r="K2242" s="1122"/>
      <c r="L2242" s="1122"/>
      <c r="M2242" s="1122"/>
      <c r="N2242" s="1122"/>
      <c r="O2242" s="1123"/>
    </row>
    <row r="2243" spans="2:17" s="97" customFormat="1" ht="18" customHeight="1">
      <c r="B2243" s="1095"/>
      <c r="C2243" s="1096"/>
      <c r="D2243" s="1124"/>
      <c r="E2243" s="1125"/>
      <c r="F2243" s="1125"/>
      <c r="G2243" s="1125"/>
      <c r="H2243" s="1125"/>
      <c r="I2243" s="1125"/>
      <c r="J2243" s="1125"/>
      <c r="K2243" s="1125"/>
      <c r="L2243" s="1125"/>
      <c r="M2243" s="1125"/>
      <c r="N2243" s="1125"/>
      <c r="O2243" s="1126"/>
    </row>
    <row r="2244" spans="2:17" s="97" customFormat="1" ht="33.75" customHeight="1">
      <c r="B2244" s="1067" t="s">
        <v>110</v>
      </c>
      <c r="C2244" s="1092"/>
      <c r="D2244" s="1102" t="s">
        <v>733</v>
      </c>
      <c r="E2244" s="1090"/>
      <c r="F2244" s="1090"/>
      <c r="G2244" s="1090"/>
      <c r="H2244" s="1090"/>
      <c r="I2244" s="1090"/>
      <c r="J2244" s="1090"/>
      <c r="K2244" s="1090"/>
      <c r="L2244" s="1090"/>
      <c r="M2244" s="1090"/>
      <c r="N2244" s="1090"/>
      <c r="O2244" s="1091"/>
    </row>
    <row r="2245" spans="2:17" s="97" customFormat="1" ht="18" customHeight="1">
      <c r="B2245" s="1093"/>
      <c r="C2245" s="1094"/>
      <c r="D2245" s="1045"/>
      <c r="E2245" s="1108"/>
      <c r="F2245" s="1108"/>
      <c r="G2245" s="1108"/>
      <c r="H2245" s="1108"/>
      <c r="I2245" s="1108"/>
      <c r="J2245" s="1108"/>
      <c r="K2245" s="1108"/>
      <c r="L2245" s="1108"/>
      <c r="M2245" s="1108"/>
      <c r="N2245" s="1108"/>
      <c r="O2245" s="1109"/>
    </row>
    <row r="2246" spans="2:17" s="97" customFormat="1" ht="18" customHeight="1">
      <c r="B2246" s="1093"/>
      <c r="C2246" s="1094"/>
      <c r="D2246" s="1110"/>
      <c r="E2246" s="1111"/>
      <c r="F2246" s="1111"/>
      <c r="G2246" s="1111"/>
      <c r="H2246" s="1111"/>
      <c r="I2246" s="1111"/>
      <c r="J2246" s="1111"/>
      <c r="K2246" s="1111"/>
      <c r="L2246" s="1111"/>
      <c r="M2246" s="1111"/>
      <c r="N2246" s="1111"/>
      <c r="O2246" s="1112"/>
    </row>
    <row r="2247" spans="2:17" s="97" customFormat="1" ht="18" customHeight="1">
      <c r="B2247" s="1093"/>
      <c r="C2247" s="1094"/>
      <c r="D2247" s="1113"/>
      <c r="E2247" s="1114"/>
      <c r="F2247" s="1114"/>
      <c r="G2247" s="1114"/>
      <c r="H2247" s="1114"/>
      <c r="I2247" s="1114"/>
      <c r="J2247" s="1114"/>
      <c r="K2247" s="1114"/>
      <c r="L2247" s="1114"/>
      <c r="M2247" s="1114"/>
      <c r="N2247" s="1114"/>
      <c r="O2247" s="1115"/>
    </row>
    <row r="2248" spans="2:17" s="97" customFormat="1" ht="17.100000000000001" customHeight="1">
      <c r="B2248" s="1093"/>
      <c r="C2248" s="1094"/>
      <c r="D2248" s="1133" t="s">
        <v>278</v>
      </c>
      <c r="E2248" s="1133"/>
      <c r="F2248" s="1133"/>
      <c r="G2248" s="1133"/>
      <c r="H2248" s="1133"/>
      <c r="I2248" s="1133"/>
      <c r="J2248" s="1133"/>
      <c r="K2248" s="1133"/>
      <c r="L2248" s="1133"/>
      <c r="M2248" s="1133"/>
      <c r="N2248" s="1133"/>
      <c r="O2248" s="1134"/>
    </row>
    <row r="2249" spans="2:17" s="97" customFormat="1" ht="17.100000000000001" customHeight="1">
      <c r="B2249" s="1093"/>
      <c r="C2249" s="1094"/>
      <c r="D2249" s="1135"/>
      <c r="E2249" s="1108"/>
      <c r="F2249" s="1108"/>
      <c r="G2249" s="1108"/>
      <c r="H2249" s="1108"/>
      <c r="I2249" s="1108"/>
      <c r="J2249" s="1108"/>
      <c r="K2249" s="1108"/>
      <c r="L2249" s="1108"/>
      <c r="M2249" s="1108"/>
      <c r="N2249" s="1108"/>
      <c r="O2249" s="1109"/>
    </row>
    <row r="2250" spans="2:17" s="97" customFormat="1" ht="17.100000000000001" customHeight="1">
      <c r="B2250" s="1093"/>
      <c r="C2250" s="1094"/>
      <c r="D2250" s="1110"/>
      <c r="E2250" s="1111"/>
      <c r="F2250" s="1111"/>
      <c r="G2250" s="1111"/>
      <c r="H2250" s="1111"/>
      <c r="I2250" s="1111"/>
      <c r="J2250" s="1111"/>
      <c r="K2250" s="1111"/>
      <c r="L2250" s="1111"/>
      <c r="M2250" s="1111"/>
      <c r="N2250" s="1111"/>
      <c r="O2250" s="1112"/>
    </row>
    <row r="2251" spans="2:17" s="97" customFormat="1" ht="17.100000000000001" customHeight="1">
      <c r="B2251" s="1093"/>
      <c r="C2251" s="1094"/>
      <c r="D2251" s="1113"/>
      <c r="E2251" s="1114"/>
      <c r="F2251" s="1114"/>
      <c r="G2251" s="1114"/>
      <c r="H2251" s="1114"/>
      <c r="I2251" s="1114"/>
      <c r="J2251" s="1114"/>
      <c r="K2251" s="1114"/>
      <c r="L2251" s="1114"/>
      <c r="M2251" s="1114"/>
      <c r="N2251" s="1114"/>
      <c r="O2251" s="1115"/>
    </row>
    <row r="2252" spans="2:17" s="97" customFormat="1" ht="17.100000000000001" customHeight="1">
      <c r="B2252" s="1093"/>
      <c r="C2252" s="1094"/>
      <c r="D2252" s="1133" t="s">
        <v>371</v>
      </c>
      <c r="E2252" s="1133"/>
      <c r="F2252" s="1133"/>
      <c r="G2252" s="1133"/>
      <c r="H2252" s="1133"/>
      <c r="I2252" s="1133"/>
      <c r="J2252" s="1133"/>
      <c r="K2252" s="1133"/>
      <c r="L2252" s="1133"/>
      <c r="M2252" s="1133"/>
      <c r="N2252" s="1133"/>
      <c r="O2252" s="1134"/>
    </row>
    <row r="2253" spans="2:17" s="97" customFormat="1" ht="17.100000000000001" customHeight="1">
      <c r="B2253" s="1093"/>
      <c r="C2253" s="1094"/>
      <c r="D2253" s="1135"/>
      <c r="E2253" s="1136"/>
      <c r="F2253" s="1136"/>
      <c r="G2253" s="1136"/>
      <c r="H2253" s="1136"/>
      <c r="I2253" s="1136"/>
      <c r="J2253" s="1136"/>
      <c r="K2253" s="1136"/>
      <c r="L2253" s="1136"/>
      <c r="M2253" s="1136"/>
      <c r="N2253" s="1136"/>
      <c r="O2253" s="1137"/>
    </row>
    <row r="2254" spans="2:17" s="97" customFormat="1" ht="17.100000000000001" customHeight="1">
      <c r="B2254" s="1093"/>
      <c r="C2254" s="1094"/>
      <c r="D2254" s="1138"/>
      <c r="E2254" s="827"/>
      <c r="F2254" s="827"/>
      <c r="G2254" s="827"/>
      <c r="H2254" s="827"/>
      <c r="I2254" s="827"/>
      <c r="J2254" s="827"/>
      <c r="K2254" s="827"/>
      <c r="L2254" s="827"/>
      <c r="M2254" s="827"/>
      <c r="N2254" s="827"/>
      <c r="O2254" s="1139"/>
    </row>
    <row r="2255" spans="2:17" s="97" customFormat="1" ht="17.100000000000001" customHeight="1">
      <c r="B2255" s="1093"/>
      <c r="C2255" s="1094"/>
      <c r="D2255" s="1140"/>
      <c r="E2255" s="1141"/>
      <c r="F2255" s="1141"/>
      <c r="G2255" s="1141"/>
      <c r="H2255" s="1141"/>
      <c r="I2255" s="1141"/>
      <c r="J2255" s="1141"/>
      <c r="K2255" s="1141"/>
      <c r="L2255" s="1141"/>
      <c r="M2255" s="1141"/>
      <c r="N2255" s="1141"/>
      <c r="O2255" s="1142"/>
    </row>
    <row r="2256" spans="2:17" s="97" customFormat="1" ht="45" customHeight="1">
      <c r="B2256" s="1093"/>
      <c r="C2256" s="1094"/>
      <c r="D2256" s="1021" t="s">
        <v>780</v>
      </c>
      <c r="E2256" s="1022"/>
      <c r="F2256" s="1022"/>
      <c r="G2256" s="1022"/>
      <c r="H2256" s="1022"/>
      <c r="I2256" s="1022"/>
      <c r="J2256" s="1022"/>
      <c r="K2256" s="1022"/>
      <c r="L2256" s="1023"/>
      <c r="M2256" s="1024" t="s">
        <v>713</v>
      </c>
      <c r="N2256" s="1025"/>
      <c r="O2256" s="706" t="s">
        <v>714</v>
      </c>
      <c r="Q2256" s="495" t="s">
        <v>721</v>
      </c>
    </row>
    <row r="2257" spans="1:21" s="97" customFormat="1" ht="17.100000000000001" customHeight="1">
      <c r="B2257" s="1093"/>
      <c r="C2257" s="1094"/>
      <c r="D2257" s="1045"/>
      <c r="E2257" s="1103"/>
      <c r="F2257" s="1103"/>
      <c r="G2257" s="1103"/>
      <c r="H2257" s="1103"/>
      <c r="I2257" s="1103"/>
      <c r="J2257" s="1103"/>
      <c r="K2257" s="1103"/>
      <c r="L2257" s="1103"/>
      <c r="M2257" s="1103"/>
      <c r="N2257" s="1103"/>
      <c r="O2257" s="1104"/>
    </row>
    <row r="2258" spans="1:21" ht="18" customHeight="1">
      <c r="B2258" s="1093"/>
      <c r="C2258" s="1094"/>
      <c r="D2258" s="1105"/>
      <c r="E2258" s="1106"/>
      <c r="F2258" s="1106"/>
      <c r="G2258" s="1106"/>
      <c r="H2258" s="1106"/>
      <c r="I2258" s="1106"/>
      <c r="J2258" s="1106"/>
      <c r="K2258" s="1106"/>
      <c r="L2258" s="1106"/>
      <c r="M2258" s="1106"/>
      <c r="N2258" s="1106"/>
      <c r="O2258" s="1107"/>
      <c r="R2258" s="294"/>
      <c r="S2258" s="294"/>
      <c r="T2258" s="294"/>
      <c r="U2258" s="294"/>
    </row>
    <row r="2259" spans="1:21" ht="18" customHeight="1">
      <c r="B2259" s="1093"/>
      <c r="C2259" s="1094"/>
      <c r="D2259" s="1147" t="s">
        <v>279</v>
      </c>
      <c r="E2259" s="1133"/>
      <c r="F2259" s="1133"/>
      <c r="G2259" s="1133"/>
      <c r="H2259" s="1133"/>
      <c r="I2259" s="1133"/>
      <c r="J2259" s="1133"/>
      <c r="K2259" s="1133"/>
      <c r="L2259" s="1133"/>
      <c r="M2259" s="1133"/>
      <c r="N2259" s="1133"/>
      <c r="O2259" s="1134"/>
      <c r="R2259" s="294"/>
      <c r="S2259" s="294"/>
      <c r="T2259" s="294"/>
      <c r="U2259" s="294"/>
    </row>
    <row r="2260" spans="1:21" ht="18" customHeight="1">
      <c r="B2260" s="1093"/>
      <c r="C2260" s="1094"/>
      <c r="D2260" s="1127"/>
      <c r="E2260" s="1128"/>
      <c r="F2260" s="1128"/>
      <c r="G2260" s="1128"/>
      <c r="H2260" s="1128"/>
      <c r="I2260" s="1128"/>
      <c r="J2260" s="1128"/>
      <c r="K2260" s="1128"/>
      <c r="L2260" s="1128"/>
      <c r="M2260" s="1128"/>
      <c r="N2260" s="1128"/>
      <c r="O2260" s="1129"/>
      <c r="R2260" s="294"/>
      <c r="S2260" s="294"/>
      <c r="T2260" s="294"/>
      <c r="U2260" s="294"/>
    </row>
    <row r="2261" spans="1:21" s="308" customFormat="1" ht="18" customHeight="1">
      <c r="B2261" s="1095"/>
      <c r="C2261" s="1096"/>
      <c r="D2261" s="1130"/>
      <c r="E2261" s="1131"/>
      <c r="F2261" s="1131"/>
      <c r="G2261" s="1131"/>
      <c r="H2261" s="1131"/>
      <c r="I2261" s="1131"/>
      <c r="J2261" s="1131"/>
      <c r="K2261" s="1131"/>
      <c r="L2261" s="1131"/>
      <c r="M2261" s="1131"/>
      <c r="N2261" s="1131"/>
      <c r="O2261" s="1132"/>
    </row>
    <row r="2262" spans="1:21" s="122" customFormat="1" ht="4.5" customHeight="1">
      <c r="B2262" s="309"/>
      <c r="C2262" s="309"/>
      <c r="D2262" s="310"/>
      <c r="E2262" s="310"/>
      <c r="F2262" s="310"/>
      <c r="G2262" s="310"/>
      <c r="H2262" s="310"/>
      <c r="I2262" s="310"/>
      <c r="J2262" s="310"/>
      <c r="K2262" s="310"/>
      <c r="L2262" s="310"/>
      <c r="M2262" s="310"/>
      <c r="N2262" s="310"/>
      <c r="O2262" s="310"/>
    </row>
    <row r="2263" spans="1:21" s="122" customFormat="1" ht="18.75" customHeight="1">
      <c r="B2263" s="463" t="s">
        <v>333</v>
      </c>
      <c r="C2263" s="309"/>
      <c r="D2263" s="310"/>
      <c r="E2263" s="310"/>
      <c r="F2263" s="310"/>
      <c r="G2263" s="310"/>
      <c r="H2263" s="310"/>
      <c r="I2263" s="310"/>
      <c r="J2263" s="310"/>
      <c r="K2263" s="310"/>
      <c r="L2263" s="310"/>
      <c r="M2263" s="310"/>
      <c r="N2263" s="310"/>
      <c r="O2263" s="310"/>
    </row>
    <row r="2264" spans="1:21" s="122" customFormat="1" ht="14.25" customHeight="1" thickBot="1">
      <c r="B2264" s="463" t="s">
        <v>331</v>
      </c>
      <c r="C2264" s="309"/>
      <c r="D2264" s="310"/>
      <c r="E2264" s="310"/>
      <c r="F2264" s="310"/>
      <c r="G2264" s="310"/>
      <c r="H2264" s="310"/>
      <c r="I2264" s="310"/>
      <c r="J2264" s="310"/>
      <c r="K2264" s="310"/>
      <c r="L2264" s="310"/>
      <c r="M2264" s="310"/>
      <c r="N2264" s="310"/>
      <c r="O2264" s="310"/>
    </row>
    <row r="2265" spans="1:21" s="122" customFormat="1" ht="18" customHeight="1" thickBot="1">
      <c r="B2265" s="1143" t="s">
        <v>36</v>
      </c>
      <c r="C2265" s="1017"/>
      <c r="D2265" s="1018"/>
      <c r="E2265" s="311" t="s">
        <v>446</v>
      </c>
      <c r="F2265" s="312"/>
      <c r="G2265" s="312"/>
      <c r="H2265" s="312"/>
      <c r="I2265" s="312"/>
      <c r="J2265" s="312"/>
      <c r="K2265" s="312"/>
      <c r="L2265" s="212"/>
      <c r="M2265" s="212"/>
      <c r="N2265" s="212"/>
      <c r="O2265" s="212"/>
    </row>
    <row r="2266" spans="1:21" s="122" customFormat="1" ht="12">
      <c r="A2266" s="313"/>
      <c r="B2266" s="314" t="s">
        <v>50</v>
      </c>
      <c r="C2266" s="314"/>
      <c r="D2266" s="315"/>
      <c r="E2266" s="316"/>
      <c r="F2266" s="316"/>
      <c r="G2266" s="317" t="s">
        <v>51</v>
      </c>
      <c r="H2266" s="315"/>
      <c r="I2266" s="314" t="s">
        <v>52</v>
      </c>
      <c r="J2266" s="314"/>
      <c r="K2266" s="313"/>
      <c r="L2266" s="318"/>
      <c r="M2266" s="319"/>
      <c r="N2266" s="313"/>
      <c r="O2266" s="317" t="s">
        <v>51</v>
      </c>
    </row>
    <row r="2267" spans="1:21" s="122" customFormat="1" ht="12">
      <c r="A2267" s="320"/>
      <c r="B2267" s="321" t="s">
        <v>53</v>
      </c>
      <c r="C2267" s="322"/>
      <c r="D2267" s="322"/>
      <c r="E2267" s="323"/>
      <c r="F2267" s="323" t="s">
        <v>54</v>
      </c>
      <c r="G2267" s="324" t="s">
        <v>55</v>
      </c>
      <c r="H2267" s="325"/>
      <c r="I2267" s="321" t="s">
        <v>53</v>
      </c>
      <c r="J2267" s="322"/>
      <c r="K2267" s="322"/>
      <c r="L2267" s="322"/>
      <c r="M2267" s="323"/>
      <c r="N2267" s="323" t="s">
        <v>54</v>
      </c>
      <c r="O2267" s="324" t="s">
        <v>55</v>
      </c>
    </row>
    <row r="2268" spans="1:21" s="122" customFormat="1" ht="18" customHeight="1">
      <c r="A2268" s="313"/>
      <c r="B2268" s="78" t="s">
        <v>395</v>
      </c>
      <c r="C2268" s="79"/>
      <c r="D2268" s="79"/>
      <c r="E2268" s="80"/>
      <c r="F2268" s="81"/>
      <c r="G2268" s="82"/>
      <c r="H2268" s="83"/>
      <c r="I2268" s="78" t="s">
        <v>397</v>
      </c>
      <c r="J2268" s="79"/>
      <c r="K2268" s="79"/>
      <c r="L2268" s="79"/>
      <c r="M2268" s="80"/>
      <c r="N2268" s="84"/>
      <c r="O2268" s="85"/>
      <c r="Q2268" s="561" t="s">
        <v>700</v>
      </c>
    </row>
    <row r="2269" spans="1:21" s="122" customFormat="1" ht="14.25" customHeight="1">
      <c r="A2269" s="313"/>
      <c r="B2269" s="86"/>
      <c r="C2269" s="87"/>
      <c r="D2269" s="88"/>
      <c r="E2269" s="89"/>
      <c r="F2269" s="90"/>
      <c r="G2269" s="91"/>
      <c r="H2269" s="83"/>
      <c r="I2269" s="92"/>
      <c r="J2269" s="93"/>
      <c r="K2269" s="88"/>
      <c r="L2269" s="88"/>
      <c r="M2269" s="89"/>
      <c r="N2269" s="90"/>
      <c r="O2269" s="94"/>
    </row>
    <row r="2270" spans="1:21" s="122" customFormat="1" ht="14.25" customHeight="1">
      <c r="A2270" s="313"/>
      <c r="B2270" s="95"/>
      <c r="C2270" s="96"/>
      <c r="D2270" s="97"/>
      <c r="E2270" s="98"/>
      <c r="F2270" s="90"/>
      <c r="G2270" s="99">
        <f>ROUNDDOWN(SUM(F2269:F2275)/1000,0)</f>
        <v>0</v>
      </c>
      <c r="H2270" s="100"/>
      <c r="I2270" s="92"/>
      <c r="J2270" s="510"/>
      <c r="K2270" s="510"/>
      <c r="L2270" s="510"/>
      <c r="M2270" s="98"/>
      <c r="N2270" s="90"/>
      <c r="O2270" s="101">
        <f>ROUNDDOWN(SUM(N2269:N2278)/1000,0)</f>
        <v>0</v>
      </c>
    </row>
    <row r="2271" spans="1:21" s="122" customFormat="1" ht="14.1" customHeight="1">
      <c r="A2271" s="313"/>
      <c r="B2271" s="95"/>
      <c r="C2271" s="96"/>
      <c r="D2271" s="97"/>
      <c r="E2271" s="98"/>
      <c r="F2271" s="90"/>
      <c r="G2271" s="99"/>
      <c r="H2271" s="100"/>
      <c r="I2271" s="92"/>
      <c r="J2271" s="510"/>
      <c r="K2271" s="510"/>
      <c r="L2271" s="510"/>
      <c r="M2271" s="98"/>
      <c r="N2271" s="90"/>
      <c r="O2271" s="94"/>
    </row>
    <row r="2272" spans="1:21" s="122" customFormat="1" ht="14.25" customHeight="1">
      <c r="A2272" s="313"/>
      <c r="B2272" s="95"/>
      <c r="C2272" s="96"/>
      <c r="D2272" s="97"/>
      <c r="E2272" s="98"/>
      <c r="F2272" s="90"/>
      <c r="G2272" s="99"/>
      <c r="H2272" s="100"/>
      <c r="I2272" s="92"/>
      <c r="J2272" s="510"/>
      <c r="K2272" s="510"/>
      <c r="L2272" s="510"/>
      <c r="M2272" s="98"/>
      <c r="N2272" s="90"/>
      <c r="O2272" s="94"/>
    </row>
    <row r="2273" spans="1:15" s="122" customFormat="1" ht="14.25" customHeight="1">
      <c r="A2273" s="313"/>
      <c r="B2273" s="95"/>
      <c r="C2273" s="96"/>
      <c r="D2273" s="97"/>
      <c r="E2273" s="98"/>
      <c r="F2273" s="90"/>
      <c r="G2273" s="102"/>
      <c r="H2273" s="103"/>
      <c r="I2273" s="92"/>
      <c r="J2273" s="510"/>
      <c r="K2273" s="510"/>
      <c r="L2273" s="510"/>
      <c r="M2273" s="98"/>
      <c r="N2273" s="90"/>
      <c r="O2273" s="94"/>
    </row>
    <row r="2274" spans="1:15" s="122" customFormat="1" ht="14.25" customHeight="1">
      <c r="A2274" s="313"/>
      <c r="B2274" s="95"/>
      <c r="C2274" s="96"/>
      <c r="D2274" s="97"/>
      <c r="E2274" s="98"/>
      <c r="F2274" s="90"/>
      <c r="G2274" s="102"/>
      <c r="H2274" s="103"/>
      <c r="I2274" s="92"/>
      <c r="J2274" s="510"/>
      <c r="K2274" s="510"/>
      <c r="L2274" s="510"/>
      <c r="M2274" s="98"/>
      <c r="N2274" s="90"/>
      <c r="O2274" s="94"/>
    </row>
    <row r="2275" spans="1:15" s="122" customFormat="1" ht="14.25" customHeight="1">
      <c r="A2275" s="313"/>
      <c r="B2275" s="78" t="s">
        <v>607</v>
      </c>
      <c r="C2275" s="79"/>
      <c r="D2275" s="79"/>
      <c r="E2275" s="80"/>
      <c r="F2275" s="81"/>
      <c r="G2275" s="82"/>
      <c r="H2275" s="105"/>
      <c r="I2275" s="92"/>
      <c r="J2275" s="510"/>
      <c r="K2275" s="510"/>
      <c r="L2275" s="510"/>
      <c r="M2275" s="98"/>
      <c r="N2275" s="90"/>
      <c r="O2275" s="94"/>
    </row>
    <row r="2276" spans="1:15" s="122" customFormat="1" ht="14.25" customHeight="1">
      <c r="A2276" s="313"/>
      <c r="B2276" s="95"/>
      <c r="C2276" s="96"/>
      <c r="D2276" s="97"/>
      <c r="E2276" s="98"/>
      <c r="F2276" s="90"/>
      <c r="G2276" s="91"/>
      <c r="H2276" s="105"/>
      <c r="I2276" s="92"/>
      <c r="J2276" s="510"/>
      <c r="K2276" s="510"/>
      <c r="L2276" s="510"/>
      <c r="M2276" s="98"/>
      <c r="N2276" s="90"/>
      <c r="O2276" s="94"/>
    </row>
    <row r="2277" spans="1:15" s="122" customFormat="1" ht="14.25" customHeight="1">
      <c r="A2277" s="313"/>
      <c r="B2277" s="95"/>
      <c r="C2277" s="96"/>
      <c r="D2277" s="97"/>
      <c r="E2277" s="98"/>
      <c r="F2277" s="90"/>
      <c r="G2277" s="99">
        <f>ROUNDDOWN(SUM(F2276:F2281)/1000,0)</f>
        <v>0</v>
      </c>
      <c r="H2277" s="100"/>
      <c r="I2277" s="107"/>
      <c r="J2277" s="511"/>
      <c r="K2277" s="511"/>
      <c r="L2277" s="511"/>
      <c r="M2277" s="98"/>
      <c r="N2277" s="90"/>
      <c r="O2277" s="106"/>
    </row>
    <row r="2278" spans="1:15" s="122" customFormat="1" ht="14.25" customHeight="1">
      <c r="A2278" s="313"/>
      <c r="B2278" s="95"/>
      <c r="C2278" s="96"/>
      <c r="D2278" s="97"/>
      <c r="E2278" s="98"/>
      <c r="F2278" s="90"/>
      <c r="G2278" s="99"/>
      <c r="H2278" s="100"/>
      <c r="I2278" s="78" t="s">
        <v>398</v>
      </c>
      <c r="J2278" s="79"/>
      <c r="K2278" s="79"/>
      <c r="L2278" s="79"/>
      <c r="M2278" s="80"/>
      <c r="N2278" s="81"/>
      <c r="O2278" s="111"/>
    </row>
    <row r="2279" spans="1:15" s="122" customFormat="1" ht="14.25" customHeight="1">
      <c r="A2279" s="313"/>
      <c r="B2279" s="95"/>
      <c r="C2279" s="96"/>
      <c r="D2279" s="97"/>
      <c r="E2279" s="98"/>
      <c r="F2279" s="90"/>
      <c r="G2279" s="99"/>
      <c r="H2279" s="105"/>
      <c r="I2279" s="92"/>
      <c r="J2279" s="510"/>
      <c r="K2279" s="510"/>
      <c r="L2279" s="510"/>
      <c r="M2279" s="98"/>
      <c r="N2279" s="90"/>
      <c r="O2279" s="94"/>
    </row>
    <row r="2280" spans="1:15" s="122" customFormat="1" ht="14.25" customHeight="1">
      <c r="A2280" s="313"/>
      <c r="B2280" s="95"/>
      <c r="C2280" s="96"/>
      <c r="D2280" s="97"/>
      <c r="E2280" s="98"/>
      <c r="F2280" s="90"/>
      <c r="G2280" s="99"/>
      <c r="H2280" s="100"/>
      <c r="I2280" s="92"/>
      <c r="J2280" s="510"/>
      <c r="K2280" s="510"/>
      <c r="L2280" s="510"/>
      <c r="M2280" s="98"/>
      <c r="N2280" s="90"/>
      <c r="O2280" s="101">
        <f>ROUNDDOWN(SUM(N2279:N2287)/1000,0)</f>
        <v>0</v>
      </c>
    </row>
    <row r="2281" spans="1:15" s="122" customFormat="1" ht="14.25" customHeight="1">
      <c r="A2281" s="313"/>
      <c r="B2281" s="78" t="s">
        <v>614</v>
      </c>
      <c r="C2281" s="79"/>
      <c r="D2281" s="79"/>
      <c r="E2281" s="80"/>
      <c r="F2281" s="81"/>
      <c r="G2281" s="82"/>
      <c r="H2281" s="100"/>
      <c r="I2281" s="92"/>
      <c r="J2281" s="510"/>
      <c r="K2281" s="510"/>
      <c r="L2281" s="510"/>
      <c r="M2281" s="98"/>
      <c r="N2281" s="90"/>
      <c r="O2281" s="94"/>
    </row>
    <row r="2282" spans="1:15" s="122" customFormat="1" ht="14.25" customHeight="1">
      <c r="A2282" s="313"/>
      <c r="B2282" s="95"/>
      <c r="C2282" s="96"/>
      <c r="D2282" s="97"/>
      <c r="E2282" s="98"/>
      <c r="F2282" s="90"/>
      <c r="G2282" s="91"/>
      <c r="H2282" s="105"/>
      <c r="I2282" s="92"/>
      <c r="J2282" s="510"/>
      <c r="K2282" s="510"/>
      <c r="L2282" s="510"/>
      <c r="M2282" s="98"/>
      <c r="N2282" s="90"/>
      <c r="O2282" s="94"/>
    </row>
    <row r="2283" spans="1:15" s="122" customFormat="1" ht="14.25" customHeight="1">
      <c r="A2283" s="313"/>
      <c r="B2283" s="95"/>
      <c r="C2283" s="96"/>
      <c r="D2283" s="97"/>
      <c r="E2283" s="98"/>
      <c r="F2283" s="90"/>
      <c r="G2283" s="99">
        <f>ROUNDDOWN(SUM(F2282:F2285)/1000,0)</f>
        <v>0</v>
      </c>
      <c r="H2283" s="105"/>
      <c r="I2283" s="92"/>
      <c r="J2283" s="510"/>
      <c r="K2283" s="510"/>
      <c r="L2283" s="510"/>
      <c r="M2283" s="98"/>
      <c r="N2283" s="90"/>
      <c r="O2283" s="94"/>
    </row>
    <row r="2284" spans="1:15" s="122" customFormat="1" ht="14.25" customHeight="1">
      <c r="A2284" s="313"/>
      <c r="B2284" s="95"/>
      <c r="C2284" s="96"/>
      <c r="D2284" s="97"/>
      <c r="E2284" s="98"/>
      <c r="F2284" s="90"/>
      <c r="G2284" s="99"/>
      <c r="H2284" s="100"/>
      <c r="I2284" s="92"/>
      <c r="J2284" s="510"/>
      <c r="K2284" s="510"/>
      <c r="L2284" s="510"/>
      <c r="M2284" s="98"/>
      <c r="N2284" s="90"/>
      <c r="O2284" s="94"/>
    </row>
    <row r="2285" spans="1:15" s="122" customFormat="1" ht="14.25" customHeight="1">
      <c r="A2285" s="313"/>
      <c r="B2285" s="78" t="s">
        <v>615</v>
      </c>
      <c r="C2285" s="79"/>
      <c r="D2285" s="79"/>
      <c r="E2285" s="80"/>
      <c r="F2285" s="81"/>
      <c r="G2285" s="82"/>
      <c r="H2285" s="100"/>
      <c r="I2285" s="92"/>
      <c r="J2285" s="510"/>
      <c r="K2285" s="510"/>
      <c r="L2285" s="510"/>
      <c r="M2285" s="98"/>
      <c r="N2285" s="90"/>
      <c r="O2285" s="94"/>
    </row>
    <row r="2286" spans="1:15" s="122" customFormat="1" ht="14.25" customHeight="1">
      <c r="A2286" s="313"/>
      <c r="B2286" s="95"/>
      <c r="C2286" s="96"/>
      <c r="D2286" s="97"/>
      <c r="E2286" s="98"/>
      <c r="F2286" s="90"/>
      <c r="G2286" s="91"/>
      <c r="H2286" s="105"/>
      <c r="I2286" s="92"/>
      <c r="J2286" s="510"/>
      <c r="K2286" s="510"/>
      <c r="L2286" s="510"/>
      <c r="M2286" s="98"/>
      <c r="N2286" s="90"/>
      <c r="O2286" s="106"/>
    </row>
    <row r="2287" spans="1:15" s="122" customFormat="1" ht="14.25" customHeight="1">
      <c r="A2287" s="313"/>
      <c r="B2287" s="95"/>
      <c r="C2287" s="96"/>
      <c r="D2287" s="97"/>
      <c r="E2287" s="98"/>
      <c r="F2287" s="90"/>
      <c r="G2287" s="99">
        <f>ROUNDDOWN(SUM(F2286:F2291)/1000,0)</f>
        <v>0</v>
      </c>
      <c r="H2287" s="105"/>
      <c r="I2287" s="185" t="s">
        <v>399</v>
      </c>
      <c r="J2287" s="167"/>
      <c r="K2287" s="109"/>
      <c r="L2287" s="109"/>
      <c r="M2287" s="110"/>
      <c r="N2287" s="84"/>
      <c r="O2287" s="111"/>
    </row>
    <row r="2288" spans="1:15" s="122" customFormat="1" ht="14.25" customHeight="1">
      <c r="A2288" s="313"/>
      <c r="B2288" s="95"/>
      <c r="C2288" s="96"/>
      <c r="D2288" s="97"/>
      <c r="E2288" s="98"/>
      <c r="F2288" s="90"/>
      <c r="G2288" s="99"/>
      <c r="H2288" s="105"/>
      <c r="I2288" s="92"/>
      <c r="J2288" s="510"/>
      <c r="K2288" s="510"/>
      <c r="L2288" s="510"/>
      <c r="M2288" s="98"/>
      <c r="N2288" s="90"/>
      <c r="O2288" s="94"/>
    </row>
    <row r="2289" spans="1:15" s="122" customFormat="1" ht="14.25" customHeight="1">
      <c r="A2289" s="313"/>
      <c r="B2289" s="95"/>
      <c r="C2289" s="96"/>
      <c r="D2289" s="97"/>
      <c r="E2289" s="98"/>
      <c r="F2289" s="90"/>
      <c r="G2289" s="99"/>
      <c r="H2289" s="100"/>
      <c r="I2289" s="92"/>
      <c r="J2289" s="510"/>
      <c r="K2289" s="510"/>
      <c r="L2289" s="510"/>
      <c r="M2289" s="98"/>
      <c r="N2289" s="90"/>
      <c r="O2289" s="101">
        <f>ROUNDDOWN(SUM(N2288:N2294)/1000,0)</f>
        <v>0</v>
      </c>
    </row>
    <row r="2290" spans="1:15" s="122" customFormat="1" ht="14.25" customHeight="1">
      <c r="A2290" s="313"/>
      <c r="B2290" s="78" t="s">
        <v>396</v>
      </c>
      <c r="C2290" s="79"/>
      <c r="D2290" s="79"/>
      <c r="E2290" s="80"/>
      <c r="F2290" s="81"/>
      <c r="G2290" s="82"/>
      <c r="H2290" s="100"/>
      <c r="I2290" s="92"/>
      <c r="J2290" s="510"/>
      <c r="K2290" s="510"/>
      <c r="L2290" s="510"/>
      <c r="M2290" s="98"/>
      <c r="N2290" s="90"/>
      <c r="O2290" s="94"/>
    </row>
    <row r="2291" spans="1:15" s="122" customFormat="1" ht="14.25" customHeight="1">
      <c r="A2291" s="313"/>
      <c r="B2291" s="95"/>
      <c r="C2291" s="96"/>
      <c r="D2291" s="97"/>
      <c r="E2291" s="98"/>
      <c r="F2291" s="90"/>
      <c r="G2291" s="91"/>
      <c r="H2291" s="100"/>
      <c r="I2291" s="92"/>
      <c r="J2291" s="510"/>
      <c r="K2291" s="510"/>
      <c r="L2291" s="510"/>
      <c r="M2291" s="98"/>
      <c r="N2291" s="90"/>
      <c r="O2291" s="94"/>
    </row>
    <row r="2292" spans="1:15" s="122" customFormat="1" ht="14.25" customHeight="1">
      <c r="A2292" s="313"/>
      <c r="B2292" s="95"/>
      <c r="C2292" s="96"/>
      <c r="D2292" s="97"/>
      <c r="E2292" s="98"/>
      <c r="F2292" s="90"/>
      <c r="G2292" s="91">
        <f>ROUNDDOWN(SUM(F2291:F2298)/1000,0)</f>
        <v>0</v>
      </c>
      <c r="H2292" s="100"/>
      <c r="I2292" s="92"/>
      <c r="J2292" s="510"/>
      <c r="K2292" s="510"/>
      <c r="L2292" s="510"/>
      <c r="M2292" s="98"/>
      <c r="N2292" s="90"/>
      <c r="O2292" s="94"/>
    </row>
    <row r="2293" spans="1:15" s="122" customFormat="1" ht="14.25" customHeight="1">
      <c r="A2293" s="313"/>
      <c r="B2293" s="95"/>
      <c r="C2293" s="96"/>
      <c r="D2293" s="97"/>
      <c r="E2293" s="98"/>
      <c r="F2293" s="90"/>
      <c r="G2293" s="91"/>
      <c r="H2293" s="100"/>
      <c r="I2293" s="92"/>
      <c r="J2293" s="510"/>
      <c r="K2293" s="510"/>
      <c r="L2293" s="510"/>
      <c r="M2293" s="98"/>
      <c r="N2293" s="90"/>
      <c r="O2293" s="94"/>
    </row>
    <row r="2294" spans="1:15" s="122" customFormat="1" ht="14.25" customHeight="1">
      <c r="A2294" s="313"/>
      <c r="B2294" s="95"/>
      <c r="C2294" s="96"/>
      <c r="D2294" s="97"/>
      <c r="E2294" s="98"/>
      <c r="F2294" s="90"/>
      <c r="G2294" s="91"/>
      <c r="H2294" s="105"/>
      <c r="I2294" s="185" t="s">
        <v>400</v>
      </c>
      <c r="J2294" s="108"/>
      <c r="K2294" s="109"/>
      <c r="L2294" s="109"/>
      <c r="M2294" s="110"/>
      <c r="N2294" s="84"/>
      <c r="O2294" s="168"/>
    </row>
    <row r="2295" spans="1:15" s="122" customFormat="1" ht="14.25" customHeight="1">
      <c r="A2295" s="313"/>
      <c r="B2295" s="95"/>
      <c r="C2295" s="96"/>
      <c r="D2295" s="97"/>
      <c r="E2295" s="98"/>
      <c r="F2295" s="90"/>
      <c r="G2295" s="91"/>
      <c r="H2295" s="105"/>
      <c r="I2295" s="92"/>
      <c r="J2295" s="510"/>
      <c r="K2295" s="510"/>
      <c r="L2295" s="510"/>
      <c r="M2295" s="98"/>
      <c r="N2295" s="90"/>
      <c r="O2295" s="169"/>
    </row>
    <row r="2296" spans="1:15" s="122" customFormat="1" ht="14.25" customHeight="1">
      <c r="A2296" s="313"/>
      <c r="B2296" s="95"/>
      <c r="C2296" s="96"/>
      <c r="D2296" s="97"/>
      <c r="E2296" s="98"/>
      <c r="F2296" s="90"/>
      <c r="G2296" s="91"/>
      <c r="H2296" s="105"/>
      <c r="I2296" s="92"/>
      <c r="J2296" s="510"/>
      <c r="K2296" s="510"/>
      <c r="L2296" s="510"/>
      <c r="M2296" s="98"/>
      <c r="N2296" s="90"/>
      <c r="O2296" s="101">
        <f>ROUNDDOWN(SUM(N2295:N2301)/1000,0)</f>
        <v>0</v>
      </c>
    </row>
    <row r="2297" spans="1:15" s="122" customFormat="1" ht="14.25" customHeight="1">
      <c r="A2297" s="313"/>
      <c r="B2297" s="95"/>
      <c r="C2297" s="96"/>
      <c r="D2297" s="97"/>
      <c r="E2297" s="98"/>
      <c r="F2297" s="90"/>
      <c r="G2297" s="91"/>
      <c r="H2297" s="105"/>
      <c r="I2297" s="92"/>
      <c r="J2297" s="510"/>
      <c r="K2297" s="510"/>
      <c r="L2297" s="510"/>
      <c r="M2297" s="98"/>
      <c r="N2297" s="90"/>
      <c r="O2297" s="94"/>
    </row>
    <row r="2298" spans="1:15" s="122" customFormat="1" ht="14.25" customHeight="1">
      <c r="A2298" s="313"/>
      <c r="B2298" s="78" t="s">
        <v>56</v>
      </c>
      <c r="C2298" s="79"/>
      <c r="D2298" s="79"/>
      <c r="E2298" s="80"/>
      <c r="F2298" s="81"/>
      <c r="G2298" s="82"/>
      <c r="H2298" s="105"/>
      <c r="I2298" s="92"/>
      <c r="J2298" s="510"/>
      <c r="K2298" s="510"/>
      <c r="L2298" s="510"/>
      <c r="M2298" s="98"/>
      <c r="N2298" s="90"/>
      <c r="O2298" s="94"/>
    </row>
    <row r="2299" spans="1:15" s="122" customFormat="1" ht="14.25" customHeight="1">
      <c r="A2299" s="313"/>
      <c r="B2299" s="95"/>
      <c r="C2299" s="96"/>
      <c r="D2299" s="97"/>
      <c r="E2299" s="98"/>
      <c r="F2299" s="90"/>
      <c r="G2299" s="91"/>
      <c r="H2299" s="100"/>
      <c r="I2299" s="92"/>
      <c r="J2299" s="510"/>
      <c r="K2299" s="510"/>
      <c r="L2299" s="510"/>
      <c r="M2299" s="98"/>
      <c r="N2299" s="90"/>
      <c r="O2299" s="94"/>
    </row>
    <row r="2300" spans="1:15" s="122" customFormat="1" ht="14.25" customHeight="1">
      <c r="A2300" s="313"/>
      <c r="B2300" s="95"/>
      <c r="C2300" s="96"/>
      <c r="D2300" s="97"/>
      <c r="E2300" s="98"/>
      <c r="F2300" s="90"/>
      <c r="G2300" s="99">
        <f>ROUNDDOWN(SUM(F2299:F2304)/1000,0)</f>
        <v>0</v>
      </c>
      <c r="H2300" s="105"/>
      <c r="I2300" s="92"/>
      <c r="J2300" s="510"/>
      <c r="K2300" s="510"/>
      <c r="L2300" s="510"/>
      <c r="M2300" s="98"/>
      <c r="N2300" s="90"/>
      <c r="O2300" s="106"/>
    </row>
    <row r="2301" spans="1:15" s="122" customFormat="1" ht="14.25" customHeight="1">
      <c r="A2301" s="313"/>
      <c r="B2301" s="95"/>
      <c r="C2301" s="96"/>
      <c r="D2301" s="97"/>
      <c r="E2301" s="98"/>
      <c r="F2301" s="90"/>
      <c r="G2301" s="91"/>
      <c r="H2301" s="105"/>
      <c r="I2301" s="185" t="s">
        <v>401</v>
      </c>
      <c r="J2301" s="108"/>
      <c r="K2301" s="109"/>
      <c r="L2301" s="109"/>
      <c r="M2301" s="110"/>
      <c r="N2301" s="707"/>
      <c r="O2301" s="112"/>
    </row>
    <row r="2302" spans="1:15" s="122" customFormat="1" ht="14.25" customHeight="1">
      <c r="A2302" s="313"/>
      <c r="B2302" s="95"/>
      <c r="C2302" s="96"/>
      <c r="D2302" s="97"/>
      <c r="E2302" s="98"/>
      <c r="F2302" s="90"/>
      <c r="G2302" s="99"/>
      <c r="H2302" s="105"/>
      <c r="I2302" s="92"/>
      <c r="J2302" s="510"/>
      <c r="K2302" s="510"/>
      <c r="L2302" s="510"/>
      <c r="M2302" s="98"/>
      <c r="N2302" s="90"/>
      <c r="O2302" s="94"/>
    </row>
    <row r="2303" spans="1:15" s="122" customFormat="1" ht="14.25" customHeight="1">
      <c r="A2303" s="313"/>
      <c r="B2303" s="95"/>
      <c r="C2303" s="96"/>
      <c r="D2303" s="97"/>
      <c r="E2303" s="98"/>
      <c r="F2303" s="90"/>
      <c r="G2303" s="99"/>
      <c r="H2303" s="100"/>
      <c r="I2303" s="92"/>
      <c r="J2303" s="510"/>
      <c r="K2303" s="510"/>
      <c r="L2303" s="510"/>
      <c r="M2303" s="98"/>
      <c r="N2303" s="90"/>
      <c r="O2303" s="101">
        <f>ROUNDDOWN(SUM(N2302:N2307)/1000,0)</f>
        <v>0</v>
      </c>
    </row>
    <row r="2304" spans="1:15" s="122" customFormat="1" ht="14.1" customHeight="1" thickBot="1">
      <c r="A2304" s="313"/>
      <c r="B2304" s="113" t="s">
        <v>608</v>
      </c>
      <c r="C2304" s="114"/>
      <c r="D2304" s="114"/>
      <c r="E2304" s="115"/>
      <c r="F2304" s="116"/>
      <c r="G2304" s="117">
        <f>G2305-G2270-G2277-G2283-G2287-G2292-G2300</f>
        <v>0</v>
      </c>
      <c r="H2304" s="105"/>
      <c r="I2304" s="92"/>
      <c r="J2304" s="510"/>
      <c r="K2304" s="510"/>
      <c r="L2304" s="510"/>
      <c r="M2304" s="98"/>
      <c r="N2304" s="90"/>
      <c r="O2304" s="94"/>
    </row>
    <row r="2305" spans="1:17" s="122" customFormat="1" ht="14.25" customHeight="1" thickTop="1">
      <c r="A2305" s="313"/>
      <c r="B2305" s="702" t="s">
        <v>57</v>
      </c>
      <c r="C2305" s="703"/>
      <c r="D2305" s="703"/>
      <c r="E2305" s="703"/>
      <c r="F2305" s="704"/>
      <c r="G2305" s="118">
        <f>O2314</f>
        <v>0</v>
      </c>
      <c r="H2305" s="100"/>
      <c r="I2305" s="92"/>
      <c r="J2305" s="510"/>
      <c r="K2305" s="510"/>
      <c r="L2305" s="510"/>
      <c r="M2305" s="98"/>
      <c r="N2305" s="90"/>
      <c r="O2305" s="94"/>
    </row>
    <row r="2306" spans="1:17" s="122" customFormat="1" ht="20.100000000000001" customHeight="1">
      <c r="A2306" s="313"/>
      <c r="B2306" s="119" t="s">
        <v>58</v>
      </c>
      <c r="C2306" s="120"/>
      <c r="D2306" s="120"/>
      <c r="E2306" s="120"/>
      <c r="F2306" s="120"/>
      <c r="G2306" s="121"/>
      <c r="H2306" s="100"/>
      <c r="I2306" s="107"/>
      <c r="J2306" s="511"/>
      <c r="K2306" s="511"/>
      <c r="L2306" s="511"/>
      <c r="M2306" s="104"/>
      <c r="N2306" s="645"/>
      <c r="O2306" s="106"/>
    </row>
    <row r="2307" spans="1:17" s="122" customFormat="1" ht="14.25" customHeight="1">
      <c r="A2307" s="313"/>
      <c r="B2307" s="122" t="s">
        <v>59</v>
      </c>
      <c r="C2307" s="120"/>
      <c r="D2307" s="120"/>
      <c r="E2307" s="120"/>
      <c r="F2307" s="120"/>
      <c r="G2307" s="123" t="s">
        <v>60</v>
      </c>
      <c r="H2307" s="121"/>
      <c r="I2307" s="185" t="s">
        <v>717</v>
      </c>
      <c r="J2307" s="708"/>
      <c r="K2307" s="510"/>
      <c r="L2307" s="510"/>
      <c r="M2307" s="110"/>
      <c r="N2307" s="84"/>
      <c r="O2307" s="111"/>
    </row>
    <row r="2308" spans="1:17" s="122" customFormat="1" ht="14.25" customHeight="1">
      <c r="A2308" s="313"/>
      <c r="B2308" s="987" t="s">
        <v>61</v>
      </c>
      <c r="C2308" s="1019"/>
      <c r="D2308" s="1019"/>
      <c r="E2308" s="1019"/>
      <c r="F2308" s="1020"/>
      <c r="G2308" s="125" t="s">
        <v>62</v>
      </c>
      <c r="H2308" s="124"/>
      <c r="I2308" s="92"/>
      <c r="J2308" s="510"/>
      <c r="K2308" s="709"/>
      <c r="L2308" s="709"/>
      <c r="M2308" s="98"/>
      <c r="N2308" s="90"/>
      <c r="O2308" s="94"/>
      <c r="Q2308" s="648" t="s">
        <v>735</v>
      </c>
    </row>
    <row r="2309" spans="1:17" s="122" customFormat="1" ht="14.25" customHeight="1">
      <c r="A2309" s="313"/>
      <c r="B2309" s="1144" t="s">
        <v>403</v>
      </c>
      <c r="C2309" s="1019"/>
      <c r="D2309" s="1019"/>
      <c r="E2309" s="1019"/>
      <c r="F2309" s="1020"/>
      <c r="G2309" s="126"/>
      <c r="H2309" s="124"/>
      <c r="I2309" s="92"/>
      <c r="J2309" s="510"/>
      <c r="K2309" s="510"/>
      <c r="L2309" s="510"/>
      <c r="M2309" s="98"/>
      <c r="N2309" s="90"/>
      <c r="O2309" s="101">
        <f>ROUNDDOWN(SUM(N2308:N2312)/1000,0)</f>
        <v>0</v>
      </c>
    </row>
    <row r="2310" spans="1:17" s="122" customFormat="1" ht="20.100000000000001" customHeight="1">
      <c r="A2310" s="313"/>
      <c r="B2310" s="1144" t="s">
        <v>404</v>
      </c>
      <c r="C2310" s="1145"/>
      <c r="D2310" s="1145"/>
      <c r="E2310" s="1145"/>
      <c r="F2310" s="1146"/>
      <c r="G2310" s="126"/>
      <c r="H2310" s="127"/>
      <c r="I2310" s="92"/>
      <c r="J2310" s="510"/>
      <c r="K2310" s="510"/>
      <c r="L2310" s="510"/>
      <c r="M2310" s="98"/>
      <c r="N2310" s="90"/>
      <c r="O2310" s="94"/>
    </row>
    <row r="2311" spans="1:17" s="122" customFormat="1" ht="21.95" customHeight="1" thickBot="1">
      <c r="A2311" s="313"/>
      <c r="B2311" s="1144" t="s">
        <v>104</v>
      </c>
      <c r="C2311" s="1145"/>
      <c r="D2311" s="1145"/>
      <c r="E2311" s="1145"/>
      <c r="F2311" s="1146"/>
      <c r="G2311" s="126"/>
      <c r="H2311" s="105"/>
      <c r="I2311" s="92"/>
      <c r="J2311" s="510"/>
      <c r="K2311" s="510"/>
      <c r="L2311" s="510"/>
      <c r="M2311" s="98"/>
      <c r="N2311" s="90"/>
      <c r="O2311" s="128"/>
    </row>
    <row r="2312" spans="1:17" s="122" customFormat="1" ht="35.450000000000003" customHeight="1" thickTop="1">
      <c r="A2312" s="313"/>
      <c r="B2312" s="1144" t="s">
        <v>108</v>
      </c>
      <c r="C2312" s="1145"/>
      <c r="D2312" s="1145"/>
      <c r="E2312" s="1145"/>
      <c r="F2312" s="1146"/>
      <c r="G2312" s="126"/>
      <c r="H2312" s="105"/>
      <c r="I2312" s="1166" t="s">
        <v>402</v>
      </c>
      <c r="J2312" s="1167"/>
      <c r="K2312" s="1167"/>
      <c r="L2312" s="1167"/>
      <c r="M2312" s="1167"/>
      <c r="N2312" s="1168"/>
      <c r="O2312" s="129">
        <f>SUM(O2270,O2280,O2289,O2296,O2303,O2309)</f>
        <v>0</v>
      </c>
    </row>
    <row r="2313" spans="1:17" s="122" customFormat="1" ht="35.450000000000003" customHeight="1">
      <c r="A2313" s="313"/>
      <c r="B2313" s="1144" t="s">
        <v>774</v>
      </c>
      <c r="C2313" s="1145"/>
      <c r="D2313" s="1145"/>
      <c r="E2313" s="1145"/>
      <c r="F2313" s="1146"/>
      <c r="G2313" s="126"/>
      <c r="H2313" s="121"/>
      <c r="I2313" s="1169" t="s">
        <v>276</v>
      </c>
      <c r="J2313" s="1170"/>
      <c r="K2313" s="1170"/>
      <c r="L2313" s="1170"/>
      <c r="M2313" s="1170"/>
      <c r="N2313" s="1171"/>
      <c r="O2313" s="136">
        <f>IF(共通入力シート!$B$18="課税事業者",ROUNDDOWN((O2312-G2315)*10/110,0),0)</f>
        <v>0</v>
      </c>
    </row>
    <row r="2314" spans="1:17" s="122" customFormat="1" ht="26.1" customHeight="1" thickBot="1">
      <c r="A2314" s="313"/>
      <c r="B2314" s="1153" t="s">
        <v>775</v>
      </c>
      <c r="C2314" s="1154"/>
      <c r="D2314" s="1154"/>
      <c r="E2314" s="1154"/>
      <c r="F2314" s="1155"/>
      <c r="G2314" s="126"/>
      <c r="H2314" s="121"/>
      <c r="I2314" s="1159" t="s">
        <v>609</v>
      </c>
      <c r="J2314" s="1160"/>
      <c r="K2314" s="1160"/>
      <c r="L2314" s="1160"/>
      <c r="M2314" s="1160"/>
      <c r="N2314" s="1161"/>
      <c r="O2314" s="131">
        <f>O2312-O2313</f>
        <v>0</v>
      </c>
    </row>
    <row r="2315" spans="1:17" s="122" customFormat="1" ht="25.35" customHeight="1" thickTop="1">
      <c r="A2315" s="313"/>
      <c r="B2315" s="1156" t="s">
        <v>63</v>
      </c>
      <c r="C2315" s="1157"/>
      <c r="D2315" s="1157"/>
      <c r="E2315" s="1157"/>
      <c r="F2315" s="1158"/>
      <c r="G2315" s="130">
        <f>SUM(G2309:G2314)</f>
        <v>0</v>
      </c>
      <c r="H2315" s="326"/>
      <c r="I2315" s="1159" t="s">
        <v>610</v>
      </c>
      <c r="J2315" s="1160"/>
      <c r="K2315" s="1160"/>
      <c r="L2315" s="1160"/>
      <c r="M2315" s="1160"/>
      <c r="N2315" s="1161"/>
      <c r="O2315" s="134"/>
    </row>
    <row r="2316" spans="1:17" s="122" customFormat="1" ht="26.25" customHeight="1">
      <c r="A2316" s="313"/>
      <c r="B2316" s="122" t="s">
        <v>64</v>
      </c>
      <c r="C2316" s="327"/>
      <c r="D2316" s="327"/>
      <c r="E2316" s="327"/>
      <c r="F2316" s="327"/>
      <c r="G2316" s="133"/>
      <c r="H2316" s="326"/>
      <c r="O2316" s="135"/>
    </row>
    <row r="2317" spans="1:17" s="122" customFormat="1" ht="10.5" customHeight="1" thickBot="1">
      <c r="A2317" s="313"/>
      <c r="C2317" s="327"/>
      <c r="D2317" s="327"/>
      <c r="E2317" s="327"/>
      <c r="F2317" s="327"/>
      <c r="G2317" s="133"/>
      <c r="H2317" s="326"/>
      <c r="I2317" s="328"/>
    </row>
    <row r="2318" spans="1:17" s="122" customFormat="1" ht="25.35" customHeight="1" thickBot="1">
      <c r="A2318" s="313"/>
      <c r="B2318" s="1143" t="s">
        <v>65</v>
      </c>
      <c r="C2318" s="1018"/>
      <c r="D2318" s="1162" t="str">
        <f>IF(共通入力シート!$B$2="","",共通入力シート!$B$2)</f>
        <v/>
      </c>
      <c r="E2318" s="1162"/>
      <c r="F2318" s="1162"/>
      <c r="G2318" s="1163"/>
      <c r="H2318" s="1164" t="s">
        <v>778</v>
      </c>
      <c r="I2318" s="1165"/>
      <c r="J2318" s="1165"/>
      <c r="K2318" s="1165"/>
      <c r="L2318" s="1165"/>
      <c r="M2318" s="1165"/>
      <c r="N2318" s="1165"/>
      <c r="O2318" s="1165"/>
    </row>
    <row r="2319" spans="1:17" s="122" customFormat="1" ht="77.099999999999994" customHeight="1" thickBot="1">
      <c r="A2319" s="313"/>
      <c r="B2319" s="1148" t="s">
        <v>776</v>
      </c>
      <c r="C2319" s="1149"/>
      <c r="D2319" s="1150" t="str">
        <f>IF(O2314=0,"",MAX(0,MIN(INT(O2314/2),G2304)))</f>
        <v/>
      </c>
      <c r="E2319" s="1150"/>
      <c r="F2319" s="1150"/>
      <c r="G2319" s="329" t="s">
        <v>27</v>
      </c>
      <c r="H2319" s="1151" t="s">
        <v>736</v>
      </c>
      <c r="I2319" s="1152"/>
      <c r="J2319" s="1152"/>
      <c r="K2319" s="1152"/>
      <c r="L2319" s="1152"/>
      <c r="M2319" s="1152"/>
      <c r="N2319" s="1152"/>
      <c r="O2319" s="1152"/>
    </row>
    <row r="2320" spans="1:17" ht="4.5" customHeight="1"/>
  </sheetData>
  <sheetProtection algorithmName="SHA-512" hashValue="YyK+AwmDR00EOcS/mVBbLPwFIy9cNb/laPkrDdZOK+2Czj+8p5/ad85G1qTdOUPyDvwXf3G6YoTnUncIY4MG+w==" saltValue="k7t4FO+aAl09nOGP1saufA==" spinCount="100000" sheet="1" objects="1" scenarios="1" formatCells="0" formatRows="0" insertRows="0"/>
  <mergeCells count="1000">
    <mergeCell ref="B2319:C2319"/>
    <mergeCell ref="D2319:F2319"/>
    <mergeCell ref="H2319:O2319"/>
    <mergeCell ref="B2315:F2315"/>
    <mergeCell ref="I2315:N2315"/>
    <mergeCell ref="B2318:C2318"/>
    <mergeCell ref="D2318:G2318"/>
    <mergeCell ref="H2318:O2318"/>
    <mergeCell ref="B2312:F2312"/>
    <mergeCell ref="I2312:N2312"/>
    <mergeCell ref="B2313:F2313"/>
    <mergeCell ref="I2313:N2313"/>
    <mergeCell ref="B2314:F2314"/>
    <mergeCell ref="I2314:N2314"/>
    <mergeCell ref="B2265:D2265"/>
    <mergeCell ref="B2309:F2309"/>
    <mergeCell ref="B2310:F2310"/>
    <mergeCell ref="B2311:F2311"/>
    <mergeCell ref="B2244:C2261"/>
    <mergeCell ref="D2244:O2244"/>
    <mergeCell ref="D2245:O2247"/>
    <mergeCell ref="D2248:O2248"/>
    <mergeCell ref="D2249:O2251"/>
    <mergeCell ref="D2252:O2252"/>
    <mergeCell ref="D2253:O2255"/>
    <mergeCell ref="D2257:O2258"/>
    <mergeCell ref="D2259:O2259"/>
    <mergeCell ref="D2260:O2261"/>
    <mergeCell ref="D2256:L2256"/>
    <mergeCell ref="M2256:N2256"/>
    <mergeCell ref="B2308:F2308"/>
    <mergeCell ref="B2218:C2228"/>
    <mergeCell ref="B2229:C2243"/>
    <mergeCell ref="D2229:O2229"/>
    <mergeCell ref="D2230:O2235"/>
    <mergeCell ref="D2236:O2236"/>
    <mergeCell ref="D2237:O2243"/>
    <mergeCell ref="B2211:K2212"/>
    <mergeCell ref="L2211:L2212"/>
    <mergeCell ref="M2211:O2212"/>
    <mergeCell ref="I2214:O2214"/>
    <mergeCell ref="B2214:C2214"/>
    <mergeCell ref="D2214:E2214"/>
    <mergeCell ref="F2214:H2214"/>
    <mergeCell ref="D2218:O2219"/>
    <mergeCell ref="D2220:O2228"/>
    <mergeCell ref="B2203:C2203"/>
    <mergeCell ref="D2203:F2203"/>
    <mergeCell ref="H2203:O2203"/>
    <mergeCell ref="B2207:O2207"/>
    <mergeCell ref="B2208:C2209"/>
    <mergeCell ref="D2208:E2209"/>
    <mergeCell ref="F2208:O2209"/>
    <mergeCell ref="B2199:F2199"/>
    <mergeCell ref="I2199:N2199"/>
    <mergeCell ref="B2202:C2202"/>
    <mergeCell ref="D2202:G2202"/>
    <mergeCell ref="H2202:O2202"/>
    <mergeCell ref="B2196:F2196"/>
    <mergeCell ref="I2196:N2196"/>
    <mergeCell ref="B2197:F2197"/>
    <mergeCell ref="I2197:N2197"/>
    <mergeCell ref="B2198:F2198"/>
    <mergeCell ref="I2198:N2198"/>
    <mergeCell ref="B2149:D2149"/>
    <mergeCell ref="B2193:F2193"/>
    <mergeCell ref="B2194:F2194"/>
    <mergeCell ref="B2195:F2195"/>
    <mergeCell ref="B2192:F2192"/>
    <mergeCell ref="B2128:C2145"/>
    <mergeCell ref="D2128:O2128"/>
    <mergeCell ref="D2129:O2131"/>
    <mergeCell ref="D2132:O2132"/>
    <mergeCell ref="D2133:O2135"/>
    <mergeCell ref="D2136:O2136"/>
    <mergeCell ref="D2137:O2139"/>
    <mergeCell ref="D2141:O2142"/>
    <mergeCell ref="D2143:O2143"/>
    <mergeCell ref="D2144:O2145"/>
    <mergeCell ref="D2140:L2140"/>
    <mergeCell ref="M2140:N2140"/>
    <mergeCell ref="B2102:C2112"/>
    <mergeCell ref="B2113:C2127"/>
    <mergeCell ref="D2113:O2113"/>
    <mergeCell ref="D2114:O2119"/>
    <mergeCell ref="D2120:O2120"/>
    <mergeCell ref="D2121:O2127"/>
    <mergeCell ref="B2095:K2096"/>
    <mergeCell ref="L2095:L2096"/>
    <mergeCell ref="M2095:O2096"/>
    <mergeCell ref="I2098:O2098"/>
    <mergeCell ref="B2098:C2098"/>
    <mergeCell ref="D2098:E2098"/>
    <mergeCell ref="F2098:H2098"/>
    <mergeCell ref="D2102:O2103"/>
    <mergeCell ref="D2104:O2112"/>
    <mergeCell ref="B2087:C2087"/>
    <mergeCell ref="D2087:F2087"/>
    <mergeCell ref="H2087:O2087"/>
    <mergeCell ref="B2091:O2091"/>
    <mergeCell ref="B2092:C2093"/>
    <mergeCell ref="D2092:E2093"/>
    <mergeCell ref="F2092:O2093"/>
    <mergeCell ref="B2083:F2083"/>
    <mergeCell ref="I2083:N2083"/>
    <mergeCell ref="B2086:C2086"/>
    <mergeCell ref="D2086:G2086"/>
    <mergeCell ref="H2086:O2086"/>
    <mergeCell ref="B2080:F2080"/>
    <mergeCell ref="I2080:N2080"/>
    <mergeCell ref="B2081:F2081"/>
    <mergeCell ref="I2081:N2081"/>
    <mergeCell ref="B2082:F2082"/>
    <mergeCell ref="I2082:N2082"/>
    <mergeCell ref="B2033:D2033"/>
    <mergeCell ref="B2077:F2077"/>
    <mergeCell ref="B2078:F2078"/>
    <mergeCell ref="B2079:F2079"/>
    <mergeCell ref="B2076:F2076"/>
    <mergeCell ref="B2012:C2029"/>
    <mergeCell ref="D2012:O2012"/>
    <mergeCell ref="D2013:O2015"/>
    <mergeCell ref="D2016:O2016"/>
    <mergeCell ref="D2017:O2019"/>
    <mergeCell ref="D2020:O2020"/>
    <mergeCell ref="D2021:O2023"/>
    <mergeCell ref="D2025:O2026"/>
    <mergeCell ref="D2027:O2027"/>
    <mergeCell ref="D2028:O2029"/>
    <mergeCell ref="D2024:L2024"/>
    <mergeCell ref="M2024:N2024"/>
    <mergeCell ref="B1986:C1996"/>
    <mergeCell ref="B1997:C2011"/>
    <mergeCell ref="D1997:O1997"/>
    <mergeCell ref="D1998:O2003"/>
    <mergeCell ref="D2004:O2004"/>
    <mergeCell ref="D2005:O2011"/>
    <mergeCell ref="B1979:K1980"/>
    <mergeCell ref="L1979:L1980"/>
    <mergeCell ref="M1979:O1980"/>
    <mergeCell ref="I1982:O1982"/>
    <mergeCell ref="B1982:C1982"/>
    <mergeCell ref="D1982:E1982"/>
    <mergeCell ref="F1982:H1982"/>
    <mergeCell ref="D1986:O1987"/>
    <mergeCell ref="D1988:O1996"/>
    <mergeCell ref="B1971:C1971"/>
    <mergeCell ref="D1971:F1971"/>
    <mergeCell ref="H1971:O1971"/>
    <mergeCell ref="B1975:O1975"/>
    <mergeCell ref="B1976:C1977"/>
    <mergeCell ref="D1976:E1977"/>
    <mergeCell ref="F1976:O1977"/>
    <mergeCell ref="B1967:F1967"/>
    <mergeCell ref="I1967:N1967"/>
    <mergeCell ref="B1970:C1970"/>
    <mergeCell ref="D1970:G1970"/>
    <mergeCell ref="H1970:O1970"/>
    <mergeCell ref="B1964:F1964"/>
    <mergeCell ref="I1964:N1964"/>
    <mergeCell ref="B1965:F1965"/>
    <mergeCell ref="I1965:N1965"/>
    <mergeCell ref="B1966:F1966"/>
    <mergeCell ref="I1966:N1966"/>
    <mergeCell ref="B1917:D1917"/>
    <mergeCell ref="B1961:F1961"/>
    <mergeCell ref="B1962:F1962"/>
    <mergeCell ref="B1963:F1963"/>
    <mergeCell ref="B1960:F1960"/>
    <mergeCell ref="B1896:C1913"/>
    <mergeCell ref="D1896:O1896"/>
    <mergeCell ref="D1897:O1899"/>
    <mergeCell ref="D1900:O1900"/>
    <mergeCell ref="D1901:O1903"/>
    <mergeCell ref="D1904:O1904"/>
    <mergeCell ref="D1905:O1907"/>
    <mergeCell ref="D1909:O1910"/>
    <mergeCell ref="D1911:O1911"/>
    <mergeCell ref="D1912:O1913"/>
    <mergeCell ref="D1908:L1908"/>
    <mergeCell ref="M1908:N1908"/>
    <mergeCell ref="B1870:C1880"/>
    <mergeCell ref="B1881:C1895"/>
    <mergeCell ref="D1881:O1881"/>
    <mergeCell ref="D1882:O1887"/>
    <mergeCell ref="D1888:O1888"/>
    <mergeCell ref="D1889:O1895"/>
    <mergeCell ref="B1863:K1864"/>
    <mergeCell ref="L1863:L1864"/>
    <mergeCell ref="M1863:O1864"/>
    <mergeCell ref="I1866:O1866"/>
    <mergeCell ref="B1866:C1866"/>
    <mergeCell ref="D1866:E1866"/>
    <mergeCell ref="F1866:H1866"/>
    <mergeCell ref="D1870:O1871"/>
    <mergeCell ref="D1872:O1880"/>
    <mergeCell ref="B1855:C1855"/>
    <mergeCell ref="D1855:F1855"/>
    <mergeCell ref="H1855:O1855"/>
    <mergeCell ref="B1859:O1859"/>
    <mergeCell ref="B1860:C1861"/>
    <mergeCell ref="D1860:E1861"/>
    <mergeCell ref="F1860:O1861"/>
    <mergeCell ref="B1851:F1851"/>
    <mergeCell ref="I1851:N1851"/>
    <mergeCell ref="B1854:C1854"/>
    <mergeCell ref="D1854:G1854"/>
    <mergeCell ref="H1854:O1854"/>
    <mergeCell ref="B1848:F1848"/>
    <mergeCell ref="I1848:N1848"/>
    <mergeCell ref="B1849:F1849"/>
    <mergeCell ref="I1849:N1849"/>
    <mergeCell ref="B1850:F1850"/>
    <mergeCell ref="I1850:N1850"/>
    <mergeCell ref="B1801:D1801"/>
    <mergeCell ref="B1845:F1845"/>
    <mergeCell ref="B1846:F1846"/>
    <mergeCell ref="B1847:F1847"/>
    <mergeCell ref="B1844:F1844"/>
    <mergeCell ref="B1780:C1797"/>
    <mergeCell ref="D1780:O1780"/>
    <mergeCell ref="D1781:O1783"/>
    <mergeCell ref="D1784:O1784"/>
    <mergeCell ref="D1785:O1787"/>
    <mergeCell ref="D1788:O1788"/>
    <mergeCell ref="D1789:O1791"/>
    <mergeCell ref="D1793:O1794"/>
    <mergeCell ref="D1795:O1795"/>
    <mergeCell ref="D1796:O1797"/>
    <mergeCell ref="D1792:L1792"/>
    <mergeCell ref="M1792:N1792"/>
    <mergeCell ref="B1754:C1764"/>
    <mergeCell ref="B1765:C1779"/>
    <mergeCell ref="D1765:O1765"/>
    <mergeCell ref="D1766:O1771"/>
    <mergeCell ref="D1772:O1772"/>
    <mergeCell ref="D1773:O1779"/>
    <mergeCell ref="B1747:K1748"/>
    <mergeCell ref="L1747:L1748"/>
    <mergeCell ref="M1747:O1748"/>
    <mergeCell ref="I1750:O1750"/>
    <mergeCell ref="B1750:C1750"/>
    <mergeCell ref="D1750:E1750"/>
    <mergeCell ref="F1750:H1750"/>
    <mergeCell ref="D1754:O1755"/>
    <mergeCell ref="D1756:O1764"/>
    <mergeCell ref="B1739:C1739"/>
    <mergeCell ref="D1739:F1739"/>
    <mergeCell ref="H1739:O1739"/>
    <mergeCell ref="B1743:O1743"/>
    <mergeCell ref="B1744:C1745"/>
    <mergeCell ref="D1744:E1745"/>
    <mergeCell ref="F1744:O1745"/>
    <mergeCell ref="B1735:F1735"/>
    <mergeCell ref="I1735:N1735"/>
    <mergeCell ref="B1738:C1738"/>
    <mergeCell ref="D1738:G1738"/>
    <mergeCell ref="H1738:O1738"/>
    <mergeCell ref="B1732:F1732"/>
    <mergeCell ref="I1732:N1732"/>
    <mergeCell ref="B1733:F1733"/>
    <mergeCell ref="I1733:N1733"/>
    <mergeCell ref="B1734:F1734"/>
    <mergeCell ref="I1734:N1734"/>
    <mergeCell ref="B1685:D1685"/>
    <mergeCell ref="B1729:F1729"/>
    <mergeCell ref="B1730:F1730"/>
    <mergeCell ref="B1731:F1731"/>
    <mergeCell ref="B1728:F1728"/>
    <mergeCell ref="B1664:C1681"/>
    <mergeCell ref="D1664:O1664"/>
    <mergeCell ref="D1665:O1667"/>
    <mergeCell ref="D1668:O1668"/>
    <mergeCell ref="D1669:O1671"/>
    <mergeCell ref="D1672:O1672"/>
    <mergeCell ref="D1673:O1675"/>
    <mergeCell ref="D1677:O1678"/>
    <mergeCell ref="D1679:O1679"/>
    <mergeCell ref="D1680:O1681"/>
    <mergeCell ref="D1676:L1676"/>
    <mergeCell ref="M1676:N1676"/>
    <mergeCell ref="B1638:C1648"/>
    <mergeCell ref="B1649:C1663"/>
    <mergeCell ref="D1649:O1649"/>
    <mergeCell ref="D1650:O1655"/>
    <mergeCell ref="D1656:O1656"/>
    <mergeCell ref="D1657:O1663"/>
    <mergeCell ref="B1631:K1632"/>
    <mergeCell ref="L1631:L1632"/>
    <mergeCell ref="M1631:O1632"/>
    <mergeCell ref="I1634:O1634"/>
    <mergeCell ref="B1634:C1634"/>
    <mergeCell ref="D1634:E1634"/>
    <mergeCell ref="F1634:H1634"/>
    <mergeCell ref="D1638:O1639"/>
    <mergeCell ref="D1640:O1648"/>
    <mergeCell ref="B1623:C1623"/>
    <mergeCell ref="D1623:F1623"/>
    <mergeCell ref="H1623:O1623"/>
    <mergeCell ref="B1627:O1627"/>
    <mergeCell ref="B1628:C1629"/>
    <mergeCell ref="D1628:E1629"/>
    <mergeCell ref="F1628:O1629"/>
    <mergeCell ref="B1619:F1619"/>
    <mergeCell ref="I1619:N1619"/>
    <mergeCell ref="B1622:C1622"/>
    <mergeCell ref="D1622:G1622"/>
    <mergeCell ref="H1622:O1622"/>
    <mergeCell ref="B1616:F1616"/>
    <mergeCell ref="I1616:N1616"/>
    <mergeCell ref="B1617:F1617"/>
    <mergeCell ref="I1617:N1617"/>
    <mergeCell ref="B1618:F1618"/>
    <mergeCell ref="I1618:N1618"/>
    <mergeCell ref="B1569:D1569"/>
    <mergeCell ref="B1613:F1613"/>
    <mergeCell ref="B1614:F1614"/>
    <mergeCell ref="B1615:F1615"/>
    <mergeCell ref="B1612:F1612"/>
    <mergeCell ref="B1548:C1565"/>
    <mergeCell ref="D1548:O1548"/>
    <mergeCell ref="D1549:O1551"/>
    <mergeCell ref="D1552:O1552"/>
    <mergeCell ref="D1553:O1555"/>
    <mergeCell ref="D1556:O1556"/>
    <mergeCell ref="D1557:O1559"/>
    <mergeCell ref="D1561:O1562"/>
    <mergeCell ref="D1563:O1563"/>
    <mergeCell ref="D1564:O1565"/>
    <mergeCell ref="D1560:L1560"/>
    <mergeCell ref="M1560:N1560"/>
    <mergeCell ref="B1522:C1532"/>
    <mergeCell ref="B1533:C1547"/>
    <mergeCell ref="D1533:O1533"/>
    <mergeCell ref="D1534:O1539"/>
    <mergeCell ref="D1540:O1540"/>
    <mergeCell ref="D1541:O1547"/>
    <mergeCell ref="B1515:K1516"/>
    <mergeCell ref="L1515:L1516"/>
    <mergeCell ref="M1515:O1516"/>
    <mergeCell ref="I1518:O1518"/>
    <mergeCell ref="B1518:C1518"/>
    <mergeCell ref="D1518:E1518"/>
    <mergeCell ref="F1518:H1518"/>
    <mergeCell ref="D1522:O1523"/>
    <mergeCell ref="D1524:O1532"/>
    <mergeCell ref="B1507:C1507"/>
    <mergeCell ref="D1507:F1507"/>
    <mergeCell ref="H1507:O1507"/>
    <mergeCell ref="B1511:O1511"/>
    <mergeCell ref="B1512:C1513"/>
    <mergeCell ref="D1512:E1513"/>
    <mergeCell ref="F1512:O1513"/>
    <mergeCell ref="B1503:F1503"/>
    <mergeCell ref="I1503:N1503"/>
    <mergeCell ref="B1506:C1506"/>
    <mergeCell ref="D1506:G1506"/>
    <mergeCell ref="H1506:O1506"/>
    <mergeCell ref="B1500:F1500"/>
    <mergeCell ref="I1500:N1500"/>
    <mergeCell ref="B1501:F1501"/>
    <mergeCell ref="I1501:N1501"/>
    <mergeCell ref="B1502:F1502"/>
    <mergeCell ref="I1502:N1502"/>
    <mergeCell ref="B1453:D1453"/>
    <mergeCell ref="B1497:F1497"/>
    <mergeCell ref="B1498:F1498"/>
    <mergeCell ref="B1499:F1499"/>
    <mergeCell ref="B1496:F1496"/>
    <mergeCell ref="B1432:C1449"/>
    <mergeCell ref="D1432:O1432"/>
    <mergeCell ref="D1433:O1435"/>
    <mergeCell ref="D1436:O1436"/>
    <mergeCell ref="D1437:O1439"/>
    <mergeCell ref="D1440:O1440"/>
    <mergeCell ref="D1441:O1443"/>
    <mergeCell ref="D1445:O1446"/>
    <mergeCell ref="D1447:O1447"/>
    <mergeCell ref="D1448:O1449"/>
    <mergeCell ref="D1444:L1444"/>
    <mergeCell ref="M1444:N1444"/>
    <mergeCell ref="B1406:C1416"/>
    <mergeCell ref="B1417:C1431"/>
    <mergeCell ref="D1417:O1417"/>
    <mergeCell ref="D1418:O1423"/>
    <mergeCell ref="D1424:O1424"/>
    <mergeCell ref="D1425:O1431"/>
    <mergeCell ref="B1399:K1400"/>
    <mergeCell ref="L1399:L1400"/>
    <mergeCell ref="M1399:O1400"/>
    <mergeCell ref="I1402:O1402"/>
    <mergeCell ref="B1402:C1402"/>
    <mergeCell ref="D1402:E1402"/>
    <mergeCell ref="F1402:H1402"/>
    <mergeCell ref="D1406:O1407"/>
    <mergeCell ref="D1408:O1416"/>
    <mergeCell ref="B1391:C1391"/>
    <mergeCell ref="D1391:F1391"/>
    <mergeCell ref="H1391:O1391"/>
    <mergeCell ref="B1395:O1395"/>
    <mergeCell ref="B1396:C1397"/>
    <mergeCell ref="D1396:E1397"/>
    <mergeCell ref="F1396:O1397"/>
    <mergeCell ref="B1387:F1387"/>
    <mergeCell ref="I1387:N1387"/>
    <mergeCell ref="B1390:C1390"/>
    <mergeCell ref="D1390:G1390"/>
    <mergeCell ref="H1390:O1390"/>
    <mergeCell ref="B1384:F1384"/>
    <mergeCell ref="I1384:N1384"/>
    <mergeCell ref="B1385:F1385"/>
    <mergeCell ref="I1385:N1385"/>
    <mergeCell ref="B1386:F1386"/>
    <mergeCell ref="I1386:N1386"/>
    <mergeCell ref="B1337:D1337"/>
    <mergeCell ref="B1381:F1381"/>
    <mergeCell ref="B1382:F1382"/>
    <mergeCell ref="B1383:F1383"/>
    <mergeCell ref="B1380:F1380"/>
    <mergeCell ref="B1316:C1333"/>
    <mergeCell ref="D1316:O1316"/>
    <mergeCell ref="D1317:O1319"/>
    <mergeCell ref="D1320:O1320"/>
    <mergeCell ref="D1321:O1323"/>
    <mergeCell ref="D1324:O1324"/>
    <mergeCell ref="D1325:O1327"/>
    <mergeCell ref="D1329:O1330"/>
    <mergeCell ref="D1331:O1331"/>
    <mergeCell ref="D1332:O1333"/>
    <mergeCell ref="D1328:L1328"/>
    <mergeCell ref="M1328:N1328"/>
    <mergeCell ref="B1290:C1300"/>
    <mergeCell ref="B1301:C1315"/>
    <mergeCell ref="D1301:O1301"/>
    <mergeCell ref="D1302:O1307"/>
    <mergeCell ref="D1308:O1308"/>
    <mergeCell ref="D1309:O1315"/>
    <mergeCell ref="B1283:K1284"/>
    <mergeCell ref="L1283:L1284"/>
    <mergeCell ref="M1283:O1284"/>
    <mergeCell ref="I1286:O1286"/>
    <mergeCell ref="B1286:C1286"/>
    <mergeCell ref="D1286:E1286"/>
    <mergeCell ref="F1286:H1286"/>
    <mergeCell ref="D1290:O1291"/>
    <mergeCell ref="D1292:O1300"/>
    <mergeCell ref="B1275:C1275"/>
    <mergeCell ref="D1275:F1275"/>
    <mergeCell ref="H1275:O1275"/>
    <mergeCell ref="B1279:O1279"/>
    <mergeCell ref="B1280:C1281"/>
    <mergeCell ref="D1280:E1281"/>
    <mergeCell ref="F1280:O1281"/>
    <mergeCell ref="B1271:F1271"/>
    <mergeCell ref="I1271:N1271"/>
    <mergeCell ref="B1274:C1274"/>
    <mergeCell ref="D1274:G1274"/>
    <mergeCell ref="H1274:O1274"/>
    <mergeCell ref="B1268:F1268"/>
    <mergeCell ref="I1268:N1268"/>
    <mergeCell ref="B1269:F1269"/>
    <mergeCell ref="I1269:N1269"/>
    <mergeCell ref="B1270:F1270"/>
    <mergeCell ref="I1270:N1270"/>
    <mergeCell ref="B1221:D1221"/>
    <mergeCell ref="B1265:F1265"/>
    <mergeCell ref="B1266:F1266"/>
    <mergeCell ref="B1267:F1267"/>
    <mergeCell ref="B1264:F1264"/>
    <mergeCell ref="B1200:C1217"/>
    <mergeCell ref="D1200:O1200"/>
    <mergeCell ref="D1201:O1203"/>
    <mergeCell ref="D1204:O1204"/>
    <mergeCell ref="D1205:O1207"/>
    <mergeCell ref="D1208:O1208"/>
    <mergeCell ref="D1209:O1211"/>
    <mergeCell ref="D1213:O1214"/>
    <mergeCell ref="D1215:O1215"/>
    <mergeCell ref="D1216:O1217"/>
    <mergeCell ref="D1212:L1212"/>
    <mergeCell ref="M1212:N1212"/>
    <mergeCell ref="B1174:C1184"/>
    <mergeCell ref="B1185:C1199"/>
    <mergeCell ref="D1185:O1185"/>
    <mergeCell ref="D1186:O1191"/>
    <mergeCell ref="D1192:O1192"/>
    <mergeCell ref="D1193:O1199"/>
    <mergeCell ref="B1167:K1168"/>
    <mergeCell ref="L1167:L1168"/>
    <mergeCell ref="M1167:O1168"/>
    <mergeCell ref="I1170:O1170"/>
    <mergeCell ref="B1170:C1170"/>
    <mergeCell ref="D1170:E1170"/>
    <mergeCell ref="F1170:H1170"/>
    <mergeCell ref="D1174:O1175"/>
    <mergeCell ref="D1176:O1184"/>
    <mergeCell ref="B1159:C1159"/>
    <mergeCell ref="D1159:F1159"/>
    <mergeCell ref="H1159:O1159"/>
    <mergeCell ref="B1163:O1163"/>
    <mergeCell ref="B1164:C1165"/>
    <mergeCell ref="D1164:E1165"/>
    <mergeCell ref="F1164:O1165"/>
    <mergeCell ref="B1155:F1155"/>
    <mergeCell ref="I1155:N1155"/>
    <mergeCell ref="B1158:C1158"/>
    <mergeCell ref="D1158:G1158"/>
    <mergeCell ref="H1158:O1158"/>
    <mergeCell ref="B1152:F1152"/>
    <mergeCell ref="I1152:N1152"/>
    <mergeCell ref="B1153:F1153"/>
    <mergeCell ref="I1153:N1153"/>
    <mergeCell ref="B1154:F1154"/>
    <mergeCell ref="I1154:N1154"/>
    <mergeCell ref="B1105:D1105"/>
    <mergeCell ref="B1149:F1149"/>
    <mergeCell ref="B1150:F1150"/>
    <mergeCell ref="B1151:F1151"/>
    <mergeCell ref="B1148:F1148"/>
    <mergeCell ref="B1084:C1101"/>
    <mergeCell ref="D1084:O1084"/>
    <mergeCell ref="D1085:O1087"/>
    <mergeCell ref="D1088:O1088"/>
    <mergeCell ref="D1089:O1091"/>
    <mergeCell ref="D1092:O1092"/>
    <mergeCell ref="D1093:O1095"/>
    <mergeCell ref="D1097:O1098"/>
    <mergeCell ref="D1099:O1099"/>
    <mergeCell ref="D1100:O1101"/>
    <mergeCell ref="D1096:L1096"/>
    <mergeCell ref="M1096:N1096"/>
    <mergeCell ref="B1058:C1068"/>
    <mergeCell ref="B1069:C1083"/>
    <mergeCell ref="D1069:O1069"/>
    <mergeCell ref="D1070:O1075"/>
    <mergeCell ref="D1076:O1076"/>
    <mergeCell ref="D1077:O1083"/>
    <mergeCell ref="B1051:K1052"/>
    <mergeCell ref="L1051:L1052"/>
    <mergeCell ref="M1051:O1052"/>
    <mergeCell ref="I1054:O1054"/>
    <mergeCell ref="B1054:C1054"/>
    <mergeCell ref="D1054:E1054"/>
    <mergeCell ref="F1054:H1054"/>
    <mergeCell ref="D1058:O1059"/>
    <mergeCell ref="D1060:O1068"/>
    <mergeCell ref="B1043:C1043"/>
    <mergeCell ref="D1043:F1043"/>
    <mergeCell ref="H1043:O1043"/>
    <mergeCell ref="B1047:O1047"/>
    <mergeCell ref="B1048:C1049"/>
    <mergeCell ref="D1048:E1049"/>
    <mergeCell ref="F1048:O1049"/>
    <mergeCell ref="B1039:F1039"/>
    <mergeCell ref="I1039:N1039"/>
    <mergeCell ref="B1042:C1042"/>
    <mergeCell ref="D1042:G1042"/>
    <mergeCell ref="H1042:O1042"/>
    <mergeCell ref="B1036:F1036"/>
    <mergeCell ref="I1036:N1036"/>
    <mergeCell ref="B1037:F1037"/>
    <mergeCell ref="I1037:N1037"/>
    <mergeCell ref="B1038:F1038"/>
    <mergeCell ref="I1038:N1038"/>
    <mergeCell ref="B989:D989"/>
    <mergeCell ref="B1033:F1033"/>
    <mergeCell ref="B1034:F1034"/>
    <mergeCell ref="B1035:F1035"/>
    <mergeCell ref="B1032:F1032"/>
    <mergeCell ref="B968:C985"/>
    <mergeCell ref="D968:O968"/>
    <mergeCell ref="D969:O971"/>
    <mergeCell ref="D972:O972"/>
    <mergeCell ref="D973:O975"/>
    <mergeCell ref="D976:O976"/>
    <mergeCell ref="D977:O979"/>
    <mergeCell ref="D981:O982"/>
    <mergeCell ref="D983:O983"/>
    <mergeCell ref="D984:O985"/>
    <mergeCell ref="D980:L980"/>
    <mergeCell ref="M980:N980"/>
    <mergeCell ref="B942:C952"/>
    <mergeCell ref="B953:C967"/>
    <mergeCell ref="D953:O953"/>
    <mergeCell ref="D954:O959"/>
    <mergeCell ref="D960:O960"/>
    <mergeCell ref="D961:O967"/>
    <mergeCell ref="B935:K936"/>
    <mergeCell ref="L935:L936"/>
    <mergeCell ref="M935:O936"/>
    <mergeCell ref="I938:O938"/>
    <mergeCell ref="B938:C938"/>
    <mergeCell ref="D938:E938"/>
    <mergeCell ref="F938:H938"/>
    <mergeCell ref="D942:O943"/>
    <mergeCell ref="D944:O952"/>
    <mergeCell ref="B927:C927"/>
    <mergeCell ref="D927:F927"/>
    <mergeCell ref="H927:O927"/>
    <mergeCell ref="B931:O931"/>
    <mergeCell ref="B932:C933"/>
    <mergeCell ref="D932:E933"/>
    <mergeCell ref="F932:O933"/>
    <mergeCell ref="B923:F923"/>
    <mergeCell ref="I923:N923"/>
    <mergeCell ref="B926:C926"/>
    <mergeCell ref="D926:G926"/>
    <mergeCell ref="H926:O926"/>
    <mergeCell ref="B920:F920"/>
    <mergeCell ref="I920:N920"/>
    <mergeCell ref="B921:F921"/>
    <mergeCell ref="I921:N921"/>
    <mergeCell ref="B922:F922"/>
    <mergeCell ref="I922:N922"/>
    <mergeCell ref="B873:D873"/>
    <mergeCell ref="B917:F917"/>
    <mergeCell ref="B918:F918"/>
    <mergeCell ref="B919:F919"/>
    <mergeCell ref="B916:F916"/>
    <mergeCell ref="B852:C869"/>
    <mergeCell ref="D852:O852"/>
    <mergeCell ref="D853:O855"/>
    <mergeCell ref="D856:O856"/>
    <mergeCell ref="D857:O859"/>
    <mergeCell ref="D860:O860"/>
    <mergeCell ref="D861:O863"/>
    <mergeCell ref="D865:O866"/>
    <mergeCell ref="D867:O867"/>
    <mergeCell ref="D868:O869"/>
    <mergeCell ref="D864:L864"/>
    <mergeCell ref="M864:N864"/>
    <mergeCell ref="B826:C836"/>
    <mergeCell ref="B837:C851"/>
    <mergeCell ref="D837:O837"/>
    <mergeCell ref="D838:O843"/>
    <mergeCell ref="D844:O844"/>
    <mergeCell ref="D845:O851"/>
    <mergeCell ref="B819:K820"/>
    <mergeCell ref="L819:L820"/>
    <mergeCell ref="M819:O820"/>
    <mergeCell ref="I822:O822"/>
    <mergeCell ref="B822:C822"/>
    <mergeCell ref="D822:E822"/>
    <mergeCell ref="F822:H822"/>
    <mergeCell ref="D826:O827"/>
    <mergeCell ref="D828:O836"/>
    <mergeCell ref="B811:C811"/>
    <mergeCell ref="D811:F811"/>
    <mergeCell ref="H811:O811"/>
    <mergeCell ref="B815:O815"/>
    <mergeCell ref="B816:C817"/>
    <mergeCell ref="D816:E817"/>
    <mergeCell ref="F816:O817"/>
    <mergeCell ref="B807:F807"/>
    <mergeCell ref="I807:N807"/>
    <mergeCell ref="B810:C810"/>
    <mergeCell ref="D810:G810"/>
    <mergeCell ref="H810:O810"/>
    <mergeCell ref="B804:F804"/>
    <mergeCell ref="I804:N804"/>
    <mergeCell ref="B805:F805"/>
    <mergeCell ref="I805:N805"/>
    <mergeCell ref="B806:F806"/>
    <mergeCell ref="I806:N806"/>
    <mergeCell ref="B757:D757"/>
    <mergeCell ref="B801:F801"/>
    <mergeCell ref="B802:F802"/>
    <mergeCell ref="B803:F803"/>
    <mergeCell ref="B800:F800"/>
    <mergeCell ref="B736:C753"/>
    <mergeCell ref="D736:O736"/>
    <mergeCell ref="D737:O739"/>
    <mergeCell ref="D740:O740"/>
    <mergeCell ref="D741:O743"/>
    <mergeCell ref="D744:O744"/>
    <mergeCell ref="D745:O747"/>
    <mergeCell ref="D749:O750"/>
    <mergeCell ref="D751:O751"/>
    <mergeCell ref="D752:O753"/>
    <mergeCell ref="D748:L748"/>
    <mergeCell ref="M748:N748"/>
    <mergeCell ref="B710:C720"/>
    <mergeCell ref="B721:C735"/>
    <mergeCell ref="D721:O721"/>
    <mergeCell ref="D722:O727"/>
    <mergeCell ref="D728:O728"/>
    <mergeCell ref="D729:O735"/>
    <mergeCell ref="B703:K704"/>
    <mergeCell ref="L703:L704"/>
    <mergeCell ref="M703:O704"/>
    <mergeCell ref="I706:O706"/>
    <mergeCell ref="B706:C706"/>
    <mergeCell ref="D706:E706"/>
    <mergeCell ref="F706:H706"/>
    <mergeCell ref="D710:O711"/>
    <mergeCell ref="D712:O720"/>
    <mergeCell ref="B695:C695"/>
    <mergeCell ref="D695:F695"/>
    <mergeCell ref="H695:O695"/>
    <mergeCell ref="B699:O699"/>
    <mergeCell ref="B700:C701"/>
    <mergeCell ref="D700:E701"/>
    <mergeCell ref="F700:O701"/>
    <mergeCell ref="B691:F691"/>
    <mergeCell ref="I691:N691"/>
    <mergeCell ref="B694:C694"/>
    <mergeCell ref="D694:G694"/>
    <mergeCell ref="H694:O694"/>
    <mergeCell ref="B688:F688"/>
    <mergeCell ref="I688:N688"/>
    <mergeCell ref="B689:F689"/>
    <mergeCell ref="I689:N689"/>
    <mergeCell ref="B690:F690"/>
    <mergeCell ref="I690:N690"/>
    <mergeCell ref="B641:D641"/>
    <mergeCell ref="B685:F685"/>
    <mergeCell ref="B686:F686"/>
    <mergeCell ref="B687:F687"/>
    <mergeCell ref="B684:F684"/>
    <mergeCell ref="B620:C637"/>
    <mergeCell ref="D620:O620"/>
    <mergeCell ref="D621:O623"/>
    <mergeCell ref="D624:O624"/>
    <mergeCell ref="D625:O627"/>
    <mergeCell ref="D628:O628"/>
    <mergeCell ref="D629:O631"/>
    <mergeCell ref="D633:O634"/>
    <mergeCell ref="D635:O635"/>
    <mergeCell ref="D636:O637"/>
    <mergeCell ref="D632:L632"/>
    <mergeCell ref="M632:N632"/>
    <mergeCell ref="B594:C604"/>
    <mergeCell ref="B605:C619"/>
    <mergeCell ref="D605:O605"/>
    <mergeCell ref="D606:O611"/>
    <mergeCell ref="D612:O612"/>
    <mergeCell ref="D613:O619"/>
    <mergeCell ref="B587:K588"/>
    <mergeCell ref="L587:L588"/>
    <mergeCell ref="M587:O588"/>
    <mergeCell ref="I590:O590"/>
    <mergeCell ref="B590:C590"/>
    <mergeCell ref="D590:E590"/>
    <mergeCell ref="F590:H590"/>
    <mergeCell ref="D594:O595"/>
    <mergeCell ref="D596:O604"/>
    <mergeCell ref="B579:C579"/>
    <mergeCell ref="D579:F579"/>
    <mergeCell ref="H579:O579"/>
    <mergeCell ref="B583:O583"/>
    <mergeCell ref="B584:C585"/>
    <mergeCell ref="D584:E585"/>
    <mergeCell ref="F584:O585"/>
    <mergeCell ref="B575:F575"/>
    <mergeCell ref="I575:N575"/>
    <mergeCell ref="B578:C578"/>
    <mergeCell ref="D578:G578"/>
    <mergeCell ref="H578:O578"/>
    <mergeCell ref="B572:F572"/>
    <mergeCell ref="I572:N572"/>
    <mergeCell ref="B573:F573"/>
    <mergeCell ref="I573:N573"/>
    <mergeCell ref="B574:F574"/>
    <mergeCell ref="I574:N574"/>
    <mergeCell ref="B525:D525"/>
    <mergeCell ref="B569:F569"/>
    <mergeCell ref="B570:F570"/>
    <mergeCell ref="B571:F571"/>
    <mergeCell ref="B568:F568"/>
    <mergeCell ref="B504:C521"/>
    <mergeCell ref="D504:O504"/>
    <mergeCell ref="D505:O507"/>
    <mergeCell ref="D508:O508"/>
    <mergeCell ref="D509:O511"/>
    <mergeCell ref="D512:O512"/>
    <mergeCell ref="D513:O515"/>
    <mergeCell ref="D517:O518"/>
    <mergeCell ref="D519:O519"/>
    <mergeCell ref="D520:O521"/>
    <mergeCell ref="D516:L516"/>
    <mergeCell ref="M516:N516"/>
    <mergeCell ref="B478:C488"/>
    <mergeCell ref="B489:C503"/>
    <mergeCell ref="D489:O489"/>
    <mergeCell ref="D490:O495"/>
    <mergeCell ref="D496:O496"/>
    <mergeCell ref="D497:O503"/>
    <mergeCell ref="B471:K472"/>
    <mergeCell ref="L471:L472"/>
    <mergeCell ref="M471:O472"/>
    <mergeCell ref="I474:O474"/>
    <mergeCell ref="B474:C474"/>
    <mergeCell ref="D474:E474"/>
    <mergeCell ref="F474:H474"/>
    <mergeCell ref="D478:O479"/>
    <mergeCell ref="D480:O488"/>
    <mergeCell ref="B463:C463"/>
    <mergeCell ref="D463:F463"/>
    <mergeCell ref="H463:O463"/>
    <mergeCell ref="B467:O467"/>
    <mergeCell ref="B468:C469"/>
    <mergeCell ref="D468:E469"/>
    <mergeCell ref="F468:O469"/>
    <mergeCell ref="B459:F459"/>
    <mergeCell ref="I459:N459"/>
    <mergeCell ref="B462:C462"/>
    <mergeCell ref="D462:G462"/>
    <mergeCell ref="H462:O462"/>
    <mergeCell ref="B456:F456"/>
    <mergeCell ref="I456:N456"/>
    <mergeCell ref="B457:F457"/>
    <mergeCell ref="I457:N457"/>
    <mergeCell ref="B458:F458"/>
    <mergeCell ref="I458:N458"/>
    <mergeCell ref="B409:D409"/>
    <mergeCell ref="B453:F453"/>
    <mergeCell ref="B454:F454"/>
    <mergeCell ref="B455:F455"/>
    <mergeCell ref="B452:F452"/>
    <mergeCell ref="B388:C405"/>
    <mergeCell ref="D388:O388"/>
    <mergeCell ref="D389:O391"/>
    <mergeCell ref="D392:O392"/>
    <mergeCell ref="D393:O395"/>
    <mergeCell ref="D396:O396"/>
    <mergeCell ref="D397:O399"/>
    <mergeCell ref="D401:O402"/>
    <mergeCell ref="D403:O403"/>
    <mergeCell ref="D404:O405"/>
    <mergeCell ref="D400:L400"/>
    <mergeCell ref="M400:N400"/>
    <mergeCell ref="B362:C372"/>
    <mergeCell ref="B373:C387"/>
    <mergeCell ref="D373:O373"/>
    <mergeCell ref="D374:O379"/>
    <mergeCell ref="D380:O380"/>
    <mergeCell ref="D381:O387"/>
    <mergeCell ref="B355:K356"/>
    <mergeCell ref="L355:L356"/>
    <mergeCell ref="M355:O356"/>
    <mergeCell ref="I358:O358"/>
    <mergeCell ref="B358:C358"/>
    <mergeCell ref="D358:E358"/>
    <mergeCell ref="F358:H358"/>
    <mergeCell ref="D362:O363"/>
    <mergeCell ref="D364:O372"/>
    <mergeCell ref="B347:C347"/>
    <mergeCell ref="D347:F347"/>
    <mergeCell ref="H347:O347"/>
    <mergeCell ref="B351:O351"/>
    <mergeCell ref="B352:C353"/>
    <mergeCell ref="D352:E353"/>
    <mergeCell ref="F352:O353"/>
    <mergeCell ref="B343:F343"/>
    <mergeCell ref="I343:N343"/>
    <mergeCell ref="B346:C346"/>
    <mergeCell ref="D346:G346"/>
    <mergeCell ref="H346:O346"/>
    <mergeCell ref="B340:F340"/>
    <mergeCell ref="I340:N340"/>
    <mergeCell ref="B341:F341"/>
    <mergeCell ref="I341:N341"/>
    <mergeCell ref="B342:F342"/>
    <mergeCell ref="I342:N342"/>
    <mergeCell ref="B293:D293"/>
    <mergeCell ref="B337:F337"/>
    <mergeCell ref="B338:F338"/>
    <mergeCell ref="B339:F339"/>
    <mergeCell ref="B336:F336"/>
    <mergeCell ref="B272:C289"/>
    <mergeCell ref="D272:O272"/>
    <mergeCell ref="D273:O275"/>
    <mergeCell ref="D276:O276"/>
    <mergeCell ref="D277:O279"/>
    <mergeCell ref="D280:O280"/>
    <mergeCell ref="D281:O283"/>
    <mergeCell ref="D285:O286"/>
    <mergeCell ref="D287:O287"/>
    <mergeCell ref="D288:O289"/>
    <mergeCell ref="D284:L284"/>
    <mergeCell ref="M284:N284"/>
    <mergeCell ref="B246:C256"/>
    <mergeCell ref="B257:C271"/>
    <mergeCell ref="D257:O257"/>
    <mergeCell ref="D258:O263"/>
    <mergeCell ref="D264:O264"/>
    <mergeCell ref="D265:O271"/>
    <mergeCell ref="B239:K240"/>
    <mergeCell ref="L239:L240"/>
    <mergeCell ref="M239:O240"/>
    <mergeCell ref="I242:O242"/>
    <mergeCell ref="B242:C242"/>
    <mergeCell ref="D242:E242"/>
    <mergeCell ref="F242:H242"/>
    <mergeCell ref="D246:O247"/>
    <mergeCell ref="D248:O256"/>
    <mergeCell ref="B231:C231"/>
    <mergeCell ref="D231:F231"/>
    <mergeCell ref="H231:O231"/>
    <mergeCell ref="B235:O235"/>
    <mergeCell ref="B236:C237"/>
    <mergeCell ref="D236:E237"/>
    <mergeCell ref="F236:O237"/>
    <mergeCell ref="B227:F227"/>
    <mergeCell ref="I227:N227"/>
    <mergeCell ref="B230:C230"/>
    <mergeCell ref="D230:G230"/>
    <mergeCell ref="H230:O230"/>
    <mergeCell ref="B224:F224"/>
    <mergeCell ref="I224:N224"/>
    <mergeCell ref="B225:F225"/>
    <mergeCell ref="I225:N225"/>
    <mergeCell ref="B226:F226"/>
    <mergeCell ref="I226:N226"/>
    <mergeCell ref="B177:D177"/>
    <mergeCell ref="B221:F221"/>
    <mergeCell ref="B222:F222"/>
    <mergeCell ref="B223:F223"/>
    <mergeCell ref="B220:F220"/>
    <mergeCell ref="B156:C173"/>
    <mergeCell ref="D156:O156"/>
    <mergeCell ref="D157:O159"/>
    <mergeCell ref="D160:O160"/>
    <mergeCell ref="D161:O163"/>
    <mergeCell ref="D164:O164"/>
    <mergeCell ref="D165:O167"/>
    <mergeCell ref="D169:O170"/>
    <mergeCell ref="D171:O171"/>
    <mergeCell ref="D172:O173"/>
    <mergeCell ref="D168:L168"/>
    <mergeCell ref="M168:N168"/>
    <mergeCell ref="B141:C155"/>
    <mergeCell ref="D141:O141"/>
    <mergeCell ref="D142:O147"/>
    <mergeCell ref="D148:O148"/>
    <mergeCell ref="D149:O155"/>
    <mergeCell ref="I126:O126"/>
    <mergeCell ref="B130:C140"/>
    <mergeCell ref="B126:C126"/>
    <mergeCell ref="D126:E126"/>
    <mergeCell ref="F126:H126"/>
    <mergeCell ref="D130:O131"/>
    <mergeCell ref="D132:O140"/>
    <mergeCell ref="B123:K124"/>
    <mergeCell ref="L123:L124"/>
    <mergeCell ref="M123:O124"/>
    <mergeCell ref="D56:O57"/>
    <mergeCell ref="B25:C39"/>
    <mergeCell ref="D25:O25"/>
    <mergeCell ref="D26:O31"/>
    <mergeCell ref="D32:O32"/>
    <mergeCell ref="D33:O39"/>
    <mergeCell ref="B40:C57"/>
    <mergeCell ref="D40:O40"/>
    <mergeCell ref="D41:O43"/>
    <mergeCell ref="D44:O44"/>
    <mergeCell ref="D45:O47"/>
    <mergeCell ref="D48:O48"/>
    <mergeCell ref="D49:O51"/>
    <mergeCell ref="D53:O54"/>
    <mergeCell ref="D55:O55"/>
    <mergeCell ref="B7:K8"/>
    <mergeCell ref="L7:L8"/>
    <mergeCell ref="M7:O8"/>
    <mergeCell ref="B119:O119"/>
    <mergeCell ref="B120:C121"/>
    <mergeCell ref="D120:E121"/>
    <mergeCell ref="F120:O121"/>
    <mergeCell ref="B10:C10"/>
    <mergeCell ref="D10:E10"/>
    <mergeCell ref="F10:H10"/>
    <mergeCell ref="D14:O15"/>
    <mergeCell ref="D16:O24"/>
    <mergeCell ref="D52:L52"/>
    <mergeCell ref="M52:N52"/>
    <mergeCell ref="B104:F104"/>
    <mergeCell ref="B3:O3"/>
    <mergeCell ref="B4:C5"/>
    <mergeCell ref="D4:E5"/>
    <mergeCell ref="B114:C114"/>
    <mergeCell ref="D114:G114"/>
    <mergeCell ref="H114:O114"/>
    <mergeCell ref="B115:C115"/>
    <mergeCell ref="D115:F115"/>
    <mergeCell ref="H115:O115"/>
    <mergeCell ref="B111:F111"/>
    <mergeCell ref="I111:N111"/>
    <mergeCell ref="B61:D61"/>
    <mergeCell ref="B105:F105"/>
    <mergeCell ref="B106:F106"/>
    <mergeCell ref="B107:F107"/>
    <mergeCell ref="B108:F108"/>
    <mergeCell ref="I108:N108"/>
    <mergeCell ref="B109:F109"/>
    <mergeCell ref="I109:N109"/>
    <mergeCell ref="B110:F110"/>
    <mergeCell ref="I110:N110"/>
    <mergeCell ref="F4:O5"/>
    <mergeCell ref="B14:C24"/>
    <mergeCell ref="I10:O10"/>
  </mergeCells>
  <phoneticPr fontId="1"/>
  <conditionalFormatting sqref="L11">
    <cfRule type="expression" dxfId="327" priority="1068">
      <formula>F5="人材養成事業"</formula>
    </cfRule>
    <cfRule type="expression" dxfId="326" priority="1067">
      <formula>F5="普及啓発事業"</formula>
    </cfRule>
  </conditionalFormatting>
  <conditionalFormatting sqref="L12">
    <cfRule type="expression" dxfId="325" priority="1718">
      <formula>F5="普及啓発事業"</formula>
    </cfRule>
    <cfRule type="expression" dxfId="324" priority="1719">
      <formula>F5="人材養成事業"</formula>
    </cfRule>
  </conditionalFormatting>
  <conditionalFormatting sqref="L127">
    <cfRule type="expression" dxfId="323" priority="148">
      <formula>F121="人材養成事業"</formula>
    </cfRule>
    <cfRule type="expression" dxfId="322" priority="147">
      <formula>F121="普及啓発事業"</formula>
    </cfRule>
  </conditionalFormatting>
  <conditionalFormatting sqref="L128">
    <cfRule type="expression" dxfId="321" priority="150">
      <formula>F121="人材養成事業"</formula>
    </cfRule>
    <cfRule type="expression" dxfId="320" priority="149">
      <formula>F121="普及啓発事業"</formula>
    </cfRule>
  </conditionalFormatting>
  <conditionalFormatting sqref="L243">
    <cfRule type="expression" dxfId="319" priority="140">
      <formula>F237="人材養成事業"</formula>
    </cfRule>
    <cfRule type="expression" dxfId="318" priority="139">
      <formula>F237="普及啓発事業"</formula>
    </cfRule>
  </conditionalFormatting>
  <conditionalFormatting sqref="L244">
    <cfRule type="expression" dxfId="317" priority="142">
      <formula>F237="人材養成事業"</formula>
    </cfRule>
    <cfRule type="expression" dxfId="316" priority="141">
      <formula>F237="普及啓発事業"</formula>
    </cfRule>
  </conditionalFormatting>
  <conditionalFormatting sqref="L359">
    <cfRule type="expression" dxfId="315" priority="132">
      <formula>F353="人材養成事業"</formula>
    </cfRule>
    <cfRule type="expression" dxfId="314" priority="131">
      <formula>F353="普及啓発事業"</formula>
    </cfRule>
  </conditionalFormatting>
  <conditionalFormatting sqref="L360">
    <cfRule type="expression" dxfId="313" priority="134">
      <formula>F353="人材養成事業"</formula>
    </cfRule>
    <cfRule type="expression" dxfId="312" priority="133">
      <formula>F353="普及啓発事業"</formula>
    </cfRule>
  </conditionalFormatting>
  <conditionalFormatting sqref="L475">
    <cfRule type="expression" dxfId="311" priority="124">
      <formula>F469="人材養成事業"</formula>
    </cfRule>
    <cfRule type="expression" dxfId="310" priority="123">
      <formula>F469="普及啓発事業"</formula>
    </cfRule>
  </conditionalFormatting>
  <conditionalFormatting sqref="L476">
    <cfRule type="expression" dxfId="309" priority="126">
      <formula>F469="人材養成事業"</formula>
    </cfRule>
    <cfRule type="expression" dxfId="308" priority="125">
      <formula>F469="普及啓発事業"</formula>
    </cfRule>
  </conditionalFormatting>
  <conditionalFormatting sqref="L591">
    <cfRule type="expression" dxfId="307" priority="115">
      <formula>F585="普及啓発事業"</formula>
    </cfRule>
    <cfRule type="expression" dxfId="306" priority="116">
      <formula>F585="人材養成事業"</formula>
    </cfRule>
  </conditionalFormatting>
  <conditionalFormatting sqref="L592">
    <cfRule type="expression" dxfId="305" priority="117">
      <formula>F585="普及啓発事業"</formula>
    </cfRule>
    <cfRule type="expression" dxfId="304" priority="118">
      <formula>F585="人材養成事業"</formula>
    </cfRule>
  </conditionalFormatting>
  <conditionalFormatting sqref="L707">
    <cfRule type="expression" dxfId="303" priority="107">
      <formula>F701="普及啓発事業"</formula>
    </cfRule>
    <cfRule type="expression" dxfId="302" priority="108">
      <formula>F701="人材養成事業"</formula>
    </cfRule>
  </conditionalFormatting>
  <conditionalFormatting sqref="L708">
    <cfRule type="expression" dxfId="301" priority="110">
      <formula>F701="人材養成事業"</formula>
    </cfRule>
    <cfRule type="expression" dxfId="300" priority="109">
      <formula>F701="普及啓発事業"</formula>
    </cfRule>
  </conditionalFormatting>
  <conditionalFormatting sqref="L823">
    <cfRule type="expression" dxfId="299" priority="99">
      <formula>F817="普及啓発事業"</formula>
    </cfRule>
    <cfRule type="expression" dxfId="298" priority="100">
      <formula>F817="人材養成事業"</formula>
    </cfRule>
  </conditionalFormatting>
  <conditionalFormatting sqref="L824">
    <cfRule type="expression" dxfId="297" priority="101">
      <formula>F817="普及啓発事業"</formula>
    </cfRule>
    <cfRule type="expression" dxfId="296" priority="102">
      <formula>F817="人材養成事業"</formula>
    </cfRule>
  </conditionalFormatting>
  <conditionalFormatting sqref="L939">
    <cfRule type="expression" dxfId="295" priority="92">
      <formula>F933="人材養成事業"</formula>
    </cfRule>
    <cfRule type="expression" dxfId="294" priority="91">
      <formula>F933="普及啓発事業"</formula>
    </cfRule>
  </conditionalFormatting>
  <conditionalFormatting sqref="L940">
    <cfRule type="expression" dxfId="293" priority="94">
      <formula>F933="人材養成事業"</formula>
    </cfRule>
    <cfRule type="expression" dxfId="292" priority="93">
      <formula>F933="普及啓発事業"</formula>
    </cfRule>
  </conditionalFormatting>
  <conditionalFormatting sqref="L1055">
    <cfRule type="expression" dxfId="291" priority="83">
      <formula>F1049="普及啓発事業"</formula>
    </cfRule>
    <cfRule type="expression" dxfId="290" priority="84">
      <formula>F1049="人材養成事業"</formula>
    </cfRule>
  </conditionalFormatting>
  <conditionalFormatting sqref="L1056">
    <cfRule type="expression" dxfId="289" priority="85">
      <formula>F1049="普及啓発事業"</formula>
    </cfRule>
    <cfRule type="expression" dxfId="288" priority="86">
      <formula>F1049="人材養成事業"</formula>
    </cfRule>
  </conditionalFormatting>
  <conditionalFormatting sqref="L1171">
    <cfRule type="expression" dxfId="287" priority="75">
      <formula>F1165="普及啓発事業"</formula>
    </cfRule>
    <cfRule type="expression" dxfId="286" priority="76">
      <formula>F1165="人材養成事業"</formula>
    </cfRule>
  </conditionalFormatting>
  <conditionalFormatting sqref="L1172">
    <cfRule type="expression" dxfId="285" priority="77">
      <formula>F1165="普及啓発事業"</formula>
    </cfRule>
    <cfRule type="expression" dxfId="284" priority="78">
      <formula>F1165="人材養成事業"</formula>
    </cfRule>
  </conditionalFormatting>
  <conditionalFormatting sqref="L1287">
    <cfRule type="expression" dxfId="283" priority="68">
      <formula>F1281="人材養成事業"</formula>
    </cfRule>
    <cfRule type="expression" dxfId="282" priority="67">
      <formula>F1281="普及啓発事業"</formula>
    </cfRule>
  </conditionalFormatting>
  <conditionalFormatting sqref="L1288">
    <cfRule type="expression" dxfId="281" priority="70">
      <formula>F1281="人材養成事業"</formula>
    </cfRule>
    <cfRule type="expression" dxfId="280" priority="69">
      <formula>F1281="普及啓発事業"</formula>
    </cfRule>
  </conditionalFormatting>
  <conditionalFormatting sqref="L1403">
    <cfRule type="expression" dxfId="279" priority="59">
      <formula>F1397="普及啓発事業"</formula>
    </cfRule>
    <cfRule type="expression" dxfId="278" priority="60">
      <formula>F1397="人材養成事業"</formula>
    </cfRule>
  </conditionalFormatting>
  <conditionalFormatting sqref="L1404">
    <cfRule type="expression" dxfId="277" priority="61">
      <formula>F1397="普及啓発事業"</formula>
    </cfRule>
    <cfRule type="expression" dxfId="276" priority="62">
      <formula>F1397="人材養成事業"</formula>
    </cfRule>
  </conditionalFormatting>
  <conditionalFormatting sqref="L1519">
    <cfRule type="expression" dxfId="275" priority="52">
      <formula>F1513="人材養成事業"</formula>
    </cfRule>
    <cfRule type="expression" dxfId="274" priority="51">
      <formula>F1513="普及啓発事業"</formula>
    </cfRule>
  </conditionalFormatting>
  <conditionalFormatting sqref="L1520">
    <cfRule type="expression" dxfId="273" priority="53">
      <formula>F1513="普及啓発事業"</formula>
    </cfRule>
    <cfRule type="expression" dxfId="272" priority="54">
      <formula>F1513="人材養成事業"</formula>
    </cfRule>
  </conditionalFormatting>
  <conditionalFormatting sqref="L1635">
    <cfRule type="expression" dxfId="271" priority="44">
      <formula>F1629="人材養成事業"</formula>
    </cfRule>
    <cfRule type="expression" dxfId="270" priority="43">
      <formula>F1629="普及啓発事業"</formula>
    </cfRule>
  </conditionalFormatting>
  <conditionalFormatting sqref="L1636">
    <cfRule type="expression" dxfId="269" priority="45">
      <formula>F1629="普及啓発事業"</formula>
    </cfRule>
    <cfRule type="expression" dxfId="268" priority="46">
      <formula>F1629="人材養成事業"</formula>
    </cfRule>
  </conditionalFormatting>
  <conditionalFormatting sqref="L1751">
    <cfRule type="expression" dxfId="267" priority="35">
      <formula>F1745="普及啓発事業"</formula>
    </cfRule>
    <cfRule type="expression" dxfId="266" priority="36">
      <formula>F1745="人材養成事業"</formula>
    </cfRule>
  </conditionalFormatting>
  <conditionalFormatting sqref="L1752">
    <cfRule type="expression" dxfId="265" priority="38">
      <formula>F1745="人材養成事業"</formula>
    </cfRule>
    <cfRule type="expression" dxfId="264" priority="37">
      <formula>F1745="普及啓発事業"</formula>
    </cfRule>
  </conditionalFormatting>
  <conditionalFormatting sqref="L1867">
    <cfRule type="expression" dxfId="263" priority="27">
      <formula>F1861="普及啓発事業"</formula>
    </cfRule>
    <cfRule type="expression" dxfId="262" priority="28">
      <formula>F1861="人材養成事業"</formula>
    </cfRule>
  </conditionalFormatting>
  <conditionalFormatting sqref="L1868">
    <cfRule type="expression" dxfId="261" priority="29">
      <formula>F1861="普及啓発事業"</formula>
    </cfRule>
    <cfRule type="expression" dxfId="260" priority="30">
      <formula>F1861="人材養成事業"</formula>
    </cfRule>
  </conditionalFormatting>
  <conditionalFormatting sqref="L1983">
    <cfRule type="expression" dxfId="259" priority="20">
      <formula>F1977="人材養成事業"</formula>
    </cfRule>
    <cfRule type="expression" dxfId="258" priority="19">
      <formula>F1977="普及啓発事業"</formula>
    </cfRule>
  </conditionalFormatting>
  <conditionalFormatting sqref="L1984">
    <cfRule type="expression" dxfId="257" priority="22">
      <formula>F1977="人材養成事業"</formula>
    </cfRule>
    <cfRule type="expression" dxfId="256" priority="21">
      <formula>F1977="普及啓発事業"</formula>
    </cfRule>
  </conditionalFormatting>
  <conditionalFormatting sqref="L2099">
    <cfRule type="expression" dxfId="255" priority="12">
      <formula>F2093="人材養成事業"</formula>
    </cfRule>
    <cfRule type="expression" dxfId="254" priority="11">
      <formula>F2093="普及啓発事業"</formula>
    </cfRule>
  </conditionalFormatting>
  <conditionalFormatting sqref="L2100">
    <cfRule type="expression" dxfId="253" priority="13">
      <formula>F2093="普及啓発事業"</formula>
    </cfRule>
    <cfRule type="expression" dxfId="252" priority="14">
      <formula>F2093="人材養成事業"</formula>
    </cfRule>
  </conditionalFormatting>
  <conditionalFormatting sqref="L2215">
    <cfRule type="expression" dxfId="251" priority="3">
      <formula>F2209="普及啓発事業"</formula>
    </cfRule>
    <cfRule type="expression" dxfId="250" priority="4">
      <formula>F2209="人材養成事業"</formula>
    </cfRule>
  </conditionalFormatting>
  <conditionalFormatting sqref="L2216">
    <cfRule type="expression" dxfId="249" priority="5">
      <formula>F2209="普及啓発事業"</formula>
    </cfRule>
    <cfRule type="expression" dxfId="248" priority="6">
      <formula>F2209="人材養成事業"</formula>
    </cfRule>
  </conditionalFormatting>
  <conditionalFormatting sqref="O11">
    <cfRule type="expression" dxfId="247" priority="1066">
      <formula>F5="人材養成事業"</formula>
    </cfRule>
    <cfRule type="expression" dxfId="246" priority="1065">
      <formula>F5="普及啓発事業"</formula>
    </cfRule>
  </conditionalFormatting>
  <conditionalFormatting sqref="O12">
    <cfRule type="expression" dxfId="245" priority="1723">
      <formula>F5="人材養成事業"</formula>
    </cfRule>
    <cfRule type="expression" dxfId="244" priority="1722">
      <formula>F5="普及啓発事業"</formula>
    </cfRule>
  </conditionalFormatting>
  <conditionalFormatting sqref="O127">
    <cfRule type="expression" dxfId="243" priority="146">
      <formula>F121="人材養成事業"</formula>
    </cfRule>
    <cfRule type="expression" dxfId="242" priority="145">
      <formula>F121="普及啓発事業"</formula>
    </cfRule>
  </conditionalFormatting>
  <conditionalFormatting sqref="O128">
    <cfRule type="expression" dxfId="241" priority="151">
      <formula>F121="普及啓発事業"</formula>
    </cfRule>
    <cfRule type="expression" dxfId="240" priority="152">
      <formula>F121="人材養成事業"</formula>
    </cfRule>
  </conditionalFormatting>
  <conditionalFormatting sqref="O243">
    <cfRule type="expression" dxfId="239" priority="137">
      <formula>F237="普及啓発事業"</formula>
    </cfRule>
    <cfRule type="expression" dxfId="238" priority="138">
      <formula>F237="人材養成事業"</formula>
    </cfRule>
  </conditionalFormatting>
  <conditionalFormatting sqref="O244">
    <cfRule type="expression" dxfId="237" priority="143">
      <formula>F237="普及啓発事業"</formula>
    </cfRule>
    <cfRule type="expression" dxfId="236" priority="144">
      <formula>F237="人材養成事業"</formula>
    </cfRule>
  </conditionalFormatting>
  <conditionalFormatting sqref="O359">
    <cfRule type="expression" dxfId="235" priority="129">
      <formula>F353="普及啓発事業"</formula>
    </cfRule>
    <cfRule type="expression" dxfId="234" priority="130">
      <formula>F353="人材養成事業"</formula>
    </cfRule>
  </conditionalFormatting>
  <conditionalFormatting sqref="O360">
    <cfRule type="expression" dxfId="233" priority="135">
      <formula>F353="普及啓発事業"</formula>
    </cfRule>
    <cfRule type="expression" dxfId="232" priority="136">
      <formula>F353="人材養成事業"</formula>
    </cfRule>
  </conditionalFormatting>
  <conditionalFormatting sqref="O475">
    <cfRule type="expression" dxfId="231" priority="121">
      <formula>F469="普及啓発事業"</formula>
    </cfRule>
    <cfRule type="expression" dxfId="230" priority="122">
      <formula>F469="人材養成事業"</formula>
    </cfRule>
  </conditionalFormatting>
  <conditionalFormatting sqref="O476">
    <cfRule type="expression" dxfId="229" priority="127">
      <formula>F469="普及啓発事業"</formula>
    </cfRule>
    <cfRule type="expression" dxfId="228" priority="128">
      <formula>F469="人材養成事業"</formula>
    </cfRule>
  </conditionalFormatting>
  <conditionalFormatting sqref="O591">
    <cfRule type="expression" dxfId="227" priority="113">
      <formula>F585="普及啓発事業"</formula>
    </cfRule>
    <cfRule type="expression" dxfId="226" priority="114">
      <formula>F585="人材養成事業"</formula>
    </cfRule>
  </conditionalFormatting>
  <conditionalFormatting sqref="O592">
    <cfRule type="expression" dxfId="225" priority="120">
      <formula>F585="人材養成事業"</formula>
    </cfRule>
    <cfRule type="expression" dxfId="224" priority="119">
      <formula>F585="普及啓発事業"</formula>
    </cfRule>
  </conditionalFormatting>
  <conditionalFormatting sqref="O707">
    <cfRule type="expression" dxfId="223" priority="105">
      <formula>F701="普及啓発事業"</formula>
    </cfRule>
    <cfRule type="expression" dxfId="222" priority="106">
      <formula>F701="人材養成事業"</formula>
    </cfRule>
  </conditionalFormatting>
  <conditionalFormatting sqref="O708">
    <cfRule type="expression" dxfId="221" priority="111">
      <formula>F701="普及啓発事業"</formula>
    </cfRule>
    <cfRule type="expression" dxfId="220" priority="112">
      <formula>F701="人材養成事業"</formula>
    </cfRule>
  </conditionalFormatting>
  <conditionalFormatting sqref="O823">
    <cfRule type="expression" dxfId="219" priority="98">
      <formula>F817="人材養成事業"</formula>
    </cfRule>
    <cfRule type="expression" dxfId="218" priority="97">
      <formula>F817="普及啓発事業"</formula>
    </cfRule>
  </conditionalFormatting>
  <conditionalFormatting sqref="O824">
    <cfRule type="expression" dxfId="217" priority="104">
      <formula>F817="人材養成事業"</formula>
    </cfRule>
    <cfRule type="expression" dxfId="216" priority="103">
      <formula>F817="普及啓発事業"</formula>
    </cfRule>
  </conditionalFormatting>
  <conditionalFormatting sqref="O939">
    <cfRule type="expression" dxfId="215" priority="89">
      <formula>F933="普及啓発事業"</formula>
    </cfRule>
    <cfRule type="expression" dxfId="214" priority="90">
      <formula>F933="人材養成事業"</formula>
    </cfRule>
  </conditionalFormatting>
  <conditionalFormatting sqref="O940">
    <cfRule type="expression" dxfId="213" priority="96">
      <formula>F933="人材養成事業"</formula>
    </cfRule>
    <cfRule type="expression" dxfId="212" priority="95">
      <formula>F933="普及啓発事業"</formula>
    </cfRule>
  </conditionalFormatting>
  <conditionalFormatting sqref="O1055">
    <cfRule type="expression" dxfId="211" priority="81">
      <formula>F1049="普及啓発事業"</formula>
    </cfRule>
    <cfRule type="expression" dxfId="210" priority="82">
      <formula>F1049="人材養成事業"</formula>
    </cfRule>
  </conditionalFormatting>
  <conditionalFormatting sqref="O1056">
    <cfRule type="expression" dxfId="209" priority="87">
      <formula>F1049="普及啓発事業"</formula>
    </cfRule>
    <cfRule type="expression" dxfId="208" priority="88">
      <formula>F1049="人材養成事業"</formula>
    </cfRule>
  </conditionalFormatting>
  <conditionalFormatting sqref="O1171">
    <cfRule type="expression" dxfId="207" priority="73">
      <formula>F1165="普及啓発事業"</formula>
    </cfRule>
    <cfRule type="expression" dxfId="206" priority="74">
      <formula>F1165="人材養成事業"</formula>
    </cfRule>
  </conditionalFormatting>
  <conditionalFormatting sqref="O1172">
    <cfRule type="expression" dxfId="205" priority="79">
      <formula>F1165="普及啓発事業"</formula>
    </cfRule>
    <cfRule type="expression" dxfId="204" priority="80">
      <formula>F1165="人材養成事業"</formula>
    </cfRule>
  </conditionalFormatting>
  <conditionalFormatting sqref="O1287">
    <cfRule type="expression" dxfId="203" priority="66">
      <formula>F1281="人材養成事業"</formula>
    </cfRule>
    <cfRule type="expression" dxfId="202" priority="65">
      <formula>F1281="普及啓発事業"</formula>
    </cfRule>
  </conditionalFormatting>
  <conditionalFormatting sqref="O1288">
    <cfRule type="expression" dxfId="201" priority="72">
      <formula>F1281="人材養成事業"</formula>
    </cfRule>
    <cfRule type="expression" dxfId="200" priority="71">
      <formula>F1281="普及啓発事業"</formula>
    </cfRule>
  </conditionalFormatting>
  <conditionalFormatting sqref="O1403">
    <cfRule type="expression" dxfId="199" priority="58">
      <formula>F1397="人材養成事業"</formula>
    </cfRule>
    <cfRule type="expression" dxfId="198" priority="57">
      <formula>F1397="普及啓発事業"</formula>
    </cfRule>
  </conditionalFormatting>
  <conditionalFormatting sqref="O1404">
    <cfRule type="expression" dxfId="197" priority="63">
      <formula>F1397="普及啓発事業"</formula>
    </cfRule>
    <cfRule type="expression" dxfId="196" priority="64">
      <formula>F1397="人材養成事業"</formula>
    </cfRule>
  </conditionalFormatting>
  <conditionalFormatting sqref="O1519">
    <cfRule type="expression" dxfId="195" priority="49">
      <formula>F1513="普及啓発事業"</formula>
    </cfRule>
    <cfRule type="expression" dxfId="194" priority="50">
      <formula>F1513="人材養成事業"</formula>
    </cfRule>
  </conditionalFormatting>
  <conditionalFormatting sqref="O1520">
    <cfRule type="expression" dxfId="193" priority="56">
      <formula>F1513="人材養成事業"</formula>
    </cfRule>
    <cfRule type="expression" dxfId="192" priority="55">
      <formula>F1513="普及啓発事業"</formula>
    </cfRule>
  </conditionalFormatting>
  <conditionalFormatting sqref="O1635">
    <cfRule type="expression" dxfId="191" priority="42">
      <formula>F1629="人材養成事業"</formula>
    </cfRule>
    <cfRule type="expression" dxfId="190" priority="41">
      <formula>F1629="普及啓発事業"</formula>
    </cfRule>
  </conditionalFormatting>
  <conditionalFormatting sqref="O1636">
    <cfRule type="expression" dxfId="189" priority="47">
      <formula>F1629="普及啓発事業"</formula>
    </cfRule>
    <cfRule type="expression" dxfId="188" priority="48">
      <formula>F1629="人材養成事業"</formula>
    </cfRule>
  </conditionalFormatting>
  <conditionalFormatting sqref="O1751">
    <cfRule type="expression" dxfId="187" priority="34">
      <formula>F1745="人材養成事業"</formula>
    </cfRule>
    <cfRule type="expression" dxfId="186" priority="33">
      <formula>F1745="普及啓発事業"</formula>
    </cfRule>
  </conditionalFormatting>
  <conditionalFormatting sqref="O1752">
    <cfRule type="expression" dxfId="185" priority="39">
      <formula>F1745="普及啓発事業"</formula>
    </cfRule>
    <cfRule type="expression" dxfId="184" priority="40">
      <formula>F1745="人材養成事業"</formula>
    </cfRule>
  </conditionalFormatting>
  <conditionalFormatting sqref="O1867">
    <cfRule type="expression" dxfId="183" priority="26">
      <formula>F1861="人材養成事業"</formula>
    </cfRule>
    <cfRule type="expression" dxfId="182" priority="25">
      <formula>F1861="普及啓発事業"</formula>
    </cfRule>
  </conditionalFormatting>
  <conditionalFormatting sqref="O1868">
    <cfRule type="expression" dxfId="181" priority="32">
      <formula>F1861="人材養成事業"</formula>
    </cfRule>
    <cfRule type="expression" dxfId="180" priority="31">
      <formula>F1861="普及啓発事業"</formula>
    </cfRule>
  </conditionalFormatting>
  <conditionalFormatting sqref="O1983">
    <cfRule type="expression" dxfId="179" priority="17">
      <formula>F1977="普及啓発事業"</formula>
    </cfRule>
    <cfRule type="expression" dxfId="178" priority="18">
      <formula>F1977="人材養成事業"</formula>
    </cfRule>
  </conditionalFormatting>
  <conditionalFormatting sqref="O1984">
    <cfRule type="expression" dxfId="177" priority="23">
      <formula>F1977="普及啓発事業"</formula>
    </cfRule>
    <cfRule type="expression" dxfId="176" priority="24">
      <formula>F1977="人材養成事業"</formula>
    </cfRule>
  </conditionalFormatting>
  <conditionalFormatting sqref="O2099">
    <cfRule type="expression" dxfId="175" priority="10">
      <formula>F2093="人材養成事業"</formula>
    </cfRule>
    <cfRule type="expression" dxfId="174" priority="9">
      <formula>F2093="普及啓発事業"</formula>
    </cfRule>
  </conditionalFormatting>
  <conditionalFormatting sqref="O2100">
    <cfRule type="expression" dxfId="173" priority="16">
      <formula>F2093="人材養成事業"</formula>
    </cfRule>
    <cfRule type="expression" dxfId="172" priority="15">
      <formula>F2093="普及啓発事業"</formula>
    </cfRule>
  </conditionalFormatting>
  <conditionalFormatting sqref="O2215">
    <cfRule type="expression" dxfId="171" priority="1">
      <formula>F2209="普及啓発事業"</formula>
    </cfRule>
    <cfRule type="expression" dxfId="170" priority="2">
      <formula>F2209="人材養成事業"</formula>
    </cfRule>
  </conditionalFormatting>
  <conditionalFormatting sqref="O2216">
    <cfRule type="expression" dxfId="169" priority="8">
      <formula>F2209="人材養成事業"</formula>
    </cfRule>
    <cfRule type="expression" dxfId="168" priority="7">
      <formula>F2209="普及啓発事業"</formula>
    </cfRule>
  </conditionalFormatting>
  <dataValidations count="2">
    <dataValidation type="list" allowBlank="1" showInputMessage="1" showErrorMessage="1" sqref="M7 M1747 M1863 M1979 M2095 M123 M239 M355 M471 M587 M703 M819 M935 M1051 M1167 M1283 M1399 M1515 M1631 M2211" xr:uid="{938A17A3-A185-4838-8734-D590665CEF4C}">
      <formula1>"音楽,舞踊,演劇,伝統芸能,演芸,総合,その他"</formula1>
    </dataValidation>
    <dataValidation type="list" allowBlank="1" showInputMessage="1" showErrorMessage="1" sqref="O52 O1908 O2024 O2140 O168 O284 O400 O516 O632 O748 O864 O980 O1096 O1212 O1328 O1444 O1560 O1676 O1792 O2256" xr:uid="{B8CDE5CC-9B70-449E-8B5E-C6E007357E5D}">
      <formula1>"要選択,有,一部,無"</formula1>
    </dataValidation>
  </dataValidations>
  <printOptions horizontalCentered="1"/>
  <pageMargins left="0.43307086614173229" right="0.43307086614173229" top="0.74803149606299213" bottom="0.55118110236220474" header="0.31496062992125984" footer="0.31496062992125984"/>
  <pageSetup paperSize="9" scale="72" fitToWidth="0" fitToHeight="0" orientation="portrait" r:id="rId1"/>
  <headerFooter>
    <oddHeader>&amp;R&amp;"ＭＳ Ｐゴシック,標準"（様式１－４－⑤）</oddHeader>
    <firstHeader>&amp;R&amp;"ＭＳ Ｐゴシック,標準"（様式１ー４ー①）</firstHeader>
  </headerFooter>
  <rowBreaks count="40" manualBreakCount="40">
    <brk id="58" max="15" man="1"/>
    <brk id="116" max="15" man="1"/>
    <brk id="174" max="15" man="1"/>
    <brk id="232" max="15" man="1"/>
    <brk id="290" max="15" man="1"/>
    <brk id="348" max="15" man="1"/>
    <brk id="406" max="15" man="1"/>
    <brk id="464" max="15" man="1"/>
    <brk id="522" max="15" man="1"/>
    <brk id="580" max="15" man="1"/>
    <brk id="638" max="15" man="1"/>
    <brk id="696" max="15" man="1"/>
    <brk id="754" max="15" man="1"/>
    <brk id="812" max="15" man="1"/>
    <brk id="870" max="15" man="1"/>
    <brk id="928" max="15" man="1"/>
    <brk id="986" max="15" man="1"/>
    <brk id="1044" max="15" man="1"/>
    <brk id="1102" max="15" man="1"/>
    <brk id="1160" max="15" man="1"/>
    <brk id="1218" max="15" man="1"/>
    <brk id="1276" max="15" man="1"/>
    <brk id="1334" max="15" man="1"/>
    <brk id="1392" max="15" man="1"/>
    <brk id="1450" max="15" man="1"/>
    <brk id="1508" max="15" man="1"/>
    <brk id="1566" max="15" man="1"/>
    <brk id="1624" max="15" man="1"/>
    <brk id="1682" max="15" man="1"/>
    <brk id="1740" max="15" man="1"/>
    <brk id="1798" max="15" man="1"/>
    <brk id="1856" max="15" man="1"/>
    <brk id="1914" max="15" man="1"/>
    <brk id="1972" max="15" man="1"/>
    <brk id="2030" max="15" man="1"/>
    <brk id="2088" max="15" man="1"/>
    <brk id="2146" max="15" man="1"/>
    <brk id="2204" max="15" man="1"/>
    <brk id="2262" max="15" man="1"/>
    <brk id="2320" max="16383" man="1"/>
  </rowBreaks>
  <colBreaks count="1" manualBreakCount="1">
    <brk id="16" max="1048575" man="1"/>
  </colBreaks>
  <drawing r:id="rId2"/>
  <legacy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614203-FDA0-4E57-A7F2-0FF024C8F444}">
  <sheetPr codeName="Sheet14">
    <tabColor theme="5" tint="0.39997558519241921"/>
  </sheetPr>
  <dimension ref="B1:T153"/>
  <sheetViews>
    <sheetView view="pageBreakPreview" zoomScaleNormal="100" zoomScaleSheetLayoutView="100" workbookViewId="0">
      <selection activeCell="E7" sqref="E7"/>
    </sheetView>
  </sheetViews>
  <sheetFormatPr defaultColWidth="8.125" defaultRowHeight="13.5"/>
  <cols>
    <col min="1" max="1" width="1.375" style="2" customWidth="1"/>
    <col min="2" max="2" width="6.125" style="143" customWidth="1"/>
    <col min="3" max="3" width="6.875" style="622" customWidth="1"/>
    <col min="4" max="4" width="6.375" style="622" customWidth="1"/>
    <col min="5" max="5" width="5.375" style="143" customWidth="1"/>
    <col min="6" max="6" width="16.875" style="139" customWidth="1"/>
    <col min="7" max="7" width="13.625" style="139" customWidth="1"/>
    <col min="8" max="8" width="2.125" style="139" customWidth="1"/>
    <col min="9" max="9" width="12.375" style="139" customWidth="1"/>
    <col min="10" max="10" width="13.625" style="139" customWidth="1"/>
    <col min="11" max="11" width="13.125" style="140" customWidth="1"/>
    <col min="12" max="12" width="1.375" style="140" customWidth="1"/>
    <col min="13" max="13" width="10.875" style="140" customWidth="1"/>
    <col min="14" max="15" width="1.125" style="2" customWidth="1"/>
    <col min="16" max="17" width="8.125" style="2" hidden="1" customWidth="1"/>
    <col min="18" max="18" width="9.25" style="2" hidden="1" customWidth="1"/>
    <col min="19" max="19" width="8.125" style="2" hidden="1" customWidth="1"/>
    <col min="20" max="16384" width="8.125" style="2"/>
  </cols>
  <sheetData>
    <row r="1" spans="2:20" customFormat="1" ht="17.100000000000001" customHeight="1">
      <c r="B1" s="137" t="s">
        <v>693</v>
      </c>
      <c r="C1" s="573"/>
      <c r="D1" s="573"/>
      <c r="E1" s="137"/>
      <c r="F1" s="67"/>
      <c r="G1" s="67"/>
      <c r="H1" s="67"/>
      <c r="I1" s="38"/>
      <c r="J1" s="38"/>
      <c r="K1" s="38"/>
      <c r="L1" s="38"/>
      <c r="M1" s="38"/>
      <c r="O1" s="574"/>
      <c r="P1" s="574"/>
    </row>
    <row r="2" spans="2:20" customFormat="1" ht="9" customHeight="1">
      <c r="B2" s="137"/>
      <c r="C2" s="575"/>
      <c r="D2" s="72"/>
      <c r="E2" s="137"/>
      <c r="F2" s="67"/>
      <c r="G2" s="67"/>
      <c r="H2" s="67"/>
      <c r="I2" s="38"/>
      <c r="J2" s="38"/>
      <c r="K2" s="38"/>
      <c r="L2" s="38"/>
      <c r="M2" s="38"/>
      <c r="O2" s="76"/>
      <c r="P2" s="72"/>
    </row>
    <row r="3" spans="2:20" s="76" customFormat="1" ht="18.75" customHeight="1">
      <c r="B3" s="138" t="s">
        <v>66</v>
      </c>
      <c r="C3" s="575"/>
      <c r="D3" s="575"/>
      <c r="E3" s="138"/>
      <c r="F3" s="139"/>
      <c r="G3" s="139"/>
      <c r="H3" s="139"/>
      <c r="I3" s="139"/>
      <c r="J3" s="139"/>
      <c r="K3" s="140"/>
      <c r="L3" s="140"/>
      <c r="M3" s="140"/>
      <c r="O3" s="72"/>
    </row>
    <row r="4" spans="2:20" s="77" customFormat="1" ht="21.75" customHeight="1">
      <c r="B4" s="576" t="s">
        <v>67</v>
      </c>
      <c r="C4" s="1175"/>
      <c r="D4" s="1176"/>
      <c r="E4" s="314"/>
      <c r="F4" s="314"/>
      <c r="G4" s="314"/>
      <c r="H4" s="314"/>
      <c r="I4" s="314"/>
      <c r="J4" s="314"/>
      <c r="K4" s="313"/>
      <c r="L4" s="313"/>
      <c r="M4" s="524" t="s">
        <v>51</v>
      </c>
      <c r="O4" s="577"/>
      <c r="P4" s="1177" t="s">
        <v>674</v>
      </c>
      <c r="Q4" s="1178"/>
      <c r="R4" s="1177" t="s">
        <v>675</v>
      </c>
      <c r="S4" s="1178"/>
    </row>
    <row r="5" spans="2:20" s="141" customFormat="1" ht="29.25" customHeight="1">
      <c r="B5" s="525" t="s">
        <v>676</v>
      </c>
      <c r="C5" s="578" t="s">
        <v>677</v>
      </c>
      <c r="D5" s="579" t="s">
        <v>682</v>
      </c>
      <c r="E5" s="1179" t="s">
        <v>678</v>
      </c>
      <c r="F5" s="1180"/>
      <c r="G5" s="1180"/>
      <c r="H5" s="1180"/>
      <c r="I5" s="1180"/>
      <c r="J5" s="1181"/>
      <c r="K5" s="324" t="s">
        <v>68</v>
      </c>
      <c r="L5" s="1182" t="s">
        <v>466</v>
      </c>
      <c r="M5" s="749"/>
      <c r="N5" s="1183"/>
      <c r="O5" s="76"/>
      <c r="P5" s="580" t="s">
        <v>679</v>
      </c>
      <c r="Q5" s="580" t="s">
        <v>680</v>
      </c>
      <c r="R5" s="581" t="s">
        <v>681</v>
      </c>
      <c r="S5" s="581" t="s">
        <v>682</v>
      </c>
    </row>
    <row r="6" spans="2:20" s="76" customFormat="1" ht="12.75" customHeight="1">
      <c r="B6" s="1172" t="s">
        <v>524</v>
      </c>
      <c r="C6" s="1173"/>
      <c r="D6" s="1173"/>
      <c r="E6" s="1173"/>
      <c r="F6" s="1173"/>
      <c r="G6" s="1173"/>
      <c r="H6" s="1173"/>
      <c r="I6" s="1173"/>
      <c r="J6" s="1173"/>
      <c r="K6" s="1173"/>
      <c r="L6" s="1173"/>
      <c r="M6" s="1173"/>
      <c r="N6" s="1174"/>
      <c r="P6" s="582"/>
      <c r="Q6" s="583"/>
      <c r="R6" s="582"/>
      <c r="S6" s="582"/>
    </row>
    <row r="7" spans="2:20" s="76" customFormat="1" ht="12.75" customHeight="1">
      <c r="B7" s="534"/>
      <c r="C7" s="584"/>
      <c r="D7" s="605" t="s">
        <v>685</v>
      </c>
      <c r="E7" s="551"/>
      <c r="F7" s="552"/>
      <c r="G7" s="552"/>
      <c r="H7" s="552"/>
      <c r="I7" s="552"/>
      <c r="J7" s="553"/>
      <c r="K7" s="548"/>
      <c r="L7" s="532"/>
      <c r="M7" s="522"/>
      <c r="N7" s="529"/>
      <c r="P7" s="586"/>
      <c r="Q7" s="587"/>
      <c r="R7" s="586"/>
      <c r="S7" s="586"/>
      <c r="T7" s="554" t="s">
        <v>448</v>
      </c>
    </row>
    <row r="8" spans="2:20" s="76" customFormat="1" ht="12.75" customHeight="1">
      <c r="B8" s="534"/>
      <c r="C8" s="588"/>
      <c r="D8" s="606" t="s">
        <v>685</v>
      </c>
      <c r="E8" s="551"/>
      <c r="F8" s="552"/>
      <c r="G8" s="552"/>
      <c r="H8" s="552"/>
      <c r="I8" s="552"/>
      <c r="J8" s="553"/>
      <c r="K8" s="548"/>
      <c r="L8" s="532"/>
      <c r="M8" s="590">
        <f>P8+Q8</f>
        <v>0</v>
      </c>
      <c r="N8" s="529"/>
      <c r="P8" s="591">
        <f>ROUNDDOWN(SUMIFS($K7:$K15,$D7:$D15,"-")/1000,0)</f>
        <v>0</v>
      </c>
      <c r="Q8" s="591">
        <v>0</v>
      </c>
      <c r="R8" s="591">
        <f>ROUNDDOWN(SUMIFS($K7:$K15,$D7:$D15,"-",$C7:$C15,"○")/1000,0)</f>
        <v>0</v>
      </c>
      <c r="S8" s="591">
        <v>0</v>
      </c>
      <c r="T8" s="554" t="s">
        <v>449</v>
      </c>
    </row>
    <row r="9" spans="2:20" s="76" customFormat="1" ht="12.75" customHeight="1">
      <c r="B9" s="534"/>
      <c r="C9" s="588"/>
      <c r="D9" s="606" t="s">
        <v>685</v>
      </c>
      <c r="E9" s="551"/>
      <c r="F9" s="552"/>
      <c r="G9" s="552"/>
      <c r="H9" s="552"/>
      <c r="I9" s="552"/>
      <c r="J9" s="553"/>
      <c r="K9" s="462"/>
      <c r="L9" s="530"/>
      <c r="M9" s="531"/>
      <c r="N9" s="529"/>
      <c r="P9" s="592"/>
      <c r="Q9" s="593"/>
      <c r="R9" s="592"/>
      <c r="S9" s="592"/>
    </row>
    <row r="10" spans="2:20" s="76" customFormat="1" ht="12.75" customHeight="1">
      <c r="B10" s="534"/>
      <c r="C10" s="588"/>
      <c r="D10" s="606" t="s">
        <v>685</v>
      </c>
      <c r="E10" s="551"/>
      <c r="F10" s="552"/>
      <c r="G10" s="552"/>
      <c r="H10" s="552"/>
      <c r="I10" s="552"/>
      <c r="J10" s="553"/>
      <c r="K10" s="462"/>
      <c r="L10" s="532"/>
      <c r="M10" s="528"/>
      <c r="N10" s="529"/>
      <c r="P10" s="592"/>
      <c r="Q10" s="593"/>
      <c r="R10" s="592"/>
      <c r="S10" s="592"/>
      <c r="T10" s="554" t="s">
        <v>683</v>
      </c>
    </row>
    <row r="11" spans="2:20" s="76" customFormat="1" ht="12.75" customHeight="1">
      <c r="B11" s="534"/>
      <c r="C11" s="588"/>
      <c r="D11" s="606" t="s">
        <v>685</v>
      </c>
      <c r="E11" s="551"/>
      <c r="F11" s="552"/>
      <c r="G11" s="552"/>
      <c r="H11" s="552"/>
      <c r="I11" s="552"/>
      <c r="J11" s="553"/>
      <c r="K11" s="462"/>
      <c r="L11" s="532"/>
      <c r="M11" s="528"/>
      <c r="N11" s="529"/>
      <c r="P11" s="592"/>
      <c r="Q11" s="593"/>
      <c r="R11" s="592"/>
      <c r="S11" s="592"/>
      <c r="T11" s="594" t="s">
        <v>684</v>
      </c>
    </row>
    <row r="12" spans="2:20" s="76" customFormat="1" ht="12.75" customHeight="1">
      <c r="B12" s="534"/>
      <c r="C12" s="588"/>
      <c r="D12" s="606" t="s">
        <v>685</v>
      </c>
      <c r="E12" s="551"/>
      <c r="F12" s="552"/>
      <c r="G12" s="552"/>
      <c r="H12" s="552"/>
      <c r="I12" s="552"/>
      <c r="J12" s="553"/>
      <c r="K12" s="462"/>
      <c r="L12" s="532"/>
      <c r="M12" s="528"/>
      <c r="N12" s="529"/>
      <c r="P12" s="592"/>
      <c r="Q12" s="593"/>
      <c r="R12" s="592"/>
      <c r="S12" s="592"/>
    </row>
    <row r="13" spans="2:20" s="76" customFormat="1" ht="12.75" customHeight="1">
      <c r="B13" s="534"/>
      <c r="C13" s="588"/>
      <c r="D13" s="606" t="s">
        <v>685</v>
      </c>
      <c r="E13" s="551"/>
      <c r="F13" s="552"/>
      <c r="G13" s="552"/>
      <c r="H13" s="552"/>
      <c r="I13" s="552"/>
      <c r="J13" s="553"/>
      <c r="K13" s="462"/>
      <c r="L13" s="532"/>
      <c r="M13" s="528"/>
      <c r="N13" s="529"/>
      <c r="P13" s="592"/>
      <c r="Q13" s="593"/>
      <c r="R13" s="592"/>
      <c r="S13" s="592"/>
      <c r="T13" s="554"/>
    </row>
    <row r="14" spans="2:20" s="76" customFormat="1" ht="12.75" customHeight="1">
      <c r="B14" s="534"/>
      <c r="C14" s="595"/>
      <c r="D14" s="607" t="s">
        <v>685</v>
      </c>
      <c r="E14" s="551"/>
      <c r="F14" s="552"/>
      <c r="G14" s="552"/>
      <c r="H14" s="552"/>
      <c r="I14" s="552"/>
      <c r="J14" s="553"/>
      <c r="K14" s="462"/>
      <c r="L14" s="532"/>
      <c r="M14" s="528"/>
      <c r="N14" s="529"/>
      <c r="P14" s="597"/>
      <c r="Q14" s="598"/>
      <c r="R14" s="597"/>
      <c r="S14" s="597"/>
      <c r="T14" s="594"/>
    </row>
    <row r="15" spans="2:20" s="76" customFormat="1" ht="12.75" customHeight="1">
      <c r="B15" s="1172" t="s">
        <v>69</v>
      </c>
      <c r="C15" s="1173"/>
      <c r="D15" s="1173"/>
      <c r="E15" s="1173"/>
      <c r="F15" s="1173"/>
      <c r="G15" s="1173"/>
      <c r="H15" s="1173"/>
      <c r="I15" s="1173"/>
      <c r="J15" s="1173"/>
      <c r="K15" s="1173"/>
      <c r="L15" s="1173"/>
      <c r="M15" s="1173"/>
      <c r="N15" s="1174"/>
      <c r="P15" s="582"/>
      <c r="Q15" s="583"/>
      <c r="R15" s="582"/>
      <c r="S15" s="582"/>
    </row>
    <row r="16" spans="2:20" s="76" customFormat="1" ht="12.75" customHeight="1">
      <c r="B16" s="534"/>
      <c r="C16" s="584"/>
      <c r="D16" s="605" t="s">
        <v>685</v>
      </c>
      <c r="E16" s="551"/>
      <c r="F16" s="552"/>
      <c r="G16" s="552"/>
      <c r="H16" s="552"/>
      <c r="I16" s="552"/>
      <c r="J16" s="553"/>
      <c r="K16" s="462"/>
      <c r="L16" s="532"/>
      <c r="M16" s="522"/>
      <c r="N16" s="529"/>
      <c r="P16" s="586"/>
      <c r="Q16" s="587"/>
      <c r="R16" s="586"/>
      <c r="S16" s="586"/>
    </row>
    <row r="17" spans="2:20" s="76" customFormat="1" ht="12.75" customHeight="1">
      <c r="B17" s="534"/>
      <c r="C17" s="588"/>
      <c r="D17" s="606" t="s">
        <v>685</v>
      </c>
      <c r="E17" s="551"/>
      <c r="F17" s="552"/>
      <c r="G17" s="552"/>
      <c r="H17" s="552"/>
      <c r="I17" s="552"/>
      <c r="J17" s="553"/>
      <c r="K17" s="462"/>
      <c r="L17" s="532"/>
      <c r="M17" s="590">
        <f>P17+Q17</f>
        <v>0</v>
      </c>
      <c r="N17" s="529"/>
      <c r="P17" s="591">
        <f>ROUNDDOWN(SUMIFS($K16:$K24,$D16:$D24,"-")/1000,0)</f>
        <v>0</v>
      </c>
      <c r="Q17" s="591">
        <v>0</v>
      </c>
      <c r="R17" s="591">
        <f>ROUNDDOWN(SUMIFS($K16:$K24,$D16:$D24,"-",$C16:$C24,"○")/1000,0)</f>
        <v>0</v>
      </c>
      <c r="S17" s="591">
        <v>0</v>
      </c>
    </row>
    <row r="18" spans="2:20" s="76" customFormat="1" ht="12.75" customHeight="1">
      <c r="B18" s="534"/>
      <c r="C18" s="588"/>
      <c r="D18" s="606" t="s">
        <v>685</v>
      </c>
      <c r="E18" s="551"/>
      <c r="F18" s="552"/>
      <c r="G18" s="552"/>
      <c r="H18" s="552"/>
      <c r="I18" s="552"/>
      <c r="J18" s="553"/>
      <c r="K18" s="462"/>
      <c r="L18" s="530"/>
      <c r="M18" s="531"/>
      <c r="N18" s="529"/>
      <c r="P18" s="592"/>
      <c r="Q18" s="593"/>
      <c r="R18" s="592"/>
      <c r="S18" s="592"/>
    </row>
    <row r="19" spans="2:20" s="76" customFormat="1" ht="12.75" customHeight="1">
      <c r="B19" s="534"/>
      <c r="C19" s="588"/>
      <c r="D19" s="606" t="s">
        <v>685</v>
      </c>
      <c r="E19" s="551"/>
      <c r="F19" s="552"/>
      <c r="G19" s="552"/>
      <c r="H19" s="552"/>
      <c r="I19" s="552"/>
      <c r="J19" s="553"/>
      <c r="K19" s="462"/>
      <c r="L19" s="532"/>
      <c r="M19" s="528"/>
      <c r="N19" s="529"/>
      <c r="P19" s="592"/>
      <c r="Q19" s="593"/>
      <c r="R19" s="592"/>
      <c r="S19" s="592"/>
    </row>
    <row r="20" spans="2:20" s="76" customFormat="1" ht="12.75" customHeight="1">
      <c r="B20" s="534"/>
      <c r="C20" s="588"/>
      <c r="D20" s="606" t="s">
        <v>685</v>
      </c>
      <c r="E20" s="551"/>
      <c r="F20" s="552"/>
      <c r="G20" s="552"/>
      <c r="H20" s="552"/>
      <c r="I20" s="552"/>
      <c r="J20" s="553"/>
      <c r="K20" s="462"/>
      <c r="L20" s="532"/>
      <c r="M20" s="528"/>
      <c r="N20" s="529"/>
      <c r="P20" s="592"/>
      <c r="Q20" s="593"/>
      <c r="R20" s="592"/>
      <c r="S20" s="592"/>
    </row>
    <row r="21" spans="2:20" s="76" customFormat="1" ht="12.75" customHeight="1">
      <c r="B21" s="534"/>
      <c r="C21" s="588"/>
      <c r="D21" s="606" t="s">
        <v>685</v>
      </c>
      <c r="E21" s="551"/>
      <c r="F21" s="552"/>
      <c r="G21" s="552"/>
      <c r="H21" s="552"/>
      <c r="I21" s="552"/>
      <c r="J21" s="553"/>
      <c r="K21" s="462"/>
      <c r="L21" s="532"/>
      <c r="M21" s="528"/>
      <c r="N21" s="529"/>
      <c r="P21" s="592"/>
      <c r="Q21" s="593"/>
      <c r="R21" s="592"/>
      <c r="S21" s="592"/>
    </row>
    <row r="22" spans="2:20" s="76" customFormat="1" ht="12.75" customHeight="1">
      <c r="B22" s="534"/>
      <c r="C22" s="588"/>
      <c r="D22" s="606" t="s">
        <v>685</v>
      </c>
      <c r="E22" s="551"/>
      <c r="F22" s="552"/>
      <c r="G22" s="552"/>
      <c r="H22" s="552"/>
      <c r="I22" s="552"/>
      <c r="J22" s="553"/>
      <c r="K22" s="462"/>
      <c r="L22" s="532"/>
      <c r="M22" s="528"/>
      <c r="N22" s="529"/>
      <c r="P22" s="592"/>
      <c r="Q22" s="593"/>
      <c r="R22" s="592"/>
      <c r="S22" s="592"/>
    </row>
    <row r="23" spans="2:20" s="76" customFormat="1" ht="12.75" customHeight="1">
      <c r="B23" s="534"/>
      <c r="C23" s="595"/>
      <c r="D23" s="607" t="s">
        <v>685</v>
      </c>
      <c r="E23" s="551"/>
      <c r="F23" s="552"/>
      <c r="G23" s="552"/>
      <c r="H23" s="552"/>
      <c r="I23" s="552"/>
      <c r="J23" s="553"/>
      <c r="K23" s="462"/>
      <c r="L23" s="532"/>
      <c r="M23" s="528"/>
      <c r="N23" s="529"/>
      <c r="P23" s="597"/>
      <c r="Q23" s="598"/>
      <c r="R23" s="597"/>
      <c r="S23" s="597"/>
    </row>
    <row r="24" spans="2:20" s="76" customFormat="1" ht="12.75" customHeight="1">
      <c r="B24" s="1172" t="s">
        <v>525</v>
      </c>
      <c r="C24" s="1173"/>
      <c r="D24" s="1173"/>
      <c r="E24" s="1173"/>
      <c r="F24" s="1173"/>
      <c r="G24" s="1173"/>
      <c r="H24" s="1173"/>
      <c r="I24" s="1173"/>
      <c r="J24" s="1173"/>
      <c r="K24" s="1173"/>
      <c r="L24" s="1173"/>
      <c r="M24" s="1173"/>
      <c r="N24" s="1174"/>
      <c r="P24" s="582"/>
      <c r="Q24" s="583"/>
      <c r="R24" s="582"/>
      <c r="S24" s="582"/>
    </row>
    <row r="25" spans="2:20" s="76" customFormat="1" ht="12.75" customHeight="1">
      <c r="B25" s="534"/>
      <c r="C25" s="584"/>
      <c r="D25" s="585"/>
      <c r="E25" s="551"/>
      <c r="F25" s="552"/>
      <c r="G25" s="552"/>
      <c r="H25" s="552"/>
      <c r="I25" s="552"/>
      <c r="J25" s="553"/>
      <c r="K25" s="462"/>
      <c r="L25" s="532"/>
      <c r="M25" s="522"/>
      <c r="N25" s="529"/>
      <c r="P25" s="586"/>
      <c r="Q25" s="587"/>
      <c r="R25" s="586"/>
      <c r="S25" s="586"/>
      <c r="T25" s="554" t="s">
        <v>795</v>
      </c>
    </row>
    <row r="26" spans="2:20" s="76" customFormat="1" ht="12.75" customHeight="1">
      <c r="B26" s="534"/>
      <c r="C26" s="588"/>
      <c r="D26" s="589"/>
      <c r="E26" s="551"/>
      <c r="F26" s="552"/>
      <c r="G26" s="552"/>
      <c r="H26" s="552"/>
      <c r="I26" s="552"/>
      <c r="J26" s="553"/>
      <c r="K26" s="462"/>
      <c r="L26" s="532"/>
      <c r="M26" s="590">
        <f>P26+Q26</f>
        <v>0</v>
      </c>
      <c r="N26" s="529"/>
      <c r="P26" s="591">
        <f>ROUNDDOWN(SUMIFS($K25:$K33,$D25:$D33,"")/1000,0)</f>
        <v>0</v>
      </c>
      <c r="Q26" s="591">
        <f>ROUNDDOWN(SUMIFS($K25:$K33,$D25:$D33,"○")/1000,0)</f>
        <v>0</v>
      </c>
      <c r="R26" s="591">
        <f>ROUNDDOWN(SUMIFS($K25:$K33,$D25:$D33,"",$C25:$C33,"○")/1000,0)</f>
        <v>0</v>
      </c>
      <c r="S26" s="591">
        <f>ROUNDDOWN(SUMIFS($K25:$K33,$D25:$D33,"○",$C25:$C33,"○")/1000,0)</f>
        <v>0</v>
      </c>
      <c r="T26" s="594" t="s">
        <v>684</v>
      </c>
    </row>
    <row r="27" spans="2:20" s="76" customFormat="1" ht="12.75" customHeight="1">
      <c r="B27" s="534"/>
      <c r="C27" s="588"/>
      <c r="D27" s="589"/>
      <c r="E27" s="551"/>
      <c r="F27" s="552"/>
      <c r="G27" s="552"/>
      <c r="H27" s="552"/>
      <c r="I27" s="552"/>
      <c r="J27" s="553"/>
      <c r="K27" s="462"/>
      <c r="L27" s="530"/>
      <c r="M27" s="531"/>
      <c r="N27" s="529"/>
      <c r="P27" s="592"/>
      <c r="Q27" s="593"/>
      <c r="R27" s="592"/>
      <c r="S27" s="592"/>
    </row>
    <row r="28" spans="2:20" s="76" customFormat="1" ht="12.75" customHeight="1">
      <c r="B28" s="534"/>
      <c r="C28" s="588"/>
      <c r="D28" s="589"/>
      <c r="E28" s="551"/>
      <c r="F28" s="552"/>
      <c r="G28" s="552"/>
      <c r="H28" s="552"/>
      <c r="I28" s="552"/>
      <c r="J28" s="553"/>
      <c r="K28" s="462"/>
      <c r="L28" s="532"/>
      <c r="M28" s="528"/>
      <c r="N28" s="529"/>
      <c r="P28" s="592"/>
      <c r="Q28" s="593"/>
      <c r="R28" s="592"/>
      <c r="S28" s="592"/>
    </row>
    <row r="29" spans="2:20" s="76" customFormat="1" ht="12.75" customHeight="1">
      <c r="B29" s="534"/>
      <c r="C29" s="588"/>
      <c r="D29" s="589"/>
      <c r="E29" s="551"/>
      <c r="F29" s="552"/>
      <c r="G29" s="552"/>
      <c r="H29" s="552"/>
      <c r="I29" s="552"/>
      <c r="J29" s="553"/>
      <c r="K29" s="462"/>
      <c r="L29" s="532"/>
      <c r="M29" s="528"/>
      <c r="N29" s="529"/>
      <c r="P29" s="592"/>
      <c r="Q29" s="593"/>
      <c r="R29" s="592"/>
      <c r="S29" s="592"/>
    </row>
    <row r="30" spans="2:20" s="76" customFormat="1" ht="12.75" customHeight="1">
      <c r="B30" s="534"/>
      <c r="C30" s="588"/>
      <c r="D30" s="589"/>
      <c r="E30" s="551"/>
      <c r="F30" s="552"/>
      <c r="G30" s="552"/>
      <c r="H30" s="552"/>
      <c r="I30" s="552"/>
      <c r="J30" s="553"/>
      <c r="K30" s="462"/>
      <c r="L30" s="532"/>
      <c r="M30" s="528"/>
      <c r="N30" s="529"/>
      <c r="P30" s="592"/>
      <c r="Q30" s="593"/>
      <c r="R30" s="592"/>
      <c r="S30" s="592"/>
    </row>
    <row r="31" spans="2:20" s="76" customFormat="1" ht="12.75" customHeight="1">
      <c r="B31" s="534"/>
      <c r="C31" s="588"/>
      <c r="D31" s="589"/>
      <c r="E31" s="551"/>
      <c r="F31" s="552"/>
      <c r="G31" s="552"/>
      <c r="H31" s="552"/>
      <c r="I31" s="552"/>
      <c r="J31" s="553"/>
      <c r="K31" s="462"/>
      <c r="L31" s="532"/>
      <c r="M31" s="528"/>
      <c r="N31" s="529"/>
      <c r="P31" s="592"/>
      <c r="Q31" s="593"/>
      <c r="R31" s="592"/>
      <c r="S31" s="592"/>
    </row>
    <row r="32" spans="2:20" s="76" customFormat="1" ht="12.75" customHeight="1">
      <c r="B32" s="534"/>
      <c r="C32" s="595"/>
      <c r="D32" s="596"/>
      <c r="E32" s="551"/>
      <c r="F32" s="552"/>
      <c r="G32" s="552"/>
      <c r="H32" s="552"/>
      <c r="I32" s="552"/>
      <c r="J32" s="553"/>
      <c r="K32" s="462"/>
      <c r="L32" s="532"/>
      <c r="M32" s="528"/>
      <c r="N32" s="529"/>
      <c r="P32" s="597"/>
      <c r="Q32" s="598"/>
      <c r="R32" s="597"/>
      <c r="S32" s="597"/>
    </row>
    <row r="33" spans="2:19" s="76" customFormat="1" ht="12.75" customHeight="1">
      <c r="B33" s="1172" t="s">
        <v>70</v>
      </c>
      <c r="C33" s="1173"/>
      <c r="D33" s="1173"/>
      <c r="E33" s="1173"/>
      <c r="F33" s="1173"/>
      <c r="G33" s="1173"/>
      <c r="H33" s="1173"/>
      <c r="I33" s="1173"/>
      <c r="J33" s="1173"/>
      <c r="K33" s="1173"/>
      <c r="L33" s="1173"/>
      <c r="M33" s="1173"/>
      <c r="N33" s="1174"/>
      <c r="P33" s="582"/>
      <c r="Q33" s="583"/>
      <c r="R33" s="582"/>
      <c r="S33" s="582"/>
    </row>
    <row r="34" spans="2:19" s="76" customFormat="1" ht="12.75" customHeight="1">
      <c r="B34" s="534"/>
      <c r="C34" s="584"/>
      <c r="D34" s="605" t="s">
        <v>685</v>
      </c>
      <c r="E34" s="551"/>
      <c r="F34" s="552"/>
      <c r="G34" s="552"/>
      <c r="H34" s="552"/>
      <c r="I34" s="552"/>
      <c r="J34" s="553"/>
      <c r="K34" s="462"/>
      <c r="L34" s="532"/>
      <c r="M34" s="522"/>
      <c r="N34" s="529"/>
      <c r="P34" s="586"/>
      <c r="Q34" s="587"/>
      <c r="R34" s="586"/>
      <c r="S34" s="586"/>
    </row>
    <row r="35" spans="2:19" s="76" customFormat="1" ht="12.75" customHeight="1">
      <c r="B35" s="534"/>
      <c r="C35" s="588"/>
      <c r="D35" s="606" t="s">
        <v>685</v>
      </c>
      <c r="E35" s="551"/>
      <c r="F35" s="552"/>
      <c r="G35" s="552"/>
      <c r="H35" s="552"/>
      <c r="I35" s="552"/>
      <c r="J35" s="553"/>
      <c r="K35" s="462"/>
      <c r="L35" s="530"/>
      <c r="M35" s="590">
        <f>P35+Q35</f>
        <v>0</v>
      </c>
      <c r="N35" s="529"/>
      <c r="P35" s="591">
        <f>ROUNDDOWN(SUMIFS($K34:$K42,$D34:$D42,"-")/1000,0)</f>
        <v>0</v>
      </c>
      <c r="Q35" s="591">
        <v>0</v>
      </c>
      <c r="R35" s="591">
        <f>ROUNDDOWN(SUMIFS($K34:$K42,$D34:$D42,"-",$C34:$C42,"○")/1000,0)</f>
        <v>0</v>
      </c>
      <c r="S35" s="591">
        <v>0</v>
      </c>
    </row>
    <row r="36" spans="2:19" s="76" customFormat="1" ht="12.75" customHeight="1">
      <c r="B36" s="534"/>
      <c r="C36" s="588"/>
      <c r="D36" s="606" t="s">
        <v>685</v>
      </c>
      <c r="E36" s="551"/>
      <c r="F36" s="552"/>
      <c r="G36" s="552"/>
      <c r="H36" s="552"/>
      <c r="I36" s="552"/>
      <c r="J36" s="553"/>
      <c r="K36" s="462"/>
      <c r="L36" s="530"/>
      <c r="M36" s="531"/>
      <c r="N36" s="529"/>
      <c r="P36" s="592"/>
      <c r="Q36" s="593"/>
      <c r="R36" s="592"/>
      <c r="S36" s="592"/>
    </row>
    <row r="37" spans="2:19" s="76" customFormat="1" ht="12.75" customHeight="1">
      <c r="B37" s="534"/>
      <c r="C37" s="588"/>
      <c r="D37" s="606" t="s">
        <v>685</v>
      </c>
      <c r="E37" s="551"/>
      <c r="F37" s="552"/>
      <c r="G37" s="552"/>
      <c r="H37" s="552"/>
      <c r="I37" s="552"/>
      <c r="J37" s="553"/>
      <c r="K37" s="462"/>
      <c r="L37" s="532"/>
      <c r="M37" s="528"/>
      <c r="N37" s="529"/>
      <c r="P37" s="592"/>
      <c r="Q37" s="593"/>
      <c r="R37" s="592"/>
      <c r="S37" s="592"/>
    </row>
    <row r="38" spans="2:19" s="76" customFormat="1" ht="12.75" customHeight="1">
      <c r="B38" s="534"/>
      <c r="C38" s="588"/>
      <c r="D38" s="606" t="s">
        <v>685</v>
      </c>
      <c r="E38" s="551"/>
      <c r="F38" s="552"/>
      <c r="G38" s="552"/>
      <c r="H38" s="552"/>
      <c r="I38" s="552"/>
      <c r="J38" s="553"/>
      <c r="K38" s="462"/>
      <c r="L38" s="532"/>
      <c r="M38" s="528"/>
      <c r="N38" s="529"/>
      <c r="P38" s="592"/>
      <c r="Q38" s="593"/>
      <c r="R38" s="592"/>
      <c r="S38" s="592"/>
    </row>
    <row r="39" spans="2:19" s="76" customFormat="1" ht="12.75" customHeight="1">
      <c r="B39" s="534"/>
      <c r="C39" s="588"/>
      <c r="D39" s="606" t="s">
        <v>685</v>
      </c>
      <c r="E39" s="551"/>
      <c r="F39" s="552"/>
      <c r="G39" s="552"/>
      <c r="H39" s="552"/>
      <c r="I39" s="552"/>
      <c r="J39" s="553"/>
      <c r="K39" s="462"/>
      <c r="L39" s="532"/>
      <c r="M39" s="528"/>
      <c r="N39" s="529"/>
      <c r="P39" s="592"/>
      <c r="Q39" s="593"/>
      <c r="R39" s="592"/>
      <c r="S39" s="592"/>
    </row>
    <row r="40" spans="2:19" s="76" customFormat="1" ht="12.75" customHeight="1">
      <c r="B40" s="534"/>
      <c r="C40" s="588"/>
      <c r="D40" s="606" t="s">
        <v>685</v>
      </c>
      <c r="E40" s="551"/>
      <c r="F40" s="552"/>
      <c r="G40" s="552"/>
      <c r="H40" s="552"/>
      <c r="I40" s="552"/>
      <c r="J40" s="553"/>
      <c r="K40" s="462"/>
      <c r="L40" s="532"/>
      <c r="M40" s="528"/>
      <c r="N40" s="529"/>
      <c r="P40" s="592"/>
      <c r="Q40" s="593"/>
      <c r="R40" s="592"/>
      <c r="S40" s="592"/>
    </row>
    <row r="41" spans="2:19" s="76" customFormat="1" ht="12.75" customHeight="1">
      <c r="B41" s="534"/>
      <c r="C41" s="595"/>
      <c r="D41" s="607" t="s">
        <v>685</v>
      </c>
      <c r="E41" s="551"/>
      <c r="F41" s="552"/>
      <c r="G41" s="552"/>
      <c r="H41" s="552"/>
      <c r="I41" s="552"/>
      <c r="J41" s="553"/>
      <c r="K41" s="462"/>
      <c r="L41" s="532"/>
      <c r="M41" s="528"/>
      <c r="N41" s="529"/>
      <c r="P41" s="597"/>
      <c r="Q41" s="598"/>
      <c r="R41" s="597"/>
      <c r="S41" s="597"/>
    </row>
    <row r="42" spans="2:19" s="76" customFormat="1" ht="12.75" customHeight="1">
      <c r="B42" s="1172" t="s">
        <v>526</v>
      </c>
      <c r="C42" s="1173"/>
      <c r="D42" s="1173"/>
      <c r="E42" s="1173"/>
      <c r="F42" s="1173"/>
      <c r="G42" s="1173"/>
      <c r="H42" s="1173"/>
      <c r="I42" s="1173"/>
      <c r="J42" s="1173"/>
      <c r="K42" s="1173"/>
      <c r="L42" s="1173"/>
      <c r="M42" s="1173"/>
      <c r="N42" s="1174"/>
      <c r="P42" s="582"/>
      <c r="Q42" s="583"/>
      <c r="R42" s="582"/>
      <c r="S42" s="582"/>
    </row>
    <row r="43" spans="2:19" s="76" customFormat="1" ht="12.75" customHeight="1">
      <c r="B43" s="534"/>
      <c r="C43" s="584"/>
      <c r="D43" s="605" t="s">
        <v>685</v>
      </c>
      <c r="E43" s="551"/>
      <c r="F43" s="552"/>
      <c r="G43" s="552"/>
      <c r="H43" s="552"/>
      <c r="I43" s="552"/>
      <c r="J43" s="553"/>
      <c r="K43" s="462"/>
      <c r="L43" s="532"/>
      <c r="M43" s="522"/>
      <c r="N43" s="529"/>
      <c r="P43" s="586"/>
      <c r="Q43" s="587"/>
      <c r="R43" s="586"/>
      <c r="S43" s="586"/>
    </row>
    <row r="44" spans="2:19" s="76" customFormat="1" ht="12.75" customHeight="1">
      <c r="B44" s="534"/>
      <c r="C44" s="588"/>
      <c r="D44" s="606" t="s">
        <v>685</v>
      </c>
      <c r="E44" s="551"/>
      <c r="F44" s="552"/>
      <c r="G44" s="552"/>
      <c r="H44" s="552"/>
      <c r="I44" s="552"/>
      <c r="J44" s="553"/>
      <c r="K44" s="462"/>
      <c r="L44" s="532"/>
      <c r="M44" s="590">
        <f>P44+Q44</f>
        <v>0</v>
      </c>
      <c r="N44" s="529"/>
      <c r="P44" s="591">
        <f>ROUNDDOWN(SUMIFS($K43:$K51,$D43:$D51,"-")/1000,0)</f>
        <v>0</v>
      </c>
      <c r="Q44" s="591">
        <v>0</v>
      </c>
      <c r="R44" s="591">
        <f>ROUNDDOWN(SUMIFS($K43:$K51,$D43:$D51,"-",$C43:$C51,"○")/1000,0)</f>
        <v>0</v>
      </c>
      <c r="S44" s="591">
        <v>0</v>
      </c>
    </row>
    <row r="45" spans="2:19" s="76" customFormat="1" ht="12.75" customHeight="1">
      <c r="B45" s="534"/>
      <c r="C45" s="588"/>
      <c r="D45" s="606" t="s">
        <v>685</v>
      </c>
      <c r="E45" s="551"/>
      <c r="F45" s="552"/>
      <c r="G45" s="552"/>
      <c r="H45" s="552"/>
      <c r="I45" s="552"/>
      <c r="J45" s="553"/>
      <c r="K45" s="462"/>
      <c r="L45" s="532"/>
      <c r="M45" s="528"/>
      <c r="N45" s="529"/>
      <c r="P45" s="592"/>
      <c r="Q45" s="593"/>
      <c r="R45" s="592"/>
      <c r="S45" s="592"/>
    </row>
    <row r="46" spans="2:19" s="76" customFormat="1" ht="12.75" customHeight="1">
      <c r="B46" s="534"/>
      <c r="C46" s="588"/>
      <c r="D46" s="606" t="s">
        <v>685</v>
      </c>
      <c r="E46" s="551"/>
      <c r="F46" s="552"/>
      <c r="G46" s="552"/>
      <c r="H46" s="552"/>
      <c r="I46" s="552"/>
      <c r="J46" s="553"/>
      <c r="K46" s="462"/>
      <c r="L46" s="532"/>
      <c r="M46" s="528"/>
      <c r="N46" s="529"/>
      <c r="P46" s="592"/>
      <c r="Q46" s="593"/>
      <c r="R46" s="592"/>
      <c r="S46" s="592"/>
    </row>
    <row r="47" spans="2:19" s="76" customFormat="1" ht="12.75" customHeight="1">
      <c r="B47" s="534"/>
      <c r="C47" s="588"/>
      <c r="D47" s="606" t="s">
        <v>685</v>
      </c>
      <c r="E47" s="551"/>
      <c r="F47" s="552"/>
      <c r="G47" s="552"/>
      <c r="H47" s="552"/>
      <c r="I47" s="552"/>
      <c r="J47" s="553"/>
      <c r="K47" s="462"/>
      <c r="L47" s="532"/>
      <c r="M47" s="528"/>
      <c r="N47" s="529"/>
      <c r="P47" s="592"/>
      <c r="Q47" s="593"/>
      <c r="R47" s="592"/>
      <c r="S47" s="592"/>
    </row>
    <row r="48" spans="2:19" s="76" customFormat="1" ht="12.75" customHeight="1">
      <c r="B48" s="534"/>
      <c r="C48" s="588"/>
      <c r="D48" s="606" t="s">
        <v>685</v>
      </c>
      <c r="E48" s="551"/>
      <c r="F48" s="552"/>
      <c r="G48" s="552"/>
      <c r="H48" s="552"/>
      <c r="I48" s="552"/>
      <c r="J48" s="553"/>
      <c r="K48" s="462"/>
      <c r="L48" s="532"/>
      <c r="M48" s="528"/>
      <c r="N48" s="529"/>
      <c r="P48" s="592"/>
      <c r="Q48" s="593"/>
      <c r="R48" s="592"/>
      <c r="S48" s="592"/>
    </row>
    <row r="49" spans="2:19" s="76" customFormat="1" ht="12.75" customHeight="1">
      <c r="B49" s="534"/>
      <c r="C49" s="588"/>
      <c r="D49" s="606" t="s">
        <v>685</v>
      </c>
      <c r="E49" s="551"/>
      <c r="F49" s="552"/>
      <c r="G49" s="552"/>
      <c r="H49" s="552"/>
      <c r="I49" s="552"/>
      <c r="J49" s="553"/>
      <c r="K49" s="462"/>
      <c r="L49" s="532"/>
      <c r="M49" s="528"/>
      <c r="N49" s="529"/>
      <c r="P49" s="592"/>
      <c r="Q49" s="593"/>
      <c r="R49" s="592"/>
      <c r="S49" s="592"/>
    </row>
    <row r="50" spans="2:19" s="76" customFormat="1" ht="12.75" customHeight="1">
      <c r="B50" s="534"/>
      <c r="C50" s="595"/>
      <c r="D50" s="607" t="s">
        <v>685</v>
      </c>
      <c r="E50" s="551"/>
      <c r="F50" s="552"/>
      <c r="G50" s="552"/>
      <c r="H50" s="552"/>
      <c r="I50" s="552"/>
      <c r="J50" s="553"/>
      <c r="K50" s="462"/>
      <c r="L50" s="532"/>
      <c r="M50" s="528"/>
      <c r="N50" s="529"/>
      <c r="P50" s="597"/>
      <c r="Q50" s="598"/>
      <c r="R50" s="597"/>
      <c r="S50" s="597"/>
    </row>
    <row r="51" spans="2:19" s="76" customFormat="1" ht="12.75" customHeight="1">
      <c r="B51" s="1172" t="s">
        <v>467</v>
      </c>
      <c r="C51" s="1173"/>
      <c r="D51" s="1173"/>
      <c r="E51" s="1173"/>
      <c r="F51" s="1173"/>
      <c r="G51" s="1173"/>
      <c r="H51" s="1173"/>
      <c r="I51" s="1173"/>
      <c r="J51" s="1173"/>
      <c r="K51" s="1173"/>
      <c r="L51" s="1173"/>
      <c r="M51" s="1173"/>
      <c r="N51" s="1174"/>
      <c r="P51" s="582"/>
      <c r="Q51" s="583"/>
      <c r="R51" s="582"/>
      <c r="S51" s="582"/>
    </row>
    <row r="52" spans="2:19" s="76" customFormat="1" ht="12.75" customHeight="1">
      <c r="B52" s="534"/>
      <c r="C52" s="584"/>
      <c r="D52" s="605" t="s">
        <v>685</v>
      </c>
      <c r="E52" s="551"/>
      <c r="F52" s="552"/>
      <c r="G52" s="552"/>
      <c r="H52" s="552"/>
      <c r="I52" s="552"/>
      <c r="J52" s="553"/>
      <c r="K52" s="462"/>
      <c r="L52" s="528"/>
      <c r="M52" s="523"/>
      <c r="N52" s="529"/>
      <c r="P52" s="586"/>
      <c r="Q52" s="587"/>
      <c r="R52" s="586"/>
      <c r="S52" s="586"/>
    </row>
    <row r="53" spans="2:19" s="76" customFormat="1" ht="12.75" customHeight="1">
      <c r="B53" s="534"/>
      <c r="C53" s="588"/>
      <c r="D53" s="606" t="s">
        <v>685</v>
      </c>
      <c r="E53" s="551"/>
      <c r="F53" s="552"/>
      <c r="G53" s="552"/>
      <c r="H53" s="552"/>
      <c r="I53" s="552"/>
      <c r="J53" s="553"/>
      <c r="K53" s="462"/>
      <c r="L53" s="528"/>
      <c r="M53" s="590">
        <f>P53+Q53</f>
        <v>0</v>
      </c>
      <c r="N53" s="529"/>
      <c r="P53" s="591">
        <f>ROUNDDOWN(SUMIFS($K52:$K60,$D52:$D60,"-")/1000,0)</f>
        <v>0</v>
      </c>
      <c r="Q53" s="591">
        <v>0</v>
      </c>
      <c r="R53" s="591">
        <f>ROUNDDOWN(SUMIFS($K52:$K60,$D52:$D60,"-",$C52:$C60,"○")/1000,0)</f>
        <v>0</v>
      </c>
      <c r="S53" s="591">
        <v>0</v>
      </c>
    </row>
    <row r="54" spans="2:19" s="76" customFormat="1" ht="12.75" customHeight="1">
      <c r="B54" s="534"/>
      <c r="C54" s="588"/>
      <c r="D54" s="606" t="s">
        <v>685</v>
      </c>
      <c r="E54" s="551"/>
      <c r="F54" s="552"/>
      <c r="G54" s="552"/>
      <c r="H54" s="552"/>
      <c r="I54" s="552"/>
      <c r="J54" s="553"/>
      <c r="K54" s="462"/>
      <c r="L54" s="530"/>
      <c r="M54" s="531"/>
      <c r="N54" s="529"/>
      <c r="P54" s="592"/>
      <c r="Q54" s="593"/>
      <c r="R54" s="592"/>
      <c r="S54" s="592"/>
    </row>
    <row r="55" spans="2:19" s="76" customFormat="1" ht="12.75" customHeight="1">
      <c r="B55" s="534"/>
      <c r="C55" s="588"/>
      <c r="D55" s="606" t="s">
        <v>685</v>
      </c>
      <c r="E55" s="551"/>
      <c r="F55" s="552"/>
      <c r="G55" s="552"/>
      <c r="H55" s="552"/>
      <c r="I55" s="552"/>
      <c r="J55" s="553"/>
      <c r="K55" s="462"/>
      <c r="L55" s="532"/>
      <c r="M55" s="528"/>
      <c r="N55" s="529"/>
      <c r="P55" s="592"/>
      <c r="Q55" s="593"/>
      <c r="R55" s="592"/>
      <c r="S55" s="592"/>
    </row>
    <row r="56" spans="2:19" s="76" customFormat="1" ht="12.75" customHeight="1">
      <c r="B56" s="534"/>
      <c r="C56" s="588"/>
      <c r="D56" s="606" t="s">
        <v>685</v>
      </c>
      <c r="E56" s="551"/>
      <c r="F56" s="552"/>
      <c r="G56" s="552"/>
      <c r="H56" s="552"/>
      <c r="I56" s="552"/>
      <c r="J56" s="553"/>
      <c r="K56" s="462"/>
      <c r="L56" s="532"/>
      <c r="M56" s="528"/>
      <c r="N56" s="529"/>
      <c r="P56" s="592"/>
      <c r="Q56" s="593"/>
      <c r="R56" s="592"/>
      <c r="S56" s="592"/>
    </row>
    <row r="57" spans="2:19" s="76" customFormat="1" ht="12.75" customHeight="1">
      <c r="B57" s="534"/>
      <c r="C57" s="588"/>
      <c r="D57" s="606" t="s">
        <v>685</v>
      </c>
      <c r="E57" s="551"/>
      <c r="F57" s="552"/>
      <c r="G57" s="552"/>
      <c r="H57" s="552"/>
      <c r="I57" s="552"/>
      <c r="J57" s="553"/>
      <c r="K57" s="462"/>
      <c r="L57" s="532"/>
      <c r="M57" s="528"/>
      <c r="N57" s="529"/>
      <c r="P57" s="592"/>
      <c r="Q57" s="593"/>
      <c r="R57" s="592"/>
      <c r="S57" s="592"/>
    </row>
    <row r="58" spans="2:19" s="76" customFormat="1" ht="12.75" customHeight="1">
      <c r="B58" s="534"/>
      <c r="C58" s="588"/>
      <c r="D58" s="606" t="s">
        <v>685</v>
      </c>
      <c r="E58" s="551"/>
      <c r="F58" s="552"/>
      <c r="G58" s="552"/>
      <c r="H58" s="552"/>
      <c r="I58" s="552"/>
      <c r="J58" s="553"/>
      <c r="K58" s="462"/>
      <c r="L58" s="532"/>
      <c r="M58" s="528"/>
      <c r="N58" s="529"/>
      <c r="P58" s="592"/>
      <c r="Q58" s="593"/>
      <c r="R58" s="592"/>
      <c r="S58" s="592"/>
    </row>
    <row r="59" spans="2:19" s="76" customFormat="1" ht="12.75" customHeight="1">
      <c r="B59" s="534"/>
      <c r="C59" s="595"/>
      <c r="D59" s="607" t="s">
        <v>685</v>
      </c>
      <c r="E59" s="551"/>
      <c r="F59" s="552"/>
      <c r="G59" s="552"/>
      <c r="H59" s="552"/>
      <c r="I59" s="552"/>
      <c r="J59" s="553"/>
      <c r="K59" s="462"/>
      <c r="L59" s="532"/>
      <c r="M59" s="528"/>
      <c r="N59" s="529"/>
      <c r="P59" s="597"/>
      <c r="Q59" s="598"/>
      <c r="R59" s="597"/>
      <c r="S59" s="597"/>
    </row>
    <row r="60" spans="2:19" s="76" customFormat="1" ht="12.75" customHeight="1">
      <c r="B60" s="1172" t="s">
        <v>468</v>
      </c>
      <c r="C60" s="1173"/>
      <c r="D60" s="1173"/>
      <c r="E60" s="1173"/>
      <c r="F60" s="1173"/>
      <c r="G60" s="1173"/>
      <c r="H60" s="1173"/>
      <c r="I60" s="1173"/>
      <c r="J60" s="1173"/>
      <c r="K60" s="1173"/>
      <c r="L60" s="1173"/>
      <c r="M60" s="1173"/>
      <c r="N60" s="1174"/>
      <c r="P60" s="582"/>
      <c r="Q60" s="583"/>
      <c r="R60" s="582"/>
      <c r="S60" s="582"/>
    </row>
    <row r="61" spans="2:19" s="76" customFormat="1" ht="12.75" customHeight="1">
      <c r="B61" s="534"/>
      <c r="C61" s="584"/>
      <c r="D61" s="605" t="s">
        <v>685</v>
      </c>
      <c r="E61" s="552"/>
      <c r="F61" s="552"/>
      <c r="G61" s="552"/>
      <c r="H61" s="552"/>
      <c r="I61" s="552"/>
      <c r="J61" s="553"/>
      <c r="K61" s="462"/>
      <c r="L61" s="532"/>
      <c r="M61" s="528"/>
      <c r="N61" s="529"/>
      <c r="P61" s="586"/>
      <c r="Q61" s="587"/>
      <c r="R61" s="586"/>
      <c r="S61" s="586"/>
    </row>
    <row r="62" spans="2:19" s="76" customFormat="1" ht="12.75" customHeight="1">
      <c r="B62" s="534"/>
      <c r="C62" s="588"/>
      <c r="D62" s="606" t="s">
        <v>685</v>
      </c>
      <c r="E62" s="552"/>
      <c r="F62" s="552"/>
      <c r="G62" s="552"/>
      <c r="H62" s="552"/>
      <c r="I62" s="552"/>
      <c r="J62" s="553"/>
      <c r="K62" s="462"/>
      <c r="L62" s="532"/>
      <c r="M62" s="590">
        <f>P62+Q62</f>
        <v>0</v>
      </c>
      <c r="N62" s="529"/>
      <c r="P62" s="591">
        <f>ROUNDDOWN(SUMIFS($K61:$K69,$D61:$D69,"-")/1000,0)</f>
        <v>0</v>
      </c>
      <c r="Q62" s="591">
        <v>0</v>
      </c>
      <c r="R62" s="591">
        <f>ROUNDDOWN(SUMIFS($K61:$K69,$D61:$D69,"-",$C61:$C69,"○")/1000,0)</f>
        <v>0</v>
      </c>
      <c r="S62" s="591">
        <v>0</v>
      </c>
    </row>
    <row r="63" spans="2:19" s="76" customFormat="1" ht="12.75" customHeight="1">
      <c r="B63" s="534"/>
      <c r="C63" s="588"/>
      <c r="D63" s="606" t="s">
        <v>685</v>
      </c>
      <c r="E63" s="552"/>
      <c r="F63" s="552"/>
      <c r="G63" s="552"/>
      <c r="H63" s="552"/>
      <c r="I63" s="552"/>
      <c r="J63" s="553"/>
      <c r="K63" s="462"/>
      <c r="L63" s="532"/>
      <c r="M63" s="528"/>
      <c r="N63" s="529"/>
      <c r="P63" s="592"/>
      <c r="Q63" s="593"/>
      <c r="R63" s="592"/>
      <c r="S63" s="592"/>
    </row>
    <row r="64" spans="2:19" s="76" customFormat="1" ht="12.75" customHeight="1">
      <c r="B64" s="534"/>
      <c r="C64" s="588"/>
      <c r="D64" s="606" t="s">
        <v>685</v>
      </c>
      <c r="E64" s="552"/>
      <c r="F64" s="552"/>
      <c r="G64" s="552"/>
      <c r="H64" s="552"/>
      <c r="I64" s="552"/>
      <c r="J64" s="553"/>
      <c r="K64" s="462"/>
      <c r="L64" s="532"/>
      <c r="M64" s="528"/>
      <c r="N64" s="529"/>
      <c r="P64" s="592"/>
      <c r="Q64" s="593"/>
      <c r="R64" s="592"/>
      <c r="S64" s="592"/>
    </row>
    <row r="65" spans="2:20" s="76" customFormat="1" ht="12.75" customHeight="1">
      <c r="B65" s="534"/>
      <c r="C65" s="588"/>
      <c r="D65" s="606" t="s">
        <v>685</v>
      </c>
      <c r="E65" s="552"/>
      <c r="F65" s="552"/>
      <c r="G65" s="552"/>
      <c r="H65" s="552"/>
      <c r="I65" s="552"/>
      <c r="J65" s="553"/>
      <c r="K65" s="462"/>
      <c r="L65" s="532"/>
      <c r="M65" s="528"/>
      <c r="N65" s="529"/>
      <c r="P65" s="592"/>
      <c r="Q65" s="593"/>
      <c r="R65" s="592"/>
      <c r="S65" s="592"/>
    </row>
    <row r="66" spans="2:20" s="76" customFormat="1" ht="12.75" customHeight="1">
      <c r="B66" s="534"/>
      <c r="C66" s="588"/>
      <c r="D66" s="606" t="s">
        <v>685</v>
      </c>
      <c r="E66" s="552"/>
      <c r="F66" s="552"/>
      <c r="G66" s="552"/>
      <c r="H66" s="552"/>
      <c r="I66" s="552"/>
      <c r="J66" s="553"/>
      <c r="K66" s="462"/>
      <c r="L66" s="532"/>
      <c r="M66" s="528"/>
      <c r="N66" s="529"/>
      <c r="P66" s="592"/>
      <c r="Q66" s="593"/>
      <c r="R66" s="592"/>
      <c r="S66" s="592"/>
    </row>
    <row r="67" spans="2:20" s="76" customFormat="1" ht="12.75" customHeight="1">
      <c r="B67" s="534"/>
      <c r="C67" s="588"/>
      <c r="D67" s="606" t="s">
        <v>685</v>
      </c>
      <c r="E67" s="552"/>
      <c r="F67" s="552"/>
      <c r="G67" s="552"/>
      <c r="H67" s="552"/>
      <c r="I67" s="552"/>
      <c r="J67" s="553"/>
      <c r="K67" s="462"/>
      <c r="L67" s="532"/>
      <c r="M67" s="528"/>
      <c r="N67" s="529"/>
      <c r="P67" s="592"/>
      <c r="Q67" s="593"/>
      <c r="R67" s="592"/>
      <c r="S67" s="592"/>
    </row>
    <row r="68" spans="2:20" s="76" customFormat="1" ht="12.75" customHeight="1">
      <c r="B68" s="534"/>
      <c r="C68" s="595"/>
      <c r="D68" s="607" t="s">
        <v>685</v>
      </c>
      <c r="E68" s="552"/>
      <c r="F68" s="552"/>
      <c r="G68" s="552"/>
      <c r="H68" s="552"/>
      <c r="I68" s="552"/>
      <c r="J68" s="553"/>
      <c r="K68" s="462"/>
      <c r="L68" s="528"/>
      <c r="M68" s="533"/>
      <c r="N68" s="529"/>
      <c r="O68"/>
      <c r="P68" s="597"/>
      <c r="Q68" s="598"/>
      <c r="R68" s="597"/>
      <c r="S68" s="597"/>
    </row>
    <row r="69" spans="2:20" s="76" customFormat="1" ht="12.75" customHeight="1">
      <c r="B69" s="1172" t="s">
        <v>777</v>
      </c>
      <c r="C69" s="1173"/>
      <c r="D69" s="1173"/>
      <c r="E69" s="1173"/>
      <c r="F69" s="1173"/>
      <c r="G69" s="1173"/>
      <c r="H69" s="1173"/>
      <c r="I69" s="1173"/>
      <c r="J69" s="1173"/>
      <c r="K69" s="1173"/>
      <c r="L69" s="1173"/>
      <c r="M69" s="1173"/>
      <c r="N69" s="1174"/>
      <c r="P69" s="582"/>
      <c r="Q69" s="583"/>
      <c r="R69" s="582"/>
      <c r="S69" s="582"/>
    </row>
    <row r="70" spans="2:20" s="76" customFormat="1" ht="12.75" customHeight="1">
      <c r="B70" s="534"/>
      <c r="C70" s="584"/>
      <c r="D70" s="585"/>
      <c r="E70" s="552"/>
      <c r="F70" s="552"/>
      <c r="G70" s="552"/>
      <c r="H70" s="552"/>
      <c r="I70" s="552"/>
      <c r="J70" s="553"/>
      <c r="K70" s="462"/>
      <c r="L70" s="532"/>
      <c r="M70" s="528"/>
      <c r="N70" s="529"/>
      <c r="P70" s="586"/>
      <c r="Q70" s="587"/>
      <c r="R70" s="586"/>
      <c r="S70" s="586"/>
      <c r="T70" s="554" t="s">
        <v>795</v>
      </c>
    </row>
    <row r="71" spans="2:20" s="76" customFormat="1" ht="12.75" customHeight="1">
      <c r="B71" s="534"/>
      <c r="C71" s="588"/>
      <c r="D71" s="589"/>
      <c r="E71" s="552"/>
      <c r="F71" s="552"/>
      <c r="G71" s="552"/>
      <c r="H71" s="552"/>
      <c r="I71" s="552"/>
      <c r="J71" s="553"/>
      <c r="K71" s="462"/>
      <c r="L71" s="532"/>
      <c r="M71" s="590">
        <f>P71+Q71</f>
        <v>0</v>
      </c>
      <c r="N71" s="529"/>
      <c r="P71" s="591">
        <f>ROUNDDOWN(SUMIFS($K70:$K78,$D70:$D78,"")/1000,0)</f>
        <v>0</v>
      </c>
      <c r="Q71" s="591">
        <f>ROUNDDOWN(SUMIFS($K70:$K78,$D70:$D78,"○")/1000,0)</f>
        <v>0</v>
      </c>
      <c r="R71" s="591">
        <f>ROUNDDOWN(SUMIFS($K70:$K78,$D70:$D78,"",$C70:$C78,"○")/1000,0)</f>
        <v>0</v>
      </c>
      <c r="S71" s="591">
        <f>ROUNDDOWN(SUMIFS($K70:$K78,$D70:$D78,"○",$C70:$C78,"○")/1000,0)</f>
        <v>0</v>
      </c>
      <c r="T71" s="594" t="s">
        <v>684</v>
      </c>
    </row>
    <row r="72" spans="2:20" s="76" customFormat="1" ht="12.75" customHeight="1">
      <c r="B72" s="534"/>
      <c r="C72" s="588"/>
      <c r="D72" s="589"/>
      <c r="E72" s="552"/>
      <c r="F72" s="552"/>
      <c r="G72" s="552"/>
      <c r="H72" s="552"/>
      <c r="I72" s="552"/>
      <c r="J72" s="553"/>
      <c r="K72" s="462"/>
      <c r="L72" s="532"/>
      <c r="M72" s="528"/>
      <c r="N72" s="529"/>
      <c r="P72" s="592"/>
      <c r="Q72" s="593"/>
      <c r="R72" s="592"/>
      <c r="S72" s="592"/>
    </row>
    <row r="73" spans="2:20" s="76" customFormat="1" ht="12.75" customHeight="1">
      <c r="B73" s="534"/>
      <c r="C73" s="588"/>
      <c r="D73" s="589"/>
      <c r="E73" s="552"/>
      <c r="F73" s="552"/>
      <c r="G73" s="552"/>
      <c r="H73" s="552"/>
      <c r="I73" s="552"/>
      <c r="J73" s="553"/>
      <c r="K73" s="462"/>
      <c r="L73" s="532"/>
      <c r="M73" s="528"/>
      <c r="N73" s="529"/>
      <c r="P73" s="592"/>
      <c r="Q73" s="593"/>
      <c r="R73" s="592"/>
      <c r="S73" s="592"/>
    </row>
    <row r="74" spans="2:20" s="76" customFormat="1" ht="12.75" customHeight="1">
      <c r="B74" s="534"/>
      <c r="C74" s="588"/>
      <c r="D74" s="589"/>
      <c r="E74" s="552"/>
      <c r="F74" s="552"/>
      <c r="G74" s="552"/>
      <c r="H74" s="552"/>
      <c r="I74" s="552"/>
      <c r="J74" s="553"/>
      <c r="K74" s="462"/>
      <c r="L74" s="532"/>
      <c r="M74" s="528"/>
      <c r="N74" s="529"/>
      <c r="P74" s="592"/>
      <c r="Q74" s="593"/>
      <c r="R74" s="592"/>
      <c r="S74" s="592"/>
    </row>
    <row r="75" spans="2:20" s="76" customFormat="1" ht="12.75" customHeight="1">
      <c r="B75" s="534"/>
      <c r="C75" s="588"/>
      <c r="D75" s="589"/>
      <c r="E75" s="552"/>
      <c r="F75" s="552"/>
      <c r="G75" s="552"/>
      <c r="H75" s="552"/>
      <c r="I75" s="552"/>
      <c r="J75" s="553"/>
      <c r="K75" s="462"/>
      <c r="L75" s="532"/>
      <c r="M75" s="528"/>
      <c r="N75" s="529"/>
      <c r="P75" s="592"/>
      <c r="Q75" s="593"/>
      <c r="R75" s="592"/>
      <c r="S75" s="592"/>
    </row>
    <row r="76" spans="2:20" s="76" customFormat="1" ht="12.75" customHeight="1">
      <c r="B76" s="534"/>
      <c r="C76" s="588"/>
      <c r="D76" s="589"/>
      <c r="E76" s="552"/>
      <c r="F76" s="552"/>
      <c r="G76" s="552"/>
      <c r="H76" s="552"/>
      <c r="I76" s="552"/>
      <c r="J76" s="553"/>
      <c r="K76" s="462"/>
      <c r="L76" s="532"/>
      <c r="M76" s="528"/>
      <c r="N76" s="529"/>
      <c r="P76" s="592"/>
      <c r="Q76" s="593"/>
      <c r="R76" s="592"/>
      <c r="S76" s="592"/>
    </row>
    <row r="77" spans="2:20" s="76" customFormat="1" ht="12.75" customHeight="1">
      <c r="B77" s="534"/>
      <c r="C77" s="595"/>
      <c r="D77" s="596"/>
      <c r="E77" s="552"/>
      <c r="F77" s="552"/>
      <c r="G77" s="552"/>
      <c r="H77" s="552"/>
      <c r="I77" s="552"/>
      <c r="J77" s="553"/>
      <c r="K77" s="462"/>
      <c r="L77" s="528"/>
      <c r="M77" s="533"/>
      <c r="N77" s="529"/>
      <c r="O77"/>
      <c r="P77" s="597"/>
      <c r="Q77" s="598"/>
      <c r="R77" s="597"/>
      <c r="S77" s="597"/>
    </row>
    <row r="78" spans="2:20" s="76" customFormat="1" ht="15" customHeight="1">
      <c r="B78" s="1184" t="s">
        <v>71</v>
      </c>
      <c r="C78" s="1097"/>
      <c r="D78" s="1097"/>
      <c r="E78" s="1097"/>
      <c r="F78" s="1097"/>
      <c r="G78" s="1097"/>
      <c r="H78" s="1097"/>
      <c r="I78" s="1097"/>
      <c r="J78" s="1097"/>
      <c r="K78" s="1097"/>
      <c r="L78" s="599"/>
      <c r="M78" s="600">
        <f>SUM(M8,M17,M26,M35,M44,M53,M62,M71)</f>
        <v>0</v>
      </c>
      <c r="N78" s="571"/>
      <c r="O78" s="320">
        <f>SUM(O8,O17,O26,O35,O44,O53,O62)</f>
        <v>0</v>
      </c>
      <c r="P78" s="601">
        <f>SUM(P8,P17,P26,P35,P44,P53,P62,P71)</f>
        <v>0</v>
      </c>
      <c r="Q78" s="601">
        <f t="shared" ref="Q78:S78" si="0">SUM(Q8,Q17,Q26,Q35,Q44,Q53,Q62,Q71)</f>
        <v>0</v>
      </c>
      <c r="R78" s="601">
        <f t="shared" si="0"/>
        <v>0</v>
      </c>
      <c r="S78" s="601">
        <f t="shared" si="0"/>
        <v>0</v>
      </c>
    </row>
    <row r="79" spans="2:20" s="76" customFormat="1" ht="14.25" customHeight="1">
      <c r="B79" s="572"/>
      <c r="C79" s="603"/>
      <c r="D79" s="603"/>
      <c r="E79" s="572"/>
      <c r="F79" s="572"/>
      <c r="G79" s="572"/>
      <c r="H79" s="572"/>
      <c r="I79" s="572"/>
      <c r="J79" s="572"/>
      <c r="K79" s="572"/>
      <c r="L79" s="604"/>
      <c r="M79" s="180"/>
      <c r="N79" s="603"/>
    </row>
    <row r="80" spans="2:20" s="76" customFormat="1" ht="7.5" customHeight="1">
      <c r="B80" s="463"/>
      <c r="C80" s="575"/>
      <c r="D80" s="575"/>
      <c r="E80" s="463"/>
      <c r="F80" s="463"/>
      <c r="G80" s="463"/>
      <c r="H80" s="463"/>
      <c r="I80" s="463"/>
      <c r="J80" s="463"/>
      <c r="K80" s="464"/>
      <c r="L80" s="464"/>
      <c r="M80" s="464"/>
    </row>
    <row r="81" spans="2:19" s="76" customFormat="1" ht="18.75" customHeight="1">
      <c r="B81" s="75" t="s">
        <v>72</v>
      </c>
      <c r="C81" s="575"/>
      <c r="D81" s="575"/>
      <c r="E81" s="75"/>
      <c r="F81" s="463"/>
      <c r="G81" s="463"/>
      <c r="H81" s="463"/>
      <c r="I81" s="463"/>
      <c r="J81" s="463"/>
      <c r="K81" s="464"/>
      <c r="L81" s="464"/>
      <c r="M81" s="464"/>
    </row>
    <row r="82" spans="2:19" s="76" customFormat="1" ht="16.5" customHeight="1">
      <c r="B82" s="576" t="s">
        <v>67</v>
      </c>
      <c r="C82" s="1175"/>
      <c r="D82" s="1176"/>
      <c r="E82" s="314"/>
      <c r="F82" s="314"/>
      <c r="G82" s="314"/>
      <c r="H82" s="314"/>
      <c r="I82" s="314"/>
      <c r="J82" s="314"/>
      <c r="K82" s="313"/>
      <c r="L82" s="313"/>
      <c r="M82" s="524" t="s">
        <v>51</v>
      </c>
      <c r="N82" s="2"/>
      <c r="P82" s="1177" t="s">
        <v>674</v>
      </c>
      <c r="Q82" s="1178"/>
      <c r="R82" s="1177" t="s">
        <v>675</v>
      </c>
      <c r="S82" s="1178"/>
    </row>
    <row r="83" spans="2:19" ht="27.75" customHeight="1">
      <c r="B83" s="525" t="s">
        <v>676</v>
      </c>
      <c r="C83" s="578" t="s">
        <v>677</v>
      </c>
      <c r="D83" s="579"/>
      <c r="E83" s="1179" t="s">
        <v>678</v>
      </c>
      <c r="F83" s="1180"/>
      <c r="G83" s="1180"/>
      <c r="H83" s="1180"/>
      <c r="I83" s="1180"/>
      <c r="J83" s="1181"/>
      <c r="K83" s="324" t="s">
        <v>68</v>
      </c>
      <c r="L83" s="1182" t="s">
        <v>466</v>
      </c>
      <c r="M83" s="749"/>
      <c r="N83" s="1183"/>
      <c r="O83" s="577"/>
      <c r="P83" s="580" t="s">
        <v>679</v>
      </c>
      <c r="Q83" s="580" t="s">
        <v>680</v>
      </c>
      <c r="R83" s="581" t="s">
        <v>681</v>
      </c>
      <c r="S83" s="581" t="s">
        <v>682</v>
      </c>
    </row>
    <row r="84" spans="2:19" ht="12.75" customHeight="1">
      <c r="B84" s="1172" t="s">
        <v>524</v>
      </c>
      <c r="C84" s="1173"/>
      <c r="D84" s="1173"/>
      <c r="E84" s="1173"/>
      <c r="F84" s="1173"/>
      <c r="G84" s="1173"/>
      <c r="H84" s="1173"/>
      <c r="I84" s="1173"/>
      <c r="J84" s="1173"/>
      <c r="K84" s="1173"/>
      <c r="L84" s="1173"/>
      <c r="M84" s="1173"/>
      <c r="N84" s="1174"/>
      <c r="O84" s="76"/>
      <c r="P84" s="582"/>
      <c r="Q84" s="583"/>
      <c r="R84" s="582"/>
      <c r="S84" s="582"/>
    </row>
    <row r="85" spans="2:19" ht="12.75" customHeight="1">
      <c r="B85" s="534"/>
      <c r="C85" s="584"/>
      <c r="D85" s="605" t="s">
        <v>685</v>
      </c>
      <c r="E85" s="551"/>
      <c r="F85" s="552"/>
      <c r="G85" s="552"/>
      <c r="H85" s="552"/>
      <c r="I85" s="552"/>
      <c r="J85" s="553"/>
      <c r="K85" s="548"/>
      <c r="L85" s="532"/>
      <c r="M85" s="522"/>
      <c r="N85" s="529"/>
      <c r="O85" s="76"/>
      <c r="P85" s="586"/>
      <c r="Q85" s="587"/>
      <c r="R85" s="586"/>
      <c r="S85" s="586"/>
    </row>
    <row r="86" spans="2:19" ht="12.75" customHeight="1">
      <c r="B86" s="534"/>
      <c r="C86" s="588"/>
      <c r="D86" s="606" t="s">
        <v>685</v>
      </c>
      <c r="E86" s="551"/>
      <c r="F86" s="552"/>
      <c r="G86" s="552"/>
      <c r="H86" s="552"/>
      <c r="I86" s="552"/>
      <c r="J86" s="553"/>
      <c r="K86" s="548"/>
      <c r="L86" s="532"/>
      <c r="M86" s="590">
        <f>P86+Q86</f>
        <v>0</v>
      </c>
      <c r="N86" s="529"/>
      <c r="O86" s="76"/>
      <c r="P86" s="591">
        <f>ROUNDDOWN(SUMIFS($K85:$K93,$D85:$D93,"-")/1000,0)</f>
        <v>0</v>
      </c>
      <c r="Q86" s="591">
        <v>0</v>
      </c>
      <c r="R86" s="591">
        <f>ROUNDDOWN(SUMIFS($K85:$K93,$D85:$D93,"-",$C85:$C93,"○")/1000,0)</f>
        <v>0</v>
      </c>
      <c r="S86" s="591">
        <v>0</v>
      </c>
    </row>
    <row r="87" spans="2:19" ht="12.75" customHeight="1">
      <c r="B87" s="534"/>
      <c r="C87" s="588"/>
      <c r="D87" s="606" t="s">
        <v>685</v>
      </c>
      <c r="E87" s="551"/>
      <c r="F87" s="552"/>
      <c r="G87" s="552"/>
      <c r="H87" s="552"/>
      <c r="I87" s="552"/>
      <c r="J87" s="553"/>
      <c r="K87" s="462"/>
      <c r="L87" s="530"/>
      <c r="M87" s="531"/>
      <c r="N87" s="529"/>
      <c r="O87" s="76"/>
      <c r="P87" s="592"/>
      <c r="Q87" s="593"/>
      <c r="R87" s="592"/>
      <c r="S87" s="592"/>
    </row>
    <row r="88" spans="2:19" s="76" customFormat="1" ht="12.75" customHeight="1">
      <c r="B88" s="534"/>
      <c r="C88" s="588"/>
      <c r="D88" s="606" t="s">
        <v>685</v>
      </c>
      <c r="E88" s="551"/>
      <c r="F88" s="552"/>
      <c r="G88" s="552"/>
      <c r="H88" s="552"/>
      <c r="I88" s="552"/>
      <c r="J88" s="553"/>
      <c r="K88" s="462"/>
      <c r="L88" s="532"/>
      <c r="M88" s="528"/>
      <c r="N88" s="529"/>
      <c r="P88" s="592"/>
      <c r="Q88" s="593"/>
      <c r="R88" s="592"/>
      <c r="S88" s="592"/>
    </row>
    <row r="89" spans="2:19" s="76" customFormat="1" ht="12.75" customHeight="1">
      <c r="B89" s="534"/>
      <c r="C89" s="588"/>
      <c r="D89" s="606" t="s">
        <v>685</v>
      </c>
      <c r="E89" s="551"/>
      <c r="F89" s="552"/>
      <c r="G89" s="552"/>
      <c r="H89" s="552"/>
      <c r="I89" s="552"/>
      <c r="J89" s="553"/>
      <c r="K89" s="462"/>
      <c r="L89" s="532"/>
      <c r="M89" s="528"/>
      <c r="N89" s="529"/>
      <c r="P89" s="592"/>
      <c r="Q89" s="593"/>
      <c r="R89" s="592"/>
      <c r="S89" s="592"/>
    </row>
    <row r="90" spans="2:19" s="76" customFormat="1" ht="12.75" customHeight="1">
      <c r="B90" s="534"/>
      <c r="C90" s="588"/>
      <c r="D90" s="606" t="s">
        <v>685</v>
      </c>
      <c r="E90" s="551"/>
      <c r="F90" s="552"/>
      <c r="G90" s="552"/>
      <c r="H90" s="552"/>
      <c r="I90" s="552"/>
      <c r="J90" s="553"/>
      <c r="K90" s="462"/>
      <c r="L90" s="532"/>
      <c r="M90" s="528"/>
      <c r="N90" s="529"/>
      <c r="P90" s="592"/>
      <c r="Q90" s="593"/>
      <c r="R90" s="592"/>
      <c r="S90" s="592"/>
    </row>
    <row r="91" spans="2:19" s="76" customFormat="1" ht="12.75" customHeight="1">
      <c r="B91" s="534"/>
      <c r="C91" s="588"/>
      <c r="D91" s="606" t="s">
        <v>685</v>
      </c>
      <c r="E91" s="551"/>
      <c r="F91" s="552"/>
      <c r="G91" s="552"/>
      <c r="H91" s="552"/>
      <c r="I91" s="552"/>
      <c r="J91" s="553"/>
      <c r="K91" s="462"/>
      <c r="L91" s="532"/>
      <c r="M91" s="528"/>
      <c r="N91" s="529"/>
      <c r="P91" s="592"/>
      <c r="Q91" s="593"/>
      <c r="R91" s="592"/>
      <c r="S91" s="592"/>
    </row>
    <row r="92" spans="2:19" s="76" customFormat="1" ht="12.75" customHeight="1">
      <c r="B92" s="534"/>
      <c r="C92" s="595"/>
      <c r="D92" s="607" t="s">
        <v>685</v>
      </c>
      <c r="E92" s="551"/>
      <c r="F92" s="552"/>
      <c r="G92" s="552"/>
      <c r="H92" s="552"/>
      <c r="I92" s="552"/>
      <c r="J92" s="553"/>
      <c r="K92" s="462"/>
      <c r="L92" s="532"/>
      <c r="M92" s="528"/>
      <c r="N92" s="529"/>
      <c r="P92" s="597"/>
      <c r="Q92" s="598"/>
      <c r="R92" s="597"/>
      <c r="S92" s="597"/>
    </row>
    <row r="93" spans="2:19" ht="12.75" customHeight="1">
      <c r="B93" s="1172" t="s">
        <v>69</v>
      </c>
      <c r="C93" s="1173"/>
      <c r="D93" s="1173"/>
      <c r="E93" s="1173"/>
      <c r="F93" s="1173"/>
      <c r="G93" s="1173"/>
      <c r="H93" s="1173"/>
      <c r="I93" s="1173"/>
      <c r="J93" s="1173"/>
      <c r="K93" s="1173"/>
      <c r="L93" s="1173"/>
      <c r="M93" s="1173"/>
      <c r="N93" s="1174"/>
      <c r="O93" s="76"/>
      <c r="P93" s="582"/>
      <c r="Q93" s="583"/>
      <c r="R93" s="582"/>
      <c r="S93" s="582"/>
    </row>
    <row r="94" spans="2:19" ht="12.75" customHeight="1">
      <c r="B94" s="534"/>
      <c r="C94" s="584"/>
      <c r="D94" s="605" t="s">
        <v>685</v>
      </c>
      <c r="E94" s="551"/>
      <c r="F94" s="552"/>
      <c r="G94" s="552"/>
      <c r="H94" s="552"/>
      <c r="I94" s="552"/>
      <c r="J94" s="553"/>
      <c r="K94" s="462"/>
      <c r="L94" s="532"/>
      <c r="M94" s="522"/>
      <c r="N94" s="529"/>
      <c r="O94" s="76"/>
      <c r="P94" s="586"/>
      <c r="Q94" s="587"/>
      <c r="R94" s="586"/>
      <c r="S94" s="586"/>
    </row>
    <row r="95" spans="2:19" s="76" customFormat="1" ht="12.75" customHeight="1">
      <c r="B95" s="534"/>
      <c r="C95" s="588"/>
      <c r="D95" s="606" t="s">
        <v>685</v>
      </c>
      <c r="E95" s="551"/>
      <c r="F95" s="552"/>
      <c r="G95" s="552"/>
      <c r="H95" s="552"/>
      <c r="I95" s="552"/>
      <c r="J95" s="553"/>
      <c r="K95" s="462"/>
      <c r="L95" s="532"/>
      <c r="M95" s="590">
        <f>P95+Q95</f>
        <v>0</v>
      </c>
      <c r="N95" s="529"/>
      <c r="P95" s="591">
        <f>ROUNDDOWN(SUMIFS($K94:$K102,$D94:$D102,"-")/1000,0)</f>
        <v>0</v>
      </c>
      <c r="Q95" s="591">
        <v>0</v>
      </c>
      <c r="R95" s="591">
        <f>ROUNDDOWN(SUMIFS($K94:$K102,$D94:$D102,"-",$C94:$C102,"○")/1000,0)</f>
        <v>0</v>
      </c>
      <c r="S95" s="591">
        <v>0</v>
      </c>
    </row>
    <row r="96" spans="2:19" s="76" customFormat="1" ht="12.75" customHeight="1">
      <c r="B96" s="534"/>
      <c r="C96" s="588"/>
      <c r="D96" s="606" t="s">
        <v>685</v>
      </c>
      <c r="E96" s="551"/>
      <c r="F96" s="552"/>
      <c r="G96" s="552"/>
      <c r="H96" s="552"/>
      <c r="I96" s="552"/>
      <c r="J96" s="553"/>
      <c r="K96" s="462"/>
      <c r="L96" s="530"/>
      <c r="M96" s="531"/>
      <c r="N96" s="529"/>
      <c r="P96" s="592"/>
      <c r="Q96" s="593"/>
      <c r="R96" s="592"/>
      <c r="S96" s="592"/>
    </row>
    <row r="97" spans="2:19" s="76" customFormat="1" ht="12.75" customHeight="1">
      <c r="B97" s="534"/>
      <c r="C97" s="588"/>
      <c r="D97" s="606" t="s">
        <v>685</v>
      </c>
      <c r="E97" s="551"/>
      <c r="F97" s="552"/>
      <c r="G97" s="552"/>
      <c r="H97" s="552"/>
      <c r="I97" s="552"/>
      <c r="J97" s="553"/>
      <c r="K97" s="462"/>
      <c r="L97" s="532"/>
      <c r="M97" s="528"/>
      <c r="N97" s="529"/>
      <c r="P97" s="592"/>
      <c r="Q97" s="593"/>
      <c r="R97" s="592"/>
      <c r="S97" s="592"/>
    </row>
    <row r="98" spans="2:19" s="76" customFormat="1" ht="12.75" customHeight="1">
      <c r="B98" s="534"/>
      <c r="C98" s="588"/>
      <c r="D98" s="606" t="s">
        <v>685</v>
      </c>
      <c r="E98" s="551"/>
      <c r="F98" s="552"/>
      <c r="G98" s="552"/>
      <c r="H98" s="552"/>
      <c r="I98" s="552"/>
      <c r="J98" s="553"/>
      <c r="K98" s="462"/>
      <c r="L98" s="532"/>
      <c r="M98" s="528"/>
      <c r="N98" s="529"/>
      <c r="P98" s="592"/>
      <c r="Q98" s="593"/>
      <c r="R98" s="592"/>
      <c r="S98" s="592"/>
    </row>
    <row r="99" spans="2:19" s="76" customFormat="1" ht="12.75" customHeight="1">
      <c r="B99" s="534"/>
      <c r="C99" s="588"/>
      <c r="D99" s="606" t="s">
        <v>685</v>
      </c>
      <c r="E99" s="551"/>
      <c r="F99" s="552"/>
      <c r="G99" s="552"/>
      <c r="H99" s="552"/>
      <c r="I99" s="552"/>
      <c r="J99" s="553"/>
      <c r="K99" s="462"/>
      <c r="L99" s="532"/>
      <c r="M99" s="528"/>
      <c r="N99" s="529"/>
      <c r="P99" s="592"/>
      <c r="Q99" s="593"/>
      <c r="R99" s="592"/>
      <c r="S99" s="592"/>
    </row>
    <row r="100" spans="2:19" s="76" customFormat="1" ht="12.75" customHeight="1">
      <c r="B100" s="534"/>
      <c r="C100" s="588"/>
      <c r="D100" s="606" t="s">
        <v>685</v>
      </c>
      <c r="E100" s="551"/>
      <c r="F100" s="552"/>
      <c r="G100" s="552"/>
      <c r="H100" s="552"/>
      <c r="I100" s="552"/>
      <c r="J100" s="553"/>
      <c r="K100" s="462"/>
      <c r="L100" s="532"/>
      <c r="M100" s="528"/>
      <c r="N100" s="529"/>
      <c r="P100" s="592"/>
      <c r="Q100" s="593"/>
      <c r="R100" s="592"/>
      <c r="S100" s="592"/>
    </row>
    <row r="101" spans="2:19" s="76" customFormat="1" ht="12.75" customHeight="1">
      <c r="B101" s="534"/>
      <c r="C101" s="595"/>
      <c r="D101" s="607" t="s">
        <v>685</v>
      </c>
      <c r="E101" s="551"/>
      <c r="F101" s="552"/>
      <c r="G101" s="552"/>
      <c r="H101" s="552"/>
      <c r="I101" s="552"/>
      <c r="J101" s="553"/>
      <c r="K101" s="462"/>
      <c r="L101" s="532"/>
      <c r="M101" s="528"/>
      <c r="N101" s="529"/>
      <c r="P101" s="597"/>
      <c r="Q101" s="598"/>
      <c r="R101" s="597"/>
      <c r="S101" s="597"/>
    </row>
    <row r="102" spans="2:19" s="76" customFormat="1" ht="12.75" customHeight="1">
      <c r="B102" s="1172" t="s">
        <v>70</v>
      </c>
      <c r="C102" s="1173"/>
      <c r="D102" s="1173"/>
      <c r="E102" s="1173"/>
      <c r="F102" s="1173"/>
      <c r="G102" s="1173"/>
      <c r="H102" s="1173"/>
      <c r="I102" s="1173"/>
      <c r="J102" s="1173"/>
      <c r="K102" s="1173"/>
      <c r="L102" s="1173"/>
      <c r="M102" s="1173"/>
      <c r="N102" s="1174"/>
      <c r="P102" s="582"/>
      <c r="Q102" s="583"/>
      <c r="R102" s="582"/>
      <c r="S102" s="582"/>
    </row>
    <row r="103" spans="2:19" s="76" customFormat="1" ht="12.75" customHeight="1">
      <c r="B103" s="534"/>
      <c r="C103" s="584"/>
      <c r="D103" s="605" t="s">
        <v>685</v>
      </c>
      <c r="E103" s="551"/>
      <c r="F103" s="552"/>
      <c r="G103" s="552"/>
      <c r="H103" s="552"/>
      <c r="I103" s="552"/>
      <c r="J103" s="553"/>
      <c r="K103" s="462"/>
      <c r="L103" s="532"/>
      <c r="M103" s="522"/>
      <c r="N103" s="529"/>
      <c r="P103" s="586"/>
      <c r="Q103" s="587"/>
      <c r="R103" s="586"/>
      <c r="S103" s="586"/>
    </row>
    <row r="104" spans="2:19" s="76" customFormat="1" ht="12.75" customHeight="1">
      <c r="B104" s="534"/>
      <c r="C104" s="588"/>
      <c r="D104" s="606" t="s">
        <v>685</v>
      </c>
      <c r="E104" s="551"/>
      <c r="F104" s="552"/>
      <c r="G104" s="552"/>
      <c r="H104" s="552"/>
      <c r="I104" s="552"/>
      <c r="J104" s="553"/>
      <c r="K104" s="462"/>
      <c r="L104" s="530"/>
      <c r="M104" s="590">
        <f>P104+Q104</f>
        <v>0</v>
      </c>
      <c r="N104" s="529"/>
      <c r="P104" s="591">
        <f>ROUNDDOWN(SUMIFS($K103:$K111,$D103:$D111,"-")/1000,0)</f>
        <v>0</v>
      </c>
      <c r="Q104" s="591">
        <v>0</v>
      </c>
      <c r="R104" s="591">
        <f>ROUNDDOWN(SUMIFS($K103:$K111,$D103:$D111,"-",$C103:$C111,"○")/1000,0)</f>
        <v>0</v>
      </c>
      <c r="S104" s="591">
        <v>0</v>
      </c>
    </row>
    <row r="105" spans="2:19" s="76" customFormat="1" ht="12.75" customHeight="1">
      <c r="B105" s="534"/>
      <c r="C105" s="588"/>
      <c r="D105" s="606" t="s">
        <v>685</v>
      </c>
      <c r="E105" s="551"/>
      <c r="F105" s="552"/>
      <c r="G105" s="552"/>
      <c r="H105" s="552"/>
      <c r="I105" s="552"/>
      <c r="J105" s="553"/>
      <c r="K105" s="462"/>
      <c r="L105" s="530"/>
      <c r="M105" s="531"/>
      <c r="N105" s="529"/>
      <c r="P105" s="592"/>
      <c r="Q105" s="593"/>
      <c r="R105" s="592"/>
      <c r="S105" s="592"/>
    </row>
    <row r="106" spans="2:19" s="76" customFormat="1" ht="12.75" customHeight="1">
      <c r="B106" s="534"/>
      <c r="C106" s="588"/>
      <c r="D106" s="606" t="s">
        <v>685</v>
      </c>
      <c r="E106" s="551"/>
      <c r="F106" s="552"/>
      <c r="G106" s="552"/>
      <c r="H106" s="552"/>
      <c r="I106" s="552"/>
      <c r="J106" s="553"/>
      <c r="K106" s="462"/>
      <c r="L106" s="532"/>
      <c r="M106" s="528"/>
      <c r="N106" s="529"/>
      <c r="P106" s="592"/>
      <c r="Q106" s="593"/>
      <c r="R106" s="592"/>
      <c r="S106" s="592"/>
    </row>
    <row r="107" spans="2:19" s="76" customFormat="1" ht="12.75" customHeight="1">
      <c r="B107" s="534"/>
      <c r="C107" s="588"/>
      <c r="D107" s="606" t="s">
        <v>685</v>
      </c>
      <c r="E107" s="551"/>
      <c r="F107" s="552"/>
      <c r="G107" s="552"/>
      <c r="H107" s="552"/>
      <c r="I107" s="552"/>
      <c r="J107" s="553"/>
      <c r="K107" s="462"/>
      <c r="L107" s="532"/>
      <c r="M107" s="528"/>
      <c r="N107" s="529"/>
      <c r="P107" s="592"/>
      <c r="Q107" s="593"/>
      <c r="R107" s="592"/>
      <c r="S107" s="592"/>
    </row>
    <row r="108" spans="2:19" s="76" customFormat="1" ht="12.75" customHeight="1">
      <c r="B108" s="534"/>
      <c r="C108" s="588"/>
      <c r="D108" s="606" t="s">
        <v>685</v>
      </c>
      <c r="E108" s="551"/>
      <c r="F108" s="552"/>
      <c r="G108" s="552"/>
      <c r="H108" s="552"/>
      <c r="I108" s="552"/>
      <c r="J108" s="553"/>
      <c r="K108" s="462"/>
      <c r="L108" s="532"/>
      <c r="M108" s="528"/>
      <c r="N108" s="529"/>
      <c r="P108" s="592"/>
      <c r="Q108" s="593"/>
      <c r="R108" s="592"/>
      <c r="S108" s="592"/>
    </row>
    <row r="109" spans="2:19" s="76" customFormat="1" ht="12.75" customHeight="1">
      <c r="B109" s="534"/>
      <c r="C109" s="588"/>
      <c r="D109" s="606" t="s">
        <v>685</v>
      </c>
      <c r="E109" s="551"/>
      <c r="F109" s="552"/>
      <c r="G109" s="552"/>
      <c r="H109" s="552"/>
      <c r="I109" s="552"/>
      <c r="J109" s="553"/>
      <c r="K109" s="462"/>
      <c r="L109" s="532"/>
      <c r="M109" s="528"/>
      <c r="N109" s="529"/>
      <c r="P109" s="592"/>
      <c r="Q109" s="593"/>
      <c r="R109" s="592"/>
      <c r="S109" s="592"/>
    </row>
    <row r="110" spans="2:19" s="76" customFormat="1" ht="12.75" customHeight="1">
      <c r="B110" s="534"/>
      <c r="C110" s="595"/>
      <c r="D110" s="607" t="s">
        <v>685</v>
      </c>
      <c r="E110" s="551"/>
      <c r="F110" s="552"/>
      <c r="G110" s="552"/>
      <c r="H110" s="552"/>
      <c r="I110" s="552"/>
      <c r="J110" s="553"/>
      <c r="K110" s="462"/>
      <c r="L110" s="532"/>
      <c r="M110" s="528"/>
      <c r="N110" s="529"/>
      <c r="P110" s="597"/>
      <c r="Q110" s="598"/>
      <c r="R110" s="597"/>
      <c r="S110" s="597"/>
    </row>
    <row r="111" spans="2:19" s="76" customFormat="1" ht="12.75" customHeight="1">
      <c r="B111" s="1172" t="s">
        <v>467</v>
      </c>
      <c r="C111" s="1173"/>
      <c r="D111" s="1173"/>
      <c r="E111" s="1173"/>
      <c r="F111" s="1173"/>
      <c r="G111" s="1173"/>
      <c r="H111" s="1173"/>
      <c r="I111" s="1173"/>
      <c r="J111" s="1173"/>
      <c r="K111" s="1173"/>
      <c r="L111" s="1173"/>
      <c r="M111" s="1173"/>
      <c r="N111" s="1174"/>
      <c r="P111" s="582"/>
      <c r="Q111" s="583"/>
      <c r="R111" s="582"/>
      <c r="S111" s="582"/>
    </row>
    <row r="112" spans="2:19" s="76" customFormat="1" ht="12.75" customHeight="1">
      <c r="B112" s="534"/>
      <c r="C112" s="584"/>
      <c r="D112" s="605" t="s">
        <v>685</v>
      </c>
      <c r="E112" s="551"/>
      <c r="F112" s="552"/>
      <c r="G112" s="552"/>
      <c r="H112" s="552"/>
      <c r="I112" s="552"/>
      <c r="J112" s="553"/>
      <c r="K112" s="462"/>
      <c r="L112" s="528"/>
      <c r="M112" s="523"/>
      <c r="N112" s="529"/>
      <c r="P112" s="586"/>
      <c r="Q112" s="587"/>
      <c r="R112" s="586"/>
      <c r="S112" s="586"/>
    </row>
    <row r="113" spans="2:19" s="76" customFormat="1" ht="12.75" customHeight="1">
      <c r="B113" s="534"/>
      <c r="C113" s="588"/>
      <c r="D113" s="606" t="s">
        <v>685</v>
      </c>
      <c r="E113" s="551"/>
      <c r="F113" s="552"/>
      <c r="G113" s="552"/>
      <c r="H113" s="552"/>
      <c r="I113" s="552"/>
      <c r="J113" s="553"/>
      <c r="K113" s="462"/>
      <c r="L113" s="528"/>
      <c r="M113" s="590">
        <f>P113+Q113</f>
        <v>0</v>
      </c>
      <c r="N113" s="529"/>
      <c r="P113" s="591">
        <f>ROUNDDOWN(SUMIFS($K112:$K120,$D112:$D120,"-")/1000,0)</f>
        <v>0</v>
      </c>
      <c r="Q113" s="591">
        <v>0</v>
      </c>
      <c r="R113" s="591">
        <f>ROUNDDOWN(SUMIFS($K112:$K120,$D112:$D120,"-",$C112:$C120,"○")/1000,0)</f>
        <v>0</v>
      </c>
      <c r="S113" s="591">
        <v>0</v>
      </c>
    </row>
    <row r="114" spans="2:19" s="76" customFormat="1" ht="12.75" customHeight="1">
      <c r="B114" s="534"/>
      <c r="C114" s="588"/>
      <c r="D114" s="606" t="s">
        <v>685</v>
      </c>
      <c r="E114" s="551"/>
      <c r="F114" s="552"/>
      <c r="G114" s="552"/>
      <c r="H114" s="552"/>
      <c r="I114" s="552"/>
      <c r="J114" s="553"/>
      <c r="K114" s="462"/>
      <c r="L114" s="530"/>
      <c r="M114" s="531"/>
      <c r="N114" s="529"/>
      <c r="P114" s="592"/>
      <c r="Q114" s="593"/>
      <c r="R114" s="592"/>
      <c r="S114" s="592"/>
    </row>
    <row r="115" spans="2:19" s="76" customFormat="1" ht="12.75" customHeight="1">
      <c r="B115" s="534"/>
      <c r="C115" s="588"/>
      <c r="D115" s="606" t="s">
        <v>685</v>
      </c>
      <c r="E115" s="551"/>
      <c r="F115" s="552"/>
      <c r="G115" s="552"/>
      <c r="H115" s="552"/>
      <c r="I115" s="552"/>
      <c r="J115" s="553"/>
      <c r="K115" s="462"/>
      <c r="L115" s="532"/>
      <c r="M115" s="528"/>
      <c r="N115" s="529"/>
      <c r="P115" s="592"/>
      <c r="Q115" s="593"/>
      <c r="R115" s="592"/>
      <c r="S115" s="592"/>
    </row>
    <row r="116" spans="2:19" s="76" customFormat="1" ht="12.75" customHeight="1">
      <c r="B116" s="534"/>
      <c r="C116" s="588"/>
      <c r="D116" s="606" t="s">
        <v>685</v>
      </c>
      <c r="E116" s="551"/>
      <c r="F116" s="552"/>
      <c r="G116" s="552"/>
      <c r="H116" s="552"/>
      <c r="I116" s="552"/>
      <c r="J116" s="553"/>
      <c r="K116" s="462"/>
      <c r="L116" s="532"/>
      <c r="M116" s="528"/>
      <c r="N116" s="529"/>
      <c r="P116" s="592"/>
      <c r="Q116" s="593"/>
      <c r="R116" s="592"/>
      <c r="S116" s="592"/>
    </row>
    <row r="117" spans="2:19" s="76" customFormat="1" ht="12.75" customHeight="1">
      <c r="B117" s="534"/>
      <c r="C117" s="588"/>
      <c r="D117" s="606" t="s">
        <v>685</v>
      </c>
      <c r="E117" s="551"/>
      <c r="F117" s="552"/>
      <c r="G117" s="552"/>
      <c r="H117" s="552"/>
      <c r="I117" s="552"/>
      <c r="J117" s="553"/>
      <c r="K117" s="462"/>
      <c r="L117" s="532"/>
      <c r="M117" s="528"/>
      <c r="N117" s="529"/>
      <c r="P117" s="592"/>
      <c r="Q117" s="593"/>
      <c r="R117" s="592"/>
      <c r="S117" s="592"/>
    </row>
    <row r="118" spans="2:19" s="76" customFormat="1" ht="12.75" customHeight="1">
      <c r="B118" s="534"/>
      <c r="C118" s="588"/>
      <c r="D118" s="606" t="s">
        <v>685</v>
      </c>
      <c r="E118" s="551"/>
      <c r="F118" s="552"/>
      <c r="G118" s="552"/>
      <c r="H118" s="552"/>
      <c r="I118" s="552"/>
      <c r="J118" s="553"/>
      <c r="K118" s="462"/>
      <c r="L118" s="532"/>
      <c r="M118" s="528"/>
      <c r="N118" s="529"/>
      <c r="P118" s="592"/>
      <c r="Q118" s="593"/>
      <c r="R118" s="592"/>
      <c r="S118" s="592"/>
    </row>
    <row r="119" spans="2:19" s="76" customFormat="1" ht="12.75" customHeight="1">
      <c r="B119" s="534"/>
      <c r="C119" s="595"/>
      <c r="D119" s="607" t="s">
        <v>685</v>
      </c>
      <c r="E119" s="551"/>
      <c r="F119" s="552"/>
      <c r="G119" s="552"/>
      <c r="H119" s="552"/>
      <c r="I119" s="552"/>
      <c r="J119" s="553"/>
      <c r="K119" s="462"/>
      <c r="L119" s="532"/>
      <c r="M119" s="528"/>
      <c r="N119" s="529"/>
      <c r="P119" s="597"/>
      <c r="Q119" s="598"/>
      <c r="R119" s="597"/>
      <c r="S119" s="597"/>
    </row>
    <row r="120" spans="2:19" s="76" customFormat="1" ht="12.75" customHeight="1">
      <c r="B120" s="1172" t="s">
        <v>468</v>
      </c>
      <c r="C120" s="1173"/>
      <c r="D120" s="1173"/>
      <c r="E120" s="1173"/>
      <c r="F120" s="1173"/>
      <c r="G120" s="1173"/>
      <c r="H120" s="1173"/>
      <c r="I120" s="1173"/>
      <c r="J120" s="1173"/>
      <c r="K120" s="1173"/>
      <c r="L120" s="1173"/>
      <c r="M120" s="1173"/>
      <c r="N120" s="1174"/>
      <c r="P120" s="582"/>
      <c r="Q120" s="583"/>
      <c r="R120" s="582"/>
      <c r="S120" s="582"/>
    </row>
    <row r="121" spans="2:19" s="76" customFormat="1" ht="12.75" customHeight="1">
      <c r="B121" s="534"/>
      <c r="C121" s="584"/>
      <c r="D121" s="605" t="s">
        <v>685</v>
      </c>
      <c r="E121" s="552"/>
      <c r="F121" s="552"/>
      <c r="G121" s="552"/>
      <c r="H121" s="552"/>
      <c r="I121" s="552"/>
      <c r="J121" s="553"/>
      <c r="K121" s="462"/>
      <c r="L121" s="532"/>
      <c r="M121" s="528"/>
      <c r="N121" s="529"/>
      <c r="P121" s="586"/>
      <c r="Q121" s="587"/>
      <c r="R121" s="586"/>
      <c r="S121" s="586"/>
    </row>
    <row r="122" spans="2:19" s="76" customFormat="1" ht="12.75" customHeight="1">
      <c r="B122" s="534"/>
      <c r="C122" s="588"/>
      <c r="D122" s="606" t="s">
        <v>685</v>
      </c>
      <c r="E122" s="552"/>
      <c r="F122" s="552"/>
      <c r="G122" s="552"/>
      <c r="H122" s="552"/>
      <c r="I122" s="552"/>
      <c r="J122" s="553"/>
      <c r="K122" s="462"/>
      <c r="L122" s="532"/>
      <c r="M122" s="590">
        <f>P122+Q122</f>
        <v>0</v>
      </c>
      <c r="N122" s="529"/>
      <c r="P122" s="591">
        <f>ROUNDDOWN(SUMIFS($K121:$K129,$D121:$D129,"-")/1000,0)</f>
        <v>0</v>
      </c>
      <c r="Q122" s="591">
        <v>0</v>
      </c>
      <c r="R122" s="591">
        <f>ROUNDDOWN(SUMIFS($K121:$K129,$D121:$D129,"-",$C121:$C129,"○")/1000,0)</f>
        <v>0</v>
      </c>
      <c r="S122" s="591">
        <v>0</v>
      </c>
    </row>
    <row r="123" spans="2:19" s="76" customFormat="1" ht="12.75" customHeight="1">
      <c r="B123" s="534"/>
      <c r="C123" s="588"/>
      <c r="D123" s="606" t="s">
        <v>685</v>
      </c>
      <c r="E123" s="552"/>
      <c r="F123" s="552"/>
      <c r="G123" s="552"/>
      <c r="H123" s="552"/>
      <c r="I123" s="552"/>
      <c r="J123" s="553"/>
      <c r="K123" s="462"/>
      <c r="L123" s="532"/>
      <c r="M123" s="528"/>
      <c r="N123" s="529"/>
      <c r="P123" s="592"/>
      <c r="Q123" s="593"/>
      <c r="R123" s="592"/>
      <c r="S123" s="592"/>
    </row>
    <row r="124" spans="2:19" s="76" customFormat="1" ht="12.75" customHeight="1">
      <c r="B124" s="534"/>
      <c r="C124" s="588"/>
      <c r="D124" s="606" t="s">
        <v>685</v>
      </c>
      <c r="E124" s="552"/>
      <c r="F124" s="552"/>
      <c r="G124" s="552"/>
      <c r="H124" s="552"/>
      <c r="I124" s="552"/>
      <c r="J124" s="553"/>
      <c r="K124" s="462"/>
      <c r="L124" s="532"/>
      <c r="M124" s="528"/>
      <c r="N124" s="529"/>
      <c r="P124" s="592"/>
      <c r="Q124" s="593"/>
      <c r="R124" s="592"/>
      <c r="S124" s="592"/>
    </row>
    <row r="125" spans="2:19" s="76" customFormat="1" ht="12.75" customHeight="1">
      <c r="B125" s="534"/>
      <c r="C125" s="588"/>
      <c r="D125" s="606" t="s">
        <v>685</v>
      </c>
      <c r="E125" s="552"/>
      <c r="F125" s="552"/>
      <c r="G125" s="552"/>
      <c r="H125" s="552"/>
      <c r="I125" s="552"/>
      <c r="J125" s="553"/>
      <c r="K125" s="462"/>
      <c r="L125" s="532"/>
      <c r="M125" s="528"/>
      <c r="N125" s="529"/>
      <c r="P125" s="592"/>
      <c r="Q125" s="593"/>
      <c r="R125" s="592"/>
      <c r="S125" s="592"/>
    </row>
    <row r="126" spans="2:19" s="76" customFormat="1" ht="12.75" customHeight="1">
      <c r="B126" s="534"/>
      <c r="C126" s="588"/>
      <c r="D126" s="606" t="s">
        <v>685</v>
      </c>
      <c r="E126" s="552"/>
      <c r="F126" s="552"/>
      <c r="G126" s="552"/>
      <c r="H126" s="552"/>
      <c r="I126" s="552"/>
      <c r="J126" s="553"/>
      <c r="K126" s="462"/>
      <c r="L126" s="532"/>
      <c r="M126" s="528"/>
      <c r="N126" s="529"/>
      <c r="P126" s="592"/>
      <c r="Q126" s="593"/>
      <c r="R126" s="592"/>
      <c r="S126" s="592"/>
    </row>
    <row r="127" spans="2:19" s="76" customFormat="1" ht="12.75" customHeight="1">
      <c r="B127" s="534"/>
      <c r="C127" s="588"/>
      <c r="D127" s="606" t="s">
        <v>685</v>
      </c>
      <c r="E127" s="552"/>
      <c r="F127" s="552"/>
      <c r="G127" s="552"/>
      <c r="H127" s="552"/>
      <c r="I127" s="552"/>
      <c r="J127" s="553"/>
      <c r="K127" s="462"/>
      <c r="L127" s="532"/>
      <c r="M127" s="528"/>
      <c r="N127" s="529"/>
      <c r="P127" s="592"/>
      <c r="Q127" s="593"/>
      <c r="R127" s="592"/>
      <c r="S127" s="592"/>
    </row>
    <row r="128" spans="2:19" s="76" customFormat="1" ht="12.75" customHeight="1">
      <c r="B128" s="534"/>
      <c r="C128" s="595"/>
      <c r="D128" s="607" t="s">
        <v>685</v>
      </c>
      <c r="E128" s="552"/>
      <c r="F128" s="552"/>
      <c r="G128" s="552"/>
      <c r="H128" s="552"/>
      <c r="I128" s="552"/>
      <c r="J128" s="553"/>
      <c r="K128" s="462"/>
      <c r="L128" s="528"/>
      <c r="M128" s="533"/>
      <c r="N128" s="529"/>
      <c r="P128" s="597"/>
      <c r="Q128" s="598"/>
      <c r="R128" s="597"/>
      <c r="S128" s="597"/>
    </row>
    <row r="129" spans="2:20" s="76" customFormat="1" ht="12.75" customHeight="1">
      <c r="B129" s="1172" t="s">
        <v>777</v>
      </c>
      <c r="C129" s="1173"/>
      <c r="D129" s="1173"/>
      <c r="E129" s="1173"/>
      <c r="F129" s="1173"/>
      <c r="G129" s="1173"/>
      <c r="H129" s="1173"/>
      <c r="I129" s="1173"/>
      <c r="J129" s="1173"/>
      <c r="K129" s="1173"/>
      <c r="L129" s="1173"/>
      <c r="M129" s="1173"/>
      <c r="N129" s="1174"/>
      <c r="P129" s="582"/>
      <c r="Q129" s="583"/>
      <c r="R129" s="582"/>
      <c r="S129" s="582"/>
    </row>
    <row r="130" spans="2:20" s="76" customFormat="1" ht="12.75" customHeight="1">
      <c r="B130" s="534"/>
      <c r="C130" s="584"/>
      <c r="D130" s="605" t="s">
        <v>685</v>
      </c>
      <c r="E130" s="552"/>
      <c r="F130" s="552"/>
      <c r="G130" s="552"/>
      <c r="H130" s="552"/>
      <c r="I130" s="552"/>
      <c r="J130" s="553"/>
      <c r="K130" s="462"/>
      <c r="L130" s="532"/>
      <c r="M130" s="528"/>
      <c r="N130" s="529"/>
      <c r="P130" s="586"/>
      <c r="Q130" s="587"/>
      <c r="R130" s="586"/>
      <c r="S130" s="586"/>
    </row>
    <row r="131" spans="2:20" s="76" customFormat="1" ht="12.75" customHeight="1">
      <c r="B131" s="534"/>
      <c r="C131" s="588"/>
      <c r="D131" s="606" t="s">
        <v>685</v>
      </c>
      <c r="E131" s="552"/>
      <c r="F131" s="552"/>
      <c r="G131" s="552"/>
      <c r="H131" s="552"/>
      <c r="I131" s="552"/>
      <c r="J131" s="553"/>
      <c r="K131" s="462"/>
      <c r="L131" s="532"/>
      <c r="M131" s="590">
        <f>P131+Q131</f>
        <v>0</v>
      </c>
      <c r="N131" s="529"/>
      <c r="P131" s="591">
        <f>ROUNDDOWN(SUMIFS($K130:$K138,D130:D138,"-")/1000,0)</f>
        <v>0</v>
      </c>
      <c r="Q131" s="591">
        <v>0</v>
      </c>
      <c r="R131" s="591">
        <f>ROUNDDOWN(SUMIFS($K130:$K138,$D130:$D138,"-",$C130:$C138,"○")/1000,0)</f>
        <v>0</v>
      </c>
      <c r="S131" s="591">
        <v>0</v>
      </c>
    </row>
    <row r="132" spans="2:20" s="76" customFormat="1" ht="12.75" customHeight="1">
      <c r="B132" s="534"/>
      <c r="C132" s="588"/>
      <c r="D132" s="606" t="s">
        <v>685</v>
      </c>
      <c r="E132" s="552"/>
      <c r="F132" s="552"/>
      <c r="G132" s="552"/>
      <c r="H132" s="552"/>
      <c r="I132" s="552"/>
      <c r="J132" s="553"/>
      <c r="K132" s="462"/>
      <c r="L132" s="532"/>
      <c r="M132" s="528"/>
      <c r="N132" s="529"/>
      <c r="P132" s="592"/>
      <c r="Q132" s="593"/>
      <c r="R132" s="592"/>
      <c r="S132" s="592"/>
    </row>
    <row r="133" spans="2:20" s="76" customFormat="1" ht="12.75" customHeight="1">
      <c r="B133" s="534"/>
      <c r="C133" s="588"/>
      <c r="D133" s="606" t="s">
        <v>685</v>
      </c>
      <c r="E133" s="552"/>
      <c r="F133" s="552"/>
      <c r="G133" s="552"/>
      <c r="H133" s="552"/>
      <c r="I133" s="552"/>
      <c r="J133" s="553"/>
      <c r="K133" s="462"/>
      <c r="L133" s="532"/>
      <c r="M133" s="528"/>
      <c r="N133" s="529"/>
      <c r="P133" s="592"/>
      <c r="Q133" s="593"/>
      <c r="R133" s="592"/>
      <c r="S133" s="592"/>
    </row>
    <row r="134" spans="2:20" s="76" customFormat="1" ht="12.75" customHeight="1">
      <c r="B134" s="534"/>
      <c r="C134" s="588"/>
      <c r="D134" s="606" t="s">
        <v>685</v>
      </c>
      <c r="E134" s="552"/>
      <c r="F134" s="552"/>
      <c r="G134" s="552"/>
      <c r="H134" s="552"/>
      <c r="I134" s="552"/>
      <c r="J134" s="553"/>
      <c r="K134" s="462"/>
      <c r="L134" s="532"/>
      <c r="M134" s="528"/>
      <c r="N134" s="529"/>
      <c r="P134" s="592"/>
      <c r="Q134" s="593"/>
      <c r="R134" s="592"/>
      <c r="S134" s="592"/>
    </row>
    <row r="135" spans="2:20" s="76" customFormat="1" ht="12.75" customHeight="1">
      <c r="B135" s="534"/>
      <c r="C135" s="588"/>
      <c r="D135" s="606" t="s">
        <v>685</v>
      </c>
      <c r="E135" s="552"/>
      <c r="F135" s="552"/>
      <c r="G135" s="552"/>
      <c r="H135" s="552"/>
      <c r="I135" s="552"/>
      <c r="J135" s="553"/>
      <c r="K135" s="462"/>
      <c r="L135" s="532"/>
      <c r="M135" s="528"/>
      <c r="N135" s="529"/>
      <c r="P135" s="592"/>
      <c r="Q135" s="593"/>
      <c r="R135" s="592"/>
      <c r="S135" s="592"/>
    </row>
    <row r="136" spans="2:20" s="76" customFormat="1" ht="12.75" customHeight="1">
      <c r="B136" s="534"/>
      <c r="C136" s="588"/>
      <c r="D136" s="606" t="s">
        <v>685</v>
      </c>
      <c r="E136" s="552"/>
      <c r="F136" s="552"/>
      <c r="G136" s="552"/>
      <c r="H136" s="552"/>
      <c r="I136" s="552"/>
      <c r="J136" s="553"/>
      <c r="K136" s="462"/>
      <c r="L136" s="532"/>
      <c r="M136" s="528"/>
      <c r="N136" s="529"/>
      <c r="P136" s="592"/>
      <c r="Q136" s="593"/>
      <c r="R136" s="592"/>
      <c r="S136" s="592"/>
    </row>
    <row r="137" spans="2:20" s="76" customFormat="1" ht="12.75" customHeight="1">
      <c r="B137" s="534"/>
      <c r="C137" s="595"/>
      <c r="D137" s="607" t="s">
        <v>685</v>
      </c>
      <c r="E137" s="552"/>
      <c r="F137" s="552"/>
      <c r="G137" s="552"/>
      <c r="H137" s="552"/>
      <c r="I137" s="552"/>
      <c r="J137" s="553"/>
      <c r="K137" s="462"/>
      <c r="L137" s="528"/>
      <c r="M137" s="533"/>
      <c r="N137" s="529"/>
      <c r="P137" s="597"/>
      <c r="Q137" s="598"/>
      <c r="R137" s="597"/>
      <c r="S137" s="597"/>
    </row>
    <row r="138" spans="2:20" ht="15.75" customHeight="1">
      <c r="B138" s="1184" t="s">
        <v>73</v>
      </c>
      <c r="C138" s="1097"/>
      <c r="D138" s="1097"/>
      <c r="E138" s="1097"/>
      <c r="F138" s="1097"/>
      <c r="G138" s="1097"/>
      <c r="H138" s="1097"/>
      <c r="I138" s="1097"/>
      <c r="J138" s="1097"/>
      <c r="K138" s="1097"/>
      <c r="L138" s="599"/>
      <c r="M138" s="600">
        <f>SUM(M86,M95,M104,M113,M122,M131)</f>
        <v>0</v>
      </c>
      <c r="N138" s="571"/>
      <c r="O138" s="294"/>
      <c r="P138" s="601">
        <f>SUM(P86,P95,P104,P113,P122,P131)</f>
        <v>0</v>
      </c>
      <c r="Q138" s="601">
        <f t="shared" ref="Q138:S138" si="1">SUM(Q86,Q95,Q104,Q113,Q122,Q131)</f>
        <v>0</v>
      </c>
      <c r="R138" s="601">
        <f t="shared" si="1"/>
        <v>0</v>
      </c>
      <c r="S138" s="601">
        <f t="shared" si="1"/>
        <v>0</v>
      </c>
    </row>
    <row r="139" spans="2:20" ht="14.25" customHeight="1">
      <c r="B139" s="466" t="s">
        <v>76</v>
      </c>
      <c r="C139" s="608"/>
      <c r="D139" s="608"/>
      <c r="E139" s="608"/>
      <c r="F139" s="608"/>
      <c r="G139" s="608"/>
      <c r="H139" s="608"/>
      <c r="I139" s="608"/>
      <c r="J139" s="608"/>
      <c r="K139" s="608"/>
      <c r="L139" s="609"/>
      <c r="M139" s="610"/>
      <c r="N139"/>
      <c r="O139"/>
      <c r="P139" s="1177" t="s">
        <v>674</v>
      </c>
      <c r="Q139" s="1178"/>
      <c r="R139" s="1177" t="s">
        <v>675</v>
      </c>
      <c r="S139" s="1178"/>
    </row>
    <row r="140" spans="2:20" ht="18" customHeight="1" thickBot="1">
      <c r="B140" s="623"/>
      <c r="C140" s="575"/>
      <c r="D140" s="575"/>
      <c r="E140" s="465"/>
      <c r="F140" s="122"/>
      <c r="G140" s="122"/>
      <c r="H140" s="122"/>
      <c r="I140" s="122"/>
      <c r="J140" s="122"/>
      <c r="K140" s="122"/>
      <c r="L140" s="122"/>
      <c r="M140" s="122"/>
      <c r="O140" s="76"/>
      <c r="P140" s="580" t="s">
        <v>679</v>
      </c>
      <c r="Q140" s="580" t="s">
        <v>680</v>
      </c>
      <c r="R140" s="581" t="s">
        <v>681</v>
      </c>
      <c r="S140" s="581" t="s">
        <v>682</v>
      </c>
    </row>
    <row r="141" spans="2:20" ht="27.75" customHeight="1">
      <c r="B141" s="122"/>
      <c r="C141" s="320"/>
      <c r="D141" s="1185" t="s">
        <v>686</v>
      </c>
      <c r="E141" s="1186"/>
      <c r="F141" s="1186"/>
      <c r="G141" s="1187" t="s">
        <v>687</v>
      </c>
      <c r="H141" s="1188"/>
      <c r="I141" s="1188"/>
      <c r="J141" s="1188"/>
      <c r="K141" s="1189"/>
      <c r="L141" s="611"/>
      <c r="M141" s="612">
        <f>SUM(M78,M138)</f>
        <v>0</v>
      </c>
      <c r="N141" s="567"/>
      <c r="O141" s="613"/>
      <c r="P141" s="615">
        <f>SUM(P78,P138)</f>
        <v>0</v>
      </c>
      <c r="Q141" s="615">
        <f>SUM(Q78,Q138)</f>
        <v>0</v>
      </c>
      <c r="R141" s="602">
        <f>SUM(R78,R138)</f>
        <v>0</v>
      </c>
      <c r="S141" s="602">
        <f>SUM(S78,S138)</f>
        <v>0</v>
      </c>
    </row>
    <row r="142" spans="2:20" ht="48.75" customHeight="1">
      <c r="B142" s="616"/>
      <c r="C142" s="320"/>
      <c r="D142" s="1190" t="s">
        <v>688</v>
      </c>
      <c r="E142" s="1191"/>
      <c r="F142" s="1191"/>
      <c r="G142" s="1192" t="s">
        <v>689</v>
      </c>
      <c r="H142" s="1193"/>
      <c r="I142" s="1193"/>
      <c r="J142" s="1193"/>
      <c r="K142" s="1194"/>
      <c r="L142" s="617"/>
      <c r="M142" s="618">
        <f>P142+Q142</f>
        <v>0</v>
      </c>
      <c r="N142" s="619"/>
      <c r="O142" s="613"/>
      <c r="P142" s="615">
        <f>IF(共通入力シート!$B$18="課税事業者",ROUNDDOWN((P141-R141)*10/110,0),0)</f>
        <v>0</v>
      </c>
      <c r="Q142" s="615">
        <f>IF(共通入力シート!$B$18="課税事業者",ROUNDDOWN((Q141-S141)*10/110,0),0)</f>
        <v>0</v>
      </c>
      <c r="R142" s="76"/>
      <c r="S142" s="76"/>
      <c r="T142" s="718" t="s">
        <v>787</v>
      </c>
    </row>
    <row r="143" spans="2:20" ht="34.5" customHeight="1" thickBot="1">
      <c r="B143" s="616"/>
      <c r="C143" s="320"/>
      <c r="D143" s="1195" t="s">
        <v>690</v>
      </c>
      <c r="E143" s="1196"/>
      <c r="F143" s="1196"/>
      <c r="G143" s="1197" t="s">
        <v>691</v>
      </c>
      <c r="H143" s="1198"/>
      <c r="I143" s="1198"/>
      <c r="J143" s="1198"/>
      <c r="K143" s="1199"/>
      <c r="L143" s="620"/>
      <c r="M143" s="621">
        <f>M141-M142</f>
        <v>0</v>
      </c>
      <c r="N143" s="568"/>
      <c r="O143" s="613"/>
      <c r="P143" s="602">
        <f>P141-P142</f>
        <v>0</v>
      </c>
      <c r="Q143" s="602">
        <f>Q141-Q142</f>
        <v>0</v>
      </c>
      <c r="R143" s="76"/>
      <c r="S143" s="76"/>
      <c r="T143" s="718" t="s">
        <v>788</v>
      </c>
    </row>
    <row r="144" spans="2:20" ht="15.75" customHeight="1" thickBot="1">
      <c r="B144" s="616"/>
      <c r="C144" s="575"/>
      <c r="D144" s="575"/>
      <c r="E144" s="616"/>
      <c r="F144" s="616"/>
      <c r="G144" s="328" t="s">
        <v>695</v>
      </c>
      <c r="H144" s="122"/>
      <c r="J144" s="570"/>
      <c r="K144" s="570"/>
      <c r="L144" s="570"/>
      <c r="M144" s="569"/>
      <c r="O144" s="76"/>
      <c r="P144" s="76"/>
    </row>
    <row r="145" spans="2:17" ht="33.75" customHeight="1" thickBot="1">
      <c r="B145" s="616"/>
      <c r="C145" s="575"/>
      <c r="D145" s="1200" t="s">
        <v>74</v>
      </c>
      <c r="E145" s="1201"/>
      <c r="F145" s="1201"/>
      <c r="G145" s="1202" t="str">
        <f>IF(共通入力シート!$B$2="","",共通入力シート!$B$2)</f>
        <v/>
      </c>
      <c r="H145" s="1203"/>
      <c r="I145" s="1203"/>
      <c r="J145" s="1203"/>
      <c r="K145" s="1203"/>
      <c r="L145" s="1203"/>
      <c r="M145" s="1203"/>
      <c r="N145" s="1204"/>
      <c r="O145" s="76"/>
      <c r="P145" s="76"/>
    </row>
    <row r="146" spans="2:17" ht="9.75" customHeight="1" thickBot="1">
      <c r="B146" s="608"/>
      <c r="C146" s="575"/>
      <c r="D146" s="575"/>
      <c r="E146" s="608"/>
      <c r="F146" s="608"/>
      <c r="G146"/>
      <c r="H146" s="122"/>
      <c r="I146" s="545"/>
      <c r="J146" s="526"/>
      <c r="K146" s="527"/>
      <c r="L146" s="527"/>
      <c r="M146" s="546"/>
      <c r="O146" s="76"/>
      <c r="P146" s="76"/>
    </row>
    <row r="147" spans="2:17" ht="36" customHeight="1" thickBot="1">
      <c r="B147" s="327"/>
      <c r="C147" s="320"/>
      <c r="D147" s="575"/>
      <c r="E147" s="327"/>
      <c r="F147" s="327"/>
      <c r="G147" s="1205" t="s">
        <v>38</v>
      </c>
      <c r="H147" s="1206"/>
      <c r="I147" s="1207"/>
      <c r="J147" s="1208">
        <f>M143</f>
        <v>0</v>
      </c>
      <c r="K147" s="1209"/>
      <c r="L147" s="1210"/>
      <c r="M147" s="1016" t="s">
        <v>75</v>
      </c>
      <c r="N147" s="1204"/>
      <c r="O147" s="320"/>
      <c r="P147" s="602">
        <f>P143</f>
        <v>0</v>
      </c>
      <c r="Q147" s="602">
        <f>Q143</f>
        <v>0</v>
      </c>
    </row>
    <row r="148" spans="2:17" ht="8.25" customHeight="1">
      <c r="B148" s="2"/>
      <c r="E148" s="466"/>
      <c r="F148" s="463"/>
      <c r="G148" s="463"/>
      <c r="H148" s="463"/>
      <c r="I148" s="463"/>
      <c r="J148" s="463"/>
      <c r="K148" s="464"/>
      <c r="L148" s="464"/>
      <c r="M148" s="464"/>
    </row>
    <row r="151" spans="2:17">
      <c r="B151" s="139"/>
      <c r="C151" s="139"/>
      <c r="D151" s="139"/>
    </row>
    <row r="152" spans="2:17">
      <c r="B152" s="139"/>
      <c r="C152" s="139"/>
      <c r="D152" s="139"/>
    </row>
    <row r="153" spans="2:17">
      <c r="B153" s="139"/>
      <c r="C153" s="139"/>
      <c r="D153" s="139"/>
    </row>
  </sheetData>
  <sheetProtection algorithmName="SHA-512" hashValue="yxDvOXNsL+PVPMK4ycY43O4fv5cq5eEbpN3VhsmsA1BBGTctqfnDEK5QhYoHxf4jNsGc1pEplQs+P1MNYTDSeQ==" saltValue="umnnZf5HWRNjwnenMrZ5Kw==" spinCount="100000" sheet="1" objects="1" scenarios="1" formatCells="0" formatRows="0" insertRows="0"/>
  <mergeCells count="39">
    <mergeCell ref="D143:F143"/>
    <mergeCell ref="G143:K143"/>
    <mergeCell ref="D145:F145"/>
    <mergeCell ref="G145:N145"/>
    <mergeCell ref="G147:I147"/>
    <mergeCell ref="J147:L147"/>
    <mergeCell ref="M147:N147"/>
    <mergeCell ref="P139:Q139"/>
    <mergeCell ref="R139:S139"/>
    <mergeCell ref="D141:F141"/>
    <mergeCell ref="G141:K141"/>
    <mergeCell ref="D142:F142"/>
    <mergeCell ref="G142:K142"/>
    <mergeCell ref="B138:K138"/>
    <mergeCell ref="B78:K78"/>
    <mergeCell ref="C82:D82"/>
    <mergeCell ref="P82:Q82"/>
    <mergeCell ref="R82:S82"/>
    <mergeCell ref="E83:J83"/>
    <mergeCell ref="L83:N83"/>
    <mergeCell ref="B84:N84"/>
    <mergeCell ref="B93:N93"/>
    <mergeCell ref="B102:N102"/>
    <mergeCell ref="B111:N111"/>
    <mergeCell ref="B120:N120"/>
    <mergeCell ref="R4:S4"/>
    <mergeCell ref="E5:J5"/>
    <mergeCell ref="L5:N5"/>
    <mergeCell ref="B6:N6"/>
    <mergeCell ref="B15:N15"/>
    <mergeCell ref="B69:N69"/>
    <mergeCell ref="B129:N129"/>
    <mergeCell ref="B60:N60"/>
    <mergeCell ref="C4:D4"/>
    <mergeCell ref="P4:Q4"/>
    <mergeCell ref="B24:N24"/>
    <mergeCell ref="B33:N33"/>
    <mergeCell ref="B42:N42"/>
    <mergeCell ref="B51:N51"/>
  </mergeCells>
  <phoneticPr fontId="1"/>
  <dataValidations count="2">
    <dataValidation type="list" allowBlank="1" showInputMessage="1" showErrorMessage="1" sqref="C70:D77 C130:C137 C7:C14 C25:D32 C16:C23 C34:C41 C43:C50 C52:C59 C85:C92 C94:C101 C103:C110 C112:C119 C121:C128 C61:C68" xr:uid="{4865E4C9-6E04-4AC0-B5C3-DCAA1076F08F}">
      <formula1>"○"</formula1>
    </dataValidation>
    <dataValidation type="list" allowBlank="1" showInputMessage="1" showErrorMessage="1" sqref="B70:B77 B7:B14 B16:B23 B25:B32 B34:B41 B43:B50 B52:B59 B61:B68 B85:B92 B94:B101 B103:B110 B112:B119 B121:B128 B130:B137" xr:uid="{0624FACC-73F8-4DA1-AD20-D2908E24818D}">
      <formula1>"　,普-01,普-02,普-03,普-04,普-05,普-06,普-07,普-08,普-09,普-10,普-11,普-12,普-13,普-14,普-15,普-16,普-17,普-18,普-19,普-20"</formula1>
    </dataValidation>
  </dataValidations>
  <printOptions horizontalCentered="1"/>
  <pageMargins left="0.70866141732283472" right="0.70866141732283472" top="0.74803149606299213" bottom="0.74803149606299213" header="0.31496062992125984" footer="0.31496062992125984"/>
  <pageSetup paperSize="9" scale="53" orientation="portrait" r:id="rId1"/>
  <headerFooter>
    <oddHeader>&amp;R&amp;"ＭＳ Ｐゴシック,標準"（様式１ー４ー②）</oddHeader>
  </headerFooter>
  <rowBreaks count="1" manualBreakCount="1">
    <brk id="80" max="19" man="1"/>
  </rowBreak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0D14E-4509-4FF2-9BC3-DA89E53F8DF6}">
  <sheetPr codeName="Sheet16">
    <tabColor theme="7" tint="0.39997558519241921"/>
  </sheetPr>
  <dimension ref="A1:U2320"/>
  <sheetViews>
    <sheetView view="pageBreakPreview" zoomScaleNormal="100" zoomScaleSheetLayoutView="100" workbookViewId="0">
      <selection activeCell="B7" sqref="B7:K8"/>
    </sheetView>
  </sheetViews>
  <sheetFormatPr defaultColWidth="8.125" defaultRowHeight="16.5"/>
  <cols>
    <col min="1" max="1" width="0.875" style="294" customWidth="1"/>
    <col min="2" max="2" width="4.625" style="199" customWidth="1"/>
    <col min="3" max="3" width="3.625" style="199" customWidth="1"/>
    <col min="4" max="5" width="8.125" style="199" customWidth="1"/>
    <col min="6" max="6" width="9.125" style="199" customWidth="1"/>
    <col min="7" max="7" width="8.125" style="199" customWidth="1"/>
    <col min="8" max="8" width="6.875" style="199" customWidth="1"/>
    <col min="9" max="10" width="4.5" style="199" customWidth="1"/>
    <col min="11" max="12" width="8.125" style="199" customWidth="1"/>
    <col min="13" max="13" width="6.5" style="199" customWidth="1"/>
    <col min="14" max="14" width="9.125" style="199" customWidth="1"/>
    <col min="15" max="15" width="11.625" style="199" customWidth="1"/>
    <col min="16" max="16" width="0.875" style="294" customWidth="1"/>
    <col min="17" max="17" width="4.5" style="294" customWidth="1"/>
    <col min="18" max="19" width="8.125" style="200"/>
    <col min="20" max="20" width="15.5" style="200" customWidth="1"/>
    <col min="21" max="21" width="8.125" style="200"/>
    <col min="22" max="16384" width="8.125" style="294"/>
  </cols>
  <sheetData>
    <row r="1" spans="2:21" ht="15.6" customHeight="1">
      <c r="B1" s="122" t="s">
        <v>332</v>
      </c>
      <c r="C1" s="198"/>
      <c r="D1" s="198"/>
      <c r="E1" s="198"/>
      <c r="F1" s="198"/>
      <c r="G1" s="198"/>
      <c r="H1" s="198"/>
      <c r="I1" s="198"/>
      <c r="J1" s="198"/>
      <c r="K1" s="198"/>
      <c r="L1" s="198"/>
      <c r="M1" s="198"/>
      <c r="N1" s="198"/>
      <c r="O1" s="198"/>
      <c r="R1" s="294"/>
      <c r="S1" s="294"/>
      <c r="T1" s="294"/>
      <c r="U1" s="294"/>
    </row>
    <row r="2" spans="2:21" ht="15.6" customHeight="1">
      <c r="B2" s="198" t="s">
        <v>383</v>
      </c>
      <c r="C2" s="198"/>
      <c r="D2" s="198"/>
      <c r="E2" s="198"/>
      <c r="F2" s="198"/>
      <c r="G2" s="198"/>
      <c r="H2" s="198"/>
      <c r="I2" s="198"/>
      <c r="J2" s="198"/>
      <c r="K2" s="198"/>
      <c r="L2" s="198"/>
      <c r="M2" s="198"/>
      <c r="N2" s="198"/>
      <c r="O2" s="198"/>
      <c r="R2" s="294"/>
      <c r="S2" s="294"/>
      <c r="T2" s="294"/>
      <c r="U2" s="294"/>
    </row>
    <row r="3" spans="2:21" ht="15.6" customHeight="1" thickBot="1">
      <c r="B3" s="1044" t="s">
        <v>575</v>
      </c>
      <c r="C3" s="1044"/>
      <c r="D3" s="1044"/>
      <c r="E3" s="1044"/>
      <c r="F3" s="1044"/>
      <c r="G3" s="1044"/>
      <c r="H3" s="1044"/>
      <c r="I3" s="1044"/>
      <c r="J3" s="1044"/>
      <c r="K3" s="1044"/>
      <c r="L3" s="1044"/>
      <c r="M3" s="1044"/>
      <c r="N3" s="1044"/>
      <c r="O3" s="1044"/>
      <c r="R3" s="294"/>
      <c r="S3" s="294"/>
      <c r="T3" s="294"/>
      <c r="U3" s="294"/>
    </row>
    <row r="4" spans="2:21" ht="15.75" customHeight="1">
      <c r="B4" s="1036" t="s">
        <v>36</v>
      </c>
      <c r="C4" s="1063"/>
      <c r="D4" s="1051" t="s">
        <v>536</v>
      </c>
      <c r="E4" s="1052"/>
      <c r="F4" s="1036" t="s">
        <v>447</v>
      </c>
      <c r="G4" s="1037"/>
      <c r="H4" s="1038"/>
      <c r="I4" s="1038"/>
      <c r="J4" s="1038"/>
      <c r="K4" s="1038"/>
      <c r="L4" s="1038"/>
      <c r="M4" s="1038"/>
      <c r="N4" s="1038"/>
      <c r="O4" s="1039"/>
      <c r="Q4" s="520"/>
      <c r="R4" s="294"/>
      <c r="S4" s="294"/>
      <c r="T4" s="294"/>
      <c r="U4" s="294"/>
    </row>
    <row r="5" spans="2:21" ht="17.25" customHeight="1" thickBot="1">
      <c r="B5" s="1040"/>
      <c r="C5" s="1064"/>
      <c r="D5" s="1053"/>
      <c r="E5" s="1054"/>
      <c r="F5" s="1040"/>
      <c r="G5" s="1041"/>
      <c r="H5" s="1042"/>
      <c r="I5" s="1042"/>
      <c r="J5" s="1042"/>
      <c r="K5" s="1042"/>
      <c r="L5" s="1042"/>
      <c r="M5" s="1042"/>
      <c r="N5" s="1042"/>
      <c r="O5" s="1043"/>
      <c r="Q5" s="519"/>
      <c r="R5" s="294"/>
      <c r="S5" s="294"/>
      <c r="T5" s="294"/>
      <c r="U5" s="294"/>
    </row>
    <row r="6" spans="2:21" ht="16.5" customHeight="1">
      <c r="B6" s="295" t="s">
        <v>111</v>
      </c>
      <c r="C6" s="296"/>
      <c r="D6" s="296"/>
      <c r="E6" s="297"/>
      <c r="F6" s="296"/>
      <c r="G6" s="296"/>
      <c r="H6" s="298"/>
      <c r="I6" s="298"/>
      <c r="J6" s="298"/>
      <c r="K6" s="298"/>
      <c r="L6" s="298"/>
      <c r="M6" s="298"/>
      <c r="N6" s="298"/>
      <c r="O6" s="299"/>
      <c r="R6" s="294"/>
      <c r="S6" s="294"/>
      <c r="T6" s="294"/>
      <c r="U6" s="294"/>
    </row>
    <row r="7" spans="2:21" ht="18.75" customHeight="1">
      <c r="B7" s="1055"/>
      <c r="C7" s="1056"/>
      <c r="D7" s="1056"/>
      <c r="E7" s="1056"/>
      <c r="F7" s="1056"/>
      <c r="G7" s="1056"/>
      <c r="H7" s="1056"/>
      <c r="I7" s="1056"/>
      <c r="J7" s="1056"/>
      <c r="K7" s="1056"/>
      <c r="L7" s="1213" t="s">
        <v>39</v>
      </c>
      <c r="M7" s="1215"/>
      <c r="N7" s="1215"/>
      <c r="O7" s="1216"/>
      <c r="Q7" s="496" t="str">
        <f>IF(M7="", "←選択してください。", "")</f>
        <v>←選択してください。</v>
      </c>
      <c r="R7" s="294"/>
      <c r="S7" s="294"/>
      <c r="T7" s="294"/>
      <c r="U7" s="294"/>
    </row>
    <row r="8" spans="2:21" ht="17.25" customHeight="1">
      <c r="B8" s="1057"/>
      <c r="C8" s="1058"/>
      <c r="D8" s="1058"/>
      <c r="E8" s="1058"/>
      <c r="F8" s="1058"/>
      <c r="G8" s="1058"/>
      <c r="H8" s="1058"/>
      <c r="I8" s="1058"/>
      <c r="J8" s="1058"/>
      <c r="K8" s="1058"/>
      <c r="L8" s="1214"/>
      <c r="M8" s="1217"/>
      <c r="N8" s="1217"/>
      <c r="O8" s="1218"/>
      <c r="Q8" s="301"/>
      <c r="R8" s="294"/>
      <c r="S8" s="294"/>
      <c r="T8" s="294"/>
      <c r="U8" s="294"/>
    </row>
    <row r="9" spans="2:21" ht="4.5" customHeight="1">
      <c r="B9" s="303"/>
      <c r="C9" s="303"/>
      <c r="D9" s="303"/>
      <c r="E9" s="303"/>
      <c r="F9" s="303"/>
      <c r="G9" s="303"/>
      <c r="H9" s="303"/>
      <c r="I9" s="303"/>
      <c r="J9" s="303"/>
      <c r="K9" s="303"/>
      <c r="L9" s="303"/>
      <c r="M9" s="303"/>
      <c r="N9" s="303"/>
      <c r="O9" s="517"/>
      <c r="R9" s="294"/>
      <c r="S9" s="294"/>
      <c r="T9" s="294"/>
      <c r="U9" s="294"/>
    </row>
    <row r="10" spans="2:21" ht="24" customHeight="1">
      <c r="B10" s="987" t="s">
        <v>112</v>
      </c>
      <c r="C10" s="1097"/>
      <c r="D10" s="1098" t="s">
        <v>41</v>
      </c>
      <c r="E10" s="1099"/>
      <c r="F10" s="1100"/>
      <c r="G10" s="1100"/>
      <c r="H10" s="1101"/>
      <c r="I10" s="987"/>
      <c r="J10" s="988"/>
      <c r="K10" s="988"/>
      <c r="L10" s="1219"/>
      <c r="M10" s="1219"/>
      <c r="N10" s="1219"/>
      <c r="O10" s="1220"/>
      <c r="Q10" s="301" t="str">
        <f>IF(OR(F4="人材養成事業",F4= "普及啓発事業"), "←斜線部は記入する必要はありません。", "")</f>
        <v/>
      </c>
      <c r="R10" s="294"/>
      <c r="S10" s="294"/>
      <c r="T10" s="294"/>
      <c r="U10" s="294"/>
    </row>
    <row r="11" spans="2:21" ht="8.25" customHeight="1">
      <c r="B11" s="122"/>
      <c r="C11" s="122"/>
      <c r="D11" s="122"/>
      <c r="E11" s="122"/>
      <c r="F11" s="303"/>
      <c r="G11" s="303"/>
      <c r="H11" s="500"/>
      <c r="I11" s="303"/>
      <c r="J11" s="303"/>
      <c r="K11" s="303"/>
      <c r="L11" s="501"/>
      <c r="M11" s="303"/>
      <c r="N11" s="303"/>
      <c r="O11" s="502"/>
      <c r="Q11" s="301"/>
      <c r="R11" s="294"/>
      <c r="S11" s="294"/>
      <c r="T11" s="294"/>
      <c r="U11" s="294"/>
    </row>
    <row r="12" spans="2:21" ht="24" hidden="1" customHeight="1">
      <c r="B12" s="122"/>
      <c r="C12" s="122"/>
      <c r="D12" s="122"/>
      <c r="E12" s="122"/>
      <c r="F12" s="303"/>
      <c r="G12" s="303"/>
      <c r="H12" s="500"/>
      <c r="I12" s="303"/>
      <c r="J12" s="303"/>
      <c r="K12" s="303"/>
      <c r="L12" s="501"/>
      <c r="M12" s="303"/>
      <c r="N12" s="303"/>
      <c r="O12" s="502"/>
      <c r="Q12" s="301"/>
      <c r="R12" s="294"/>
      <c r="S12" s="294"/>
      <c r="T12" s="294"/>
      <c r="U12" s="294"/>
    </row>
    <row r="13" spans="2:21" ht="9.75" hidden="1" customHeight="1">
      <c r="B13" s="122"/>
      <c r="C13" s="122"/>
      <c r="D13" s="303"/>
      <c r="E13" s="303"/>
      <c r="F13" s="303"/>
      <c r="G13" s="303"/>
      <c r="H13" s="303"/>
      <c r="I13" s="303"/>
      <c r="J13" s="303"/>
      <c r="K13" s="303"/>
      <c r="L13" s="303"/>
      <c r="M13" s="303"/>
      <c r="N13" s="303"/>
      <c r="O13" s="303"/>
      <c r="Q13" s="301"/>
      <c r="R13" s="294"/>
      <c r="S13" s="294"/>
      <c r="T13" s="294"/>
      <c r="U13" s="294"/>
    </row>
    <row r="14" spans="2:21" s="97" customFormat="1" ht="18" customHeight="1">
      <c r="B14" s="1067" t="s">
        <v>277</v>
      </c>
      <c r="C14" s="1075"/>
      <c r="D14" s="1032" t="s">
        <v>738</v>
      </c>
      <c r="E14" s="975"/>
      <c r="F14" s="975"/>
      <c r="G14" s="975"/>
      <c r="H14" s="975"/>
      <c r="I14" s="975"/>
      <c r="J14" s="975"/>
      <c r="K14" s="975"/>
      <c r="L14" s="975"/>
      <c r="M14" s="975"/>
      <c r="N14" s="975"/>
      <c r="O14" s="976"/>
      <c r="Q14" s="495"/>
    </row>
    <row r="15" spans="2:21" s="97" customFormat="1" ht="19.350000000000001" customHeight="1">
      <c r="B15" s="1076"/>
      <c r="C15" s="1077"/>
      <c r="D15" s="1033"/>
      <c r="E15" s="1034"/>
      <c r="F15" s="1034"/>
      <c r="G15" s="1034"/>
      <c r="H15" s="1034"/>
      <c r="I15" s="1034"/>
      <c r="J15" s="1034"/>
      <c r="K15" s="1034"/>
      <c r="L15" s="1034"/>
      <c r="M15" s="1034"/>
      <c r="N15" s="1034"/>
      <c r="O15" s="1035"/>
    </row>
    <row r="16" spans="2:21" s="97" customFormat="1" ht="19.350000000000001" customHeight="1">
      <c r="B16" s="1076"/>
      <c r="C16" s="1077"/>
      <c r="D16" s="1026"/>
      <c r="E16" s="1027"/>
      <c r="F16" s="1027"/>
      <c r="G16" s="1027"/>
      <c r="H16" s="1027"/>
      <c r="I16" s="1027"/>
      <c r="J16" s="1027"/>
      <c r="K16" s="1027"/>
      <c r="L16" s="1027"/>
      <c r="M16" s="1027"/>
      <c r="N16" s="1027"/>
      <c r="O16" s="1028"/>
    </row>
    <row r="17" spans="2:15" s="97" customFormat="1" ht="19.350000000000001" customHeight="1">
      <c r="B17" s="1076"/>
      <c r="C17" s="1077"/>
      <c r="D17" s="1026"/>
      <c r="E17" s="1027"/>
      <c r="F17" s="1027"/>
      <c r="G17" s="1027"/>
      <c r="H17" s="1027"/>
      <c r="I17" s="1027"/>
      <c r="J17" s="1027"/>
      <c r="K17" s="1027"/>
      <c r="L17" s="1027"/>
      <c r="M17" s="1027"/>
      <c r="N17" s="1027"/>
      <c r="O17" s="1028"/>
    </row>
    <row r="18" spans="2:15" s="97" customFormat="1" ht="19.350000000000001" customHeight="1">
      <c r="B18" s="1076"/>
      <c r="C18" s="1077"/>
      <c r="D18" s="1026"/>
      <c r="E18" s="1027"/>
      <c r="F18" s="1027"/>
      <c r="G18" s="1027"/>
      <c r="H18" s="1027"/>
      <c r="I18" s="1027"/>
      <c r="J18" s="1027"/>
      <c r="K18" s="1027"/>
      <c r="L18" s="1027"/>
      <c r="M18" s="1027"/>
      <c r="N18" s="1027"/>
      <c r="O18" s="1028"/>
    </row>
    <row r="19" spans="2:15" s="97" customFormat="1" ht="19.350000000000001" customHeight="1">
      <c r="B19" s="1076"/>
      <c r="C19" s="1077"/>
      <c r="D19" s="1026"/>
      <c r="E19" s="1027"/>
      <c r="F19" s="1027"/>
      <c r="G19" s="1027"/>
      <c r="H19" s="1027"/>
      <c r="I19" s="1027"/>
      <c r="J19" s="1027"/>
      <c r="K19" s="1027"/>
      <c r="L19" s="1027"/>
      <c r="M19" s="1027"/>
      <c r="N19" s="1027"/>
      <c r="O19" s="1028"/>
    </row>
    <row r="20" spans="2:15" s="97" customFormat="1" ht="19.350000000000001" customHeight="1">
      <c r="B20" s="1076"/>
      <c r="C20" s="1077"/>
      <c r="D20" s="1026"/>
      <c r="E20" s="1027"/>
      <c r="F20" s="1027"/>
      <c r="G20" s="1027"/>
      <c r="H20" s="1027"/>
      <c r="I20" s="1027"/>
      <c r="J20" s="1027"/>
      <c r="K20" s="1027"/>
      <c r="L20" s="1027"/>
      <c r="M20" s="1027"/>
      <c r="N20" s="1027"/>
      <c r="O20" s="1028"/>
    </row>
    <row r="21" spans="2:15" s="97" customFormat="1" ht="19.350000000000001" customHeight="1">
      <c r="B21" s="1076"/>
      <c r="C21" s="1077"/>
      <c r="D21" s="1026"/>
      <c r="E21" s="1027"/>
      <c r="F21" s="1027"/>
      <c r="G21" s="1027"/>
      <c r="H21" s="1027"/>
      <c r="I21" s="1027"/>
      <c r="J21" s="1027"/>
      <c r="K21" s="1027"/>
      <c r="L21" s="1027"/>
      <c r="M21" s="1027"/>
      <c r="N21" s="1027"/>
      <c r="O21" s="1028"/>
    </row>
    <row r="22" spans="2:15" s="97" customFormat="1" ht="19.350000000000001" customHeight="1">
      <c r="B22" s="1076"/>
      <c r="C22" s="1077"/>
      <c r="D22" s="1026"/>
      <c r="E22" s="1027"/>
      <c r="F22" s="1027"/>
      <c r="G22" s="1027"/>
      <c r="H22" s="1027"/>
      <c r="I22" s="1027"/>
      <c r="J22" s="1027"/>
      <c r="K22" s="1027"/>
      <c r="L22" s="1027"/>
      <c r="M22" s="1027"/>
      <c r="N22" s="1027"/>
      <c r="O22" s="1028"/>
    </row>
    <row r="23" spans="2:15" s="97" customFormat="1" ht="19.350000000000001" customHeight="1">
      <c r="B23" s="1076"/>
      <c r="C23" s="1077"/>
      <c r="D23" s="1026"/>
      <c r="E23" s="1027"/>
      <c r="F23" s="1027"/>
      <c r="G23" s="1027"/>
      <c r="H23" s="1027"/>
      <c r="I23" s="1027"/>
      <c r="J23" s="1027"/>
      <c r="K23" s="1027"/>
      <c r="L23" s="1027"/>
      <c r="M23" s="1027"/>
      <c r="N23" s="1027"/>
      <c r="O23" s="1028"/>
    </row>
    <row r="24" spans="2:15" s="97" customFormat="1" ht="19.350000000000001" customHeight="1">
      <c r="B24" s="1078"/>
      <c r="C24" s="1079"/>
      <c r="D24" s="1029"/>
      <c r="E24" s="1030"/>
      <c r="F24" s="1030"/>
      <c r="G24" s="1030"/>
      <c r="H24" s="1030"/>
      <c r="I24" s="1030"/>
      <c r="J24" s="1030"/>
      <c r="K24" s="1030"/>
      <c r="L24" s="1030"/>
      <c r="M24" s="1030"/>
      <c r="N24" s="1030"/>
      <c r="O24" s="1031"/>
    </row>
    <row r="25" spans="2:15" s="97" customFormat="1" ht="18" customHeight="1">
      <c r="B25" s="1067" t="s">
        <v>114</v>
      </c>
      <c r="C25" s="1092"/>
      <c r="D25" s="1147" t="s">
        <v>523</v>
      </c>
      <c r="E25" s="1133"/>
      <c r="F25" s="1133"/>
      <c r="G25" s="1133"/>
      <c r="H25" s="1133"/>
      <c r="I25" s="1133"/>
      <c r="J25" s="1133"/>
      <c r="K25" s="1133"/>
      <c r="L25" s="1133"/>
      <c r="M25" s="1133"/>
      <c r="N25" s="1133"/>
      <c r="O25" s="1134"/>
    </row>
    <row r="26" spans="2:15" s="97" customFormat="1" ht="18" customHeight="1">
      <c r="B26" s="1093"/>
      <c r="C26" s="1094"/>
      <c r="D26" s="1045"/>
      <c r="E26" s="1046"/>
      <c r="F26" s="1046"/>
      <c r="G26" s="1046"/>
      <c r="H26" s="1046"/>
      <c r="I26" s="1046"/>
      <c r="J26" s="1046"/>
      <c r="K26" s="1046"/>
      <c r="L26" s="1046"/>
      <c r="M26" s="1046"/>
      <c r="N26" s="1046"/>
      <c r="O26" s="1047"/>
    </row>
    <row r="27" spans="2:15" s="97" customFormat="1" ht="18" customHeight="1">
      <c r="B27" s="1093"/>
      <c r="C27" s="1094"/>
      <c r="D27" s="1026"/>
      <c r="E27" s="1027"/>
      <c r="F27" s="1027"/>
      <c r="G27" s="1027"/>
      <c r="H27" s="1027"/>
      <c r="I27" s="1027"/>
      <c r="J27" s="1027"/>
      <c r="K27" s="1027"/>
      <c r="L27" s="1027"/>
      <c r="M27" s="1027"/>
      <c r="N27" s="1027"/>
      <c r="O27" s="1028"/>
    </row>
    <row r="28" spans="2:15" s="97" customFormat="1" ht="18" customHeight="1">
      <c r="B28" s="1093"/>
      <c r="C28" s="1094"/>
      <c r="D28" s="1026"/>
      <c r="E28" s="1027"/>
      <c r="F28" s="1027"/>
      <c r="G28" s="1027"/>
      <c r="H28" s="1027"/>
      <c r="I28" s="1027"/>
      <c r="J28" s="1027"/>
      <c r="K28" s="1027"/>
      <c r="L28" s="1027"/>
      <c r="M28" s="1027"/>
      <c r="N28" s="1027"/>
      <c r="O28" s="1028"/>
    </row>
    <row r="29" spans="2:15" s="97" customFormat="1" ht="18" customHeight="1">
      <c r="B29" s="1093"/>
      <c r="C29" s="1094"/>
      <c r="D29" s="1026"/>
      <c r="E29" s="1027"/>
      <c r="F29" s="1027"/>
      <c r="G29" s="1027"/>
      <c r="H29" s="1027"/>
      <c r="I29" s="1027"/>
      <c r="J29" s="1027"/>
      <c r="K29" s="1027"/>
      <c r="L29" s="1027"/>
      <c r="M29" s="1027"/>
      <c r="N29" s="1027"/>
      <c r="O29" s="1028"/>
    </row>
    <row r="30" spans="2:15" s="97" customFormat="1" ht="18" customHeight="1">
      <c r="B30" s="1093"/>
      <c r="C30" s="1094"/>
      <c r="D30" s="1026"/>
      <c r="E30" s="1027"/>
      <c r="F30" s="1027"/>
      <c r="G30" s="1027"/>
      <c r="H30" s="1027"/>
      <c r="I30" s="1027"/>
      <c r="J30" s="1027"/>
      <c r="K30" s="1027"/>
      <c r="L30" s="1027"/>
      <c r="M30" s="1027"/>
      <c r="N30" s="1027"/>
      <c r="O30" s="1028"/>
    </row>
    <row r="31" spans="2:15" s="97" customFormat="1" ht="18" customHeight="1">
      <c r="B31" s="1093"/>
      <c r="C31" s="1094"/>
      <c r="D31" s="1048"/>
      <c r="E31" s="1049"/>
      <c r="F31" s="1049"/>
      <c r="G31" s="1049"/>
      <c r="H31" s="1049"/>
      <c r="I31" s="1049"/>
      <c r="J31" s="1049"/>
      <c r="K31" s="1049"/>
      <c r="L31" s="1049"/>
      <c r="M31" s="1049"/>
      <c r="N31" s="1049"/>
      <c r="O31" s="1050"/>
    </row>
    <row r="32" spans="2:15" s="97" customFormat="1" ht="18" customHeight="1">
      <c r="B32" s="1093"/>
      <c r="C32" s="1094"/>
      <c r="D32" s="1116" t="s">
        <v>334</v>
      </c>
      <c r="E32" s="1117"/>
      <c r="F32" s="1117"/>
      <c r="G32" s="1117"/>
      <c r="H32" s="1117"/>
      <c r="I32" s="1117"/>
      <c r="J32" s="1117"/>
      <c r="K32" s="1117"/>
      <c r="L32" s="1117"/>
      <c r="M32" s="1117"/>
      <c r="N32" s="1117"/>
      <c r="O32" s="1118"/>
    </row>
    <row r="33" spans="2:15" s="97" customFormat="1" ht="18" customHeight="1">
      <c r="B33" s="1093"/>
      <c r="C33" s="1094"/>
      <c r="D33" s="1045"/>
      <c r="E33" s="1119"/>
      <c r="F33" s="1119"/>
      <c r="G33" s="1119"/>
      <c r="H33" s="1119"/>
      <c r="I33" s="1119"/>
      <c r="J33" s="1119"/>
      <c r="K33" s="1119"/>
      <c r="L33" s="1119"/>
      <c r="M33" s="1119"/>
      <c r="N33" s="1119"/>
      <c r="O33" s="1120"/>
    </row>
    <row r="34" spans="2:15" s="97" customFormat="1" ht="18" customHeight="1">
      <c r="B34" s="1093"/>
      <c r="C34" s="1094"/>
      <c r="D34" s="1121"/>
      <c r="E34" s="1122"/>
      <c r="F34" s="1122"/>
      <c r="G34" s="1122"/>
      <c r="H34" s="1122"/>
      <c r="I34" s="1122"/>
      <c r="J34" s="1122"/>
      <c r="K34" s="1122"/>
      <c r="L34" s="1122"/>
      <c r="M34" s="1122"/>
      <c r="N34" s="1122"/>
      <c r="O34" s="1123"/>
    </row>
    <row r="35" spans="2:15" s="97" customFormat="1" ht="18" customHeight="1">
      <c r="B35" s="1093"/>
      <c r="C35" s="1094"/>
      <c r="D35" s="1121"/>
      <c r="E35" s="1122"/>
      <c r="F35" s="1122"/>
      <c r="G35" s="1122"/>
      <c r="H35" s="1122"/>
      <c r="I35" s="1122"/>
      <c r="J35" s="1122"/>
      <c r="K35" s="1122"/>
      <c r="L35" s="1122"/>
      <c r="M35" s="1122"/>
      <c r="N35" s="1122"/>
      <c r="O35" s="1123"/>
    </row>
    <row r="36" spans="2:15" s="97" customFormat="1" ht="18" customHeight="1">
      <c r="B36" s="1093"/>
      <c r="C36" s="1094"/>
      <c r="D36" s="1121"/>
      <c r="E36" s="1122"/>
      <c r="F36" s="1122"/>
      <c r="G36" s="1122"/>
      <c r="H36" s="1122"/>
      <c r="I36" s="1122"/>
      <c r="J36" s="1122"/>
      <c r="K36" s="1122"/>
      <c r="L36" s="1122"/>
      <c r="M36" s="1122"/>
      <c r="N36" s="1122"/>
      <c r="O36" s="1123"/>
    </row>
    <row r="37" spans="2:15" s="97" customFormat="1" ht="18" customHeight="1">
      <c r="B37" s="1093"/>
      <c r="C37" s="1094"/>
      <c r="D37" s="1121"/>
      <c r="E37" s="1122"/>
      <c r="F37" s="1122"/>
      <c r="G37" s="1122"/>
      <c r="H37" s="1122"/>
      <c r="I37" s="1122"/>
      <c r="J37" s="1122"/>
      <c r="K37" s="1122"/>
      <c r="L37" s="1122"/>
      <c r="M37" s="1122"/>
      <c r="N37" s="1122"/>
      <c r="O37" s="1123"/>
    </row>
    <row r="38" spans="2:15" s="97" customFormat="1" ht="18" customHeight="1">
      <c r="B38" s="1093"/>
      <c r="C38" s="1094"/>
      <c r="D38" s="1121"/>
      <c r="E38" s="1122"/>
      <c r="F38" s="1122"/>
      <c r="G38" s="1122"/>
      <c r="H38" s="1122"/>
      <c r="I38" s="1122"/>
      <c r="J38" s="1122"/>
      <c r="K38" s="1122"/>
      <c r="L38" s="1122"/>
      <c r="M38" s="1122"/>
      <c r="N38" s="1122"/>
      <c r="O38" s="1123"/>
    </row>
    <row r="39" spans="2:15" s="97" customFormat="1" ht="18" customHeight="1">
      <c r="B39" s="1095"/>
      <c r="C39" s="1096"/>
      <c r="D39" s="1124"/>
      <c r="E39" s="1125"/>
      <c r="F39" s="1125"/>
      <c r="G39" s="1125"/>
      <c r="H39" s="1125"/>
      <c r="I39" s="1125"/>
      <c r="J39" s="1125"/>
      <c r="K39" s="1125"/>
      <c r="L39" s="1125"/>
      <c r="M39" s="1125"/>
      <c r="N39" s="1125"/>
      <c r="O39" s="1126"/>
    </row>
    <row r="40" spans="2:15" s="97" customFormat="1" ht="30.75" customHeight="1">
      <c r="B40" s="1067" t="s">
        <v>110</v>
      </c>
      <c r="C40" s="1092"/>
      <c r="D40" s="1102" t="s">
        <v>733</v>
      </c>
      <c r="E40" s="1090"/>
      <c r="F40" s="1090"/>
      <c r="G40" s="1090"/>
      <c r="H40" s="1090"/>
      <c r="I40" s="1090"/>
      <c r="J40" s="1090"/>
      <c r="K40" s="1090"/>
      <c r="L40" s="1090"/>
      <c r="M40" s="1090"/>
      <c r="N40" s="1090"/>
      <c r="O40" s="1091"/>
    </row>
    <row r="41" spans="2:15" s="97" customFormat="1" ht="18" customHeight="1">
      <c r="B41" s="1093"/>
      <c r="C41" s="1094"/>
      <c r="D41" s="1045"/>
      <c r="E41" s="1108"/>
      <c r="F41" s="1108"/>
      <c r="G41" s="1108"/>
      <c r="H41" s="1108"/>
      <c r="I41" s="1108"/>
      <c r="J41" s="1108"/>
      <c r="K41" s="1108"/>
      <c r="L41" s="1108"/>
      <c r="M41" s="1108"/>
      <c r="N41" s="1108"/>
      <c r="O41" s="1109"/>
    </row>
    <row r="42" spans="2:15" s="97" customFormat="1" ht="18" customHeight="1">
      <c r="B42" s="1093"/>
      <c r="C42" s="1094"/>
      <c r="D42" s="1110"/>
      <c r="E42" s="1111"/>
      <c r="F42" s="1111"/>
      <c r="G42" s="1111"/>
      <c r="H42" s="1111"/>
      <c r="I42" s="1111"/>
      <c r="J42" s="1111"/>
      <c r="K42" s="1111"/>
      <c r="L42" s="1111"/>
      <c r="M42" s="1111"/>
      <c r="N42" s="1111"/>
      <c r="O42" s="1112"/>
    </row>
    <row r="43" spans="2:15" s="97" customFormat="1" ht="18" customHeight="1">
      <c r="B43" s="1093"/>
      <c r="C43" s="1094"/>
      <c r="D43" s="1113"/>
      <c r="E43" s="1114"/>
      <c r="F43" s="1114"/>
      <c r="G43" s="1114"/>
      <c r="H43" s="1114"/>
      <c r="I43" s="1114"/>
      <c r="J43" s="1114"/>
      <c r="K43" s="1114"/>
      <c r="L43" s="1114"/>
      <c r="M43" s="1114"/>
      <c r="N43" s="1114"/>
      <c r="O43" s="1115"/>
    </row>
    <row r="44" spans="2:15" s="97" customFormat="1" ht="17.100000000000001" customHeight="1">
      <c r="B44" s="1093"/>
      <c r="C44" s="1094"/>
      <c r="D44" s="1133" t="s">
        <v>278</v>
      </c>
      <c r="E44" s="1133"/>
      <c r="F44" s="1133"/>
      <c r="G44" s="1133"/>
      <c r="H44" s="1133"/>
      <c r="I44" s="1133"/>
      <c r="J44" s="1133"/>
      <c r="K44" s="1133"/>
      <c r="L44" s="1133"/>
      <c r="M44" s="1133"/>
      <c r="N44" s="1133"/>
      <c r="O44" s="1134"/>
    </row>
    <row r="45" spans="2:15" s="97" customFormat="1" ht="17.100000000000001" customHeight="1">
      <c r="B45" s="1093"/>
      <c r="C45" s="1094"/>
      <c r="D45" s="1135"/>
      <c r="E45" s="1108"/>
      <c r="F45" s="1108"/>
      <c r="G45" s="1108"/>
      <c r="H45" s="1108"/>
      <c r="I45" s="1108"/>
      <c r="J45" s="1108"/>
      <c r="K45" s="1108"/>
      <c r="L45" s="1108"/>
      <c r="M45" s="1108"/>
      <c r="N45" s="1108"/>
      <c r="O45" s="1109"/>
    </row>
    <row r="46" spans="2:15" s="97" customFormat="1" ht="17.100000000000001" customHeight="1">
      <c r="B46" s="1093"/>
      <c r="C46" s="1094"/>
      <c r="D46" s="1110"/>
      <c r="E46" s="1111"/>
      <c r="F46" s="1111"/>
      <c r="G46" s="1111"/>
      <c r="H46" s="1111"/>
      <c r="I46" s="1111"/>
      <c r="J46" s="1111"/>
      <c r="K46" s="1111"/>
      <c r="L46" s="1111"/>
      <c r="M46" s="1111"/>
      <c r="N46" s="1111"/>
      <c r="O46" s="1112"/>
    </row>
    <row r="47" spans="2:15" s="97" customFormat="1" ht="17.100000000000001" customHeight="1">
      <c r="B47" s="1093"/>
      <c r="C47" s="1094"/>
      <c r="D47" s="1113"/>
      <c r="E47" s="1114"/>
      <c r="F47" s="1114"/>
      <c r="G47" s="1114"/>
      <c r="H47" s="1114"/>
      <c r="I47" s="1114"/>
      <c r="J47" s="1114"/>
      <c r="K47" s="1114"/>
      <c r="L47" s="1114"/>
      <c r="M47" s="1114"/>
      <c r="N47" s="1114"/>
      <c r="O47" s="1115"/>
    </row>
    <row r="48" spans="2:15" s="97" customFormat="1" ht="17.100000000000001" customHeight="1">
      <c r="B48" s="1093"/>
      <c r="C48" s="1094"/>
      <c r="D48" s="1133" t="s">
        <v>371</v>
      </c>
      <c r="E48" s="1133"/>
      <c r="F48" s="1133"/>
      <c r="G48" s="1133"/>
      <c r="H48" s="1133"/>
      <c r="I48" s="1133"/>
      <c r="J48" s="1133"/>
      <c r="K48" s="1133"/>
      <c r="L48" s="1133"/>
      <c r="M48" s="1133"/>
      <c r="N48" s="1133"/>
      <c r="O48" s="1134"/>
    </row>
    <row r="49" spans="1:21" s="97" customFormat="1" ht="17.100000000000001" customHeight="1">
      <c r="B49" s="1093"/>
      <c r="C49" s="1094"/>
      <c r="D49" s="1135"/>
      <c r="E49" s="1136"/>
      <c r="F49" s="1136"/>
      <c r="G49" s="1136"/>
      <c r="H49" s="1136"/>
      <c r="I49" s="1136"/>
      <c r="J49" s="1136"/>
      <c r="K49" s="1136"/>
      <c r="L49" s="1136"/>
      <c r="M49" s="1136"/>
      <c r="N49" s="1136"/>
      <c r="O49" s="1137"/>
    </row>
    <row r="50" spans="1:21" s="97" customFormat="1" ht="17.100000000000001" customHeight="1">
      <c r="B50" s="1093"/>
      <c r="C50" s="1094"/>
      <c r="D50" s="1138"/>
      <c r="E50" s="827"/>
      <c r="F50" s="827"/>
      <c r="G50" s="827"/>
      <c r="H50" s="827"/>
      <c r="I50" s="827"/>
      <c r="J50" s="827"/>
      <c r="K50" s="827"/>
      <c r="L50" s="827"/>
      <c r="M50" s="827"/>
      <c r="N50" s="827"/>
      <c r="O50" s="1139"/>
    </row>
    <row r="51" spans="1:21" s="97" customFormat="1" ht="17.100000000000001" customHeight="1">
      <c r="B51" s="1093"/>
      <c r="C51" s="1094"/>
      <c r="D51" s="1140"/>
      <c r="E51" s="1141"/>
      <c r="F51" s="1141"/>
      <c r="G51" s="1141"/>
      <c r="H51" s="1141"/>
      <c r="I51" s="1141"/>
      <c r="J51" s="1141"/>
      <c r="K51" s="1141"/>
      <c r="L51" s="1141"/>
      <c r="M51" s="1141"/>
      <c r="N51" s="1141"/>
      <c r="O51" s="1142"/>
    </row>
    <row r="52" spans="1:21" s="97" customFormat="1" ht="45" customHeight="1">
      <c r="B52" s="1093"/>
      <c r="C52" s="1094"/>
      <c r="D52" s="1021" t="s">
        <v>781</v>
      </c>
      <c r="E52" s="1022"/>
      <c r="F52" s="1022"/>
      <c r="G52" s="1022"/>
      <c r="H52" s="1022"/>
      <c r="I52" s="1022"/>
      <c r="J52" s="1022"/>
      <c r="K52" s="1022"/>
      <c r="L52" s="1023"/>
      <c r="M52" s="1024" t="s">
        <v>713</v>
      </c>
      <c r="N52" s="1025"/>
      <c r="O52" s="706" t="s">
        <v>714</v>
      </c>
      <c r="Q52" s="495" t="s">
        <v>721</v>
      </c>
    </row>
    <row r="53" spans="1:21" s="97" customFormat="1" ht="17.100000000000001" customHeight="1">
      <c r="B53" s="1093"/>
      <c r="C53" s="1094"/>
      <c r="D53" s="1045"/>
      <c r="E53" s="1103"/>
      <c r="F53" s="1103"/>
      <c r="G53" s="1103"/>
      <c r="H53" s="1103"/>
      <c r="I53" s="1103"/>
      <c r="J53" s="1103"/>
      <c r="K53" s="1103"/>
      <c r="L53" s="1103"/>
      <c r="M53" s="1103"/>
      <c r="N53" s="1103"/>
      <c r="O53" s="1104"/>
    </row>
    <row r="54" spans="1:21" ht="18" customHeight="1">
      <c r="B54" s="1093"/>
      <c r="C54" s="1094"/>
      <c r="D54" s="1105"/>
      <c r="E54" s="1106"/>
      <c r="F54" s="1106"/>
      <c r="G54" s="1106"/>
      <c r="H54" s="1106"/>
      <c r="I54" s="1106"/>
      <c r="J54" s="1106"/>
      <c r="K54" s="1106"/>
      <c r="L54" s="1106"/>
      <c r="M54" s="1106"/>
      <c r="N54" s="1106"/>
      <c r="O54" s="1107"/>
      <c r="R54" s="294"/>
      <c r="S54" s="294"/>
      <c r="T54" s="294"/>
      <c r="U54" s="294"/>
    </row>
    <row r="55" spans="1:21" ht="18" customHeight="1">
      <c r="B55" s="1093"/>
      <c r="C55" s="1094"/>
      <c r="D55" s="1147" t="s">
        <v>279</v>
      </c>
      <c r="E55" s="1133"/>
      <c r="F55" s="1133"/>
      <c r="G55" s="1133"/>
      <c r="H55" s="1133"/>
      <c r="I55" s="1133"/>
      <c r="J55" s="1133"/>
      <c r="K55" s="1133"/>
      <c r="L55" s="1133"/>
      <c r="M55" s="1133"/>
      <c r="N55" s="1133"/>
      <c r="O55" s="1134"/>
      <c r="R55" s="294"/>
      <c r="S55" s="294"/>
      <c r="T55" s="294"/>
      <c r="U55" s="294"/>
    </row>
    <row r="56" spans="1:21" ht="18" customHeight="1">
      <c r="B56" s="1093"/>
      <c r="C56" s="1094"/>
      <c r="D56" s="1127"/>
      <c r="E56" s="1128"/>
      <c r="F56" s="1128"/>
      <c r="G56" s="1128"/>
      <c r="H56" s="1128"/>
      <c r="I56" s="1128"/>
      <c r="J56" s="1128"/>
      <c r="K56" s="1128"/>
      <c r="L56" s="1128"/>
      <c r="M56" s="1128"/>
      <c r="N56" s="1128"/>
      <c r="O56" s="1129"/>
      <c r="R56" s="294"/>
      <c r="S56" s="294"/>
      <c r="T56" s="294"/>
      <c r="U56" s="294"/>
    </row>
    <row r="57" spans="1:21" s="308" customFormat="1" ht="18" customHeight="1">
      <c r="B57" s="1095"/>
      <c r="C57" s="1096"/>
      <c r="D57" s="1130"/>
      <c r="E57" s="1131"/>
      <c r="F57" s="1131"/>
      <c r="G57" s="1131"/>
      <c r="H57" s="1131"/>
      <c r="I57" s="1131"/>
      <c r="J57" s="1131"/>
      <c r="K57" s="1131"/>
      <c r="L57" s="1131"/>
      <c r="M57" s="1131"/>
      <c r="N57" s="1131"/>
      <c r="O57" s="1132"/>
    </row>
    <row r="58" spans="1:21" s="122" customFormat="1" ht="4.5" customHeight="1">
      <c r="B58" s="309"/>
      <c r="C58" s="309"/>
      <c r="D58" s="310"/>
      <c r="E58" s="310"/>
      <c r="F58" s="310"/>
      <c r="G58" s="310"/>
      <c r="H58" s="310"/>
      <c r="I58" s="310"/>
      <c r="J58" s="310"/>
      <c r="K58" s="310"/>
      <c r="L58" s="310"/>
      <c r="M58" s="310"/>
      <c r="N58" s="310"/>
      <c r="O58" s="310"/>
    </row>
    <row r="59" spans="1:21" s="122" customFormat="1" ht="18.75" customHeight="1">
      <c r="B59" s="463" t="s">
        <v>333</v>
      </c>
      <c r="C59" s="309"/>
      <c r="D59" s="310"/>
      <c r="E59" s="310"/>
      <c r="F59" s="310"/>
      <c r="G59" s="310"/>
      <c r="H59" s="310"/>
      <c r="I59" s="310"/>
      <c r="J59" s="310"/>
      <c r="K59" s="310"/>
      <c r="L59" s="310"/>
      <c r="M59" s="310"/>
      <c r="N59" s="310"/>
      <c r="O59" s="310"/>
    </row>
    <row r="60" spans="1:21" s="122" customFormat="1" ht="14.25" customHeight="1" thickBot="1">
      <c r="B60" s="463" t="s">
        <v>331</v>
      </c>
      <c r="C60" s="309"/>
      <c r="D60" s="310"/>
      <c r="E60" s="310"/>
      <c r="F60" s="310"/>
      <c r="G60" s="310"/>
      <c r="H60" s="310"/>
      <c r="I60" s="310"/>
      <c r="J60" s="310"/>
      <c r="K60" s="310"/>
      <c r="L60" s="310"/>
      <c r="M60" s="310"/>
      <c r="N60" s="310"/>
      <c r="O60" s="310"/>
    </row>
    <row r="61" spans="1:21" s="122" customFormat="1" ht="18" customHeight="1" thickBot="1">
      <c r="B61" s="1143" t="s">
        <v>36</v>
      </c>
      <c r="C61" s="1017"/>
      <c r="D61" s="1018"/>
      <c r="E61" s="311" t="s">
        <v>536</v>
      </c>
      <c r="F61" s="312"/>
      <c r="G61" s="312"/>
      <c r="H61" s="312"/>
      <c r="I61" s="312"/>
      <c r="J61" s="312"/>
      <c r="K61" s="312"/>
      <c r="L61" s="212"/>
      <c r="M61" s="212"/>
      <c r="N61" s="212"/>
      <c r="O61" s="212"/>
    </row>
    <row r="62" spans="1:21" s="122" customFormat="1" ht="12">
      <c r="A62" s="313"/>
      <c r="B62" s="314" t="s">
        <v>50</v>
      </c>
      <c r="C62" s="314"/>
      <c r="D62" s="315"/>
      <c r="E62" s="316"/>
      <c r="F62" s="316"/>
      <c r="G62" s="317" t="s">
        <v>51</v>
      </c>
      <c r="H62" s="315"/>
      <c r="I62" s="314" t="s">
        <v>52</v>
      </c>
      <c r="J62" s="314"/>
      <c r="K62" s="313"/>
      <c r="L62" s="318"/>
      <c r="M62" s="319"/>
      <c r="N62" s="313"/>
      <c r="O62" s="317" t="s">
        <v>51</v>
      </c>
    </row>
    <row r="63" spans="1:21" s="122" customFormat="1" ht="12">
      <c r="A63" s="320"/>
      <c r="B63" s="321" t="s">
        <v>53</v>
      </c>
      <c r="C63" s="322"/>
      <c r="D63" s="322"/>
      <c r="E63" s="323"/>
      <c r="F63" s="323" t="s">
        <v>54</v>
      </c>
      <c r="G63" s="324" t="s">
        <v>55</v>
      </c>
      <c r="H63" s="325"/>
      <c r="I63" s="321" t="s">
        <v>53</v>
      </c>
      <c r="J63" s="322"/>
      <c r="K63" s="322"/>
      <c r="L63" s="322"/>
      <c r="M63" s="323"/>
      <c r="N63" s="323" t="s">
        <v>54</v>
      </c>
      <c r="O63" s="324" t="s">
        <v>55</v>
      </c>
    </row>
    <row r="64" spans="1:21" s="122" customFormat="1" ht="18" customHeight="1">
      <c r="A64" s="313"/>
      <c r="B64" s="78" t="s">
        <v>395</v>
      </c>
      <c r="C64" s="79"/>
      <c r="D64" s="79"/>
      <c r="E64" s="80"/>
      <c r="F64" s="81"/>
      <c r="G64" s="82"/>
      <c r="H64" s="83"/>
      <c r="I64" s="78" t="s">
        <v>397</v>
      </c>
      <c r="J64" s="79"/>
      <c r="K64" s="79"/>
      <c r="L64" s="79"/>
      <c r="M64" s="80"/>
      <c r="N64" s="84"/>
      <c r="O64" s="85"/>
      <c r="Q64" s="561" t="s">
        <v>700</v>
      </c>
    </row>
    <row r="65" spans="1:15" s="122" customFormat="1" ht="14.25" customHeight="1">
      <c r="A65" s="313"/>
      <c r="B65" s="86"/>
      <c r="C65" s="87"/>
      <c r="D65" s="88"/>
      <c r="E65" s="89"/>
      <c r="F65" s="90"/>
      <c r="G65" s="91"/>
      <c r="H65" s="83"/>
      <c r="I65" s="92"/>
      <c r="J65" s="93"/>
      <c r="K65" s="88"/>
      <c r="L65" s="88"/>
      <c r="M65" s="89"/>
      <c r="N65" s="90"/>
      <c r="O65" s="94"/>
    </row>
    <row r="66" spans="1:15" s="122" customFormat="1" ht="14.25" customHeight="1">
      <c r="A66" s="313"/>
      <c r="B66" s="95"/>
      <c r="C66" s="96"/>
      <c r="D66" s="97"/>
      <c r="E66" s="98"/>
      <c r="F66" s="90"/>
      <c r="G66" s="99">
        <f>ROUNDDOWN(SUM(F65:F71)/1000,0)</f>
        <v>0</v>
      </c>
      <c r="H66" s="100"/>
      <c r="I66" s="92"/>
      <c r="J66" s="510"/>
      <c r="K66" s="510"/>
      <c r="L66" s="510"/>
      <c r="M66" s="98"/>
      <c r="N66" s="90"/>
      <c r="O66" s="101">
        <f>ROUNDDOWN(SUM(N65:N74)/1000,0)</f>
        <v>0</v>
      </c>
    </row>
    <row r="67" spans="1:15" s="122" customFormat="1" ht="14.1" customHeight="1">
      <c r="A67" s="313"/>
      <c r="B67" s="95"/>
      <c r="C67" s="96"/>
      <c r="D67" s="97"/>
      <c r="E67" s="98"/>
      <c r="F67" s="90"/>
      <c r="G67" s="99"/>
      <c r="H67" s="100"/>
      <c r="I67" s="92"/>
      <c r="J67" s="510"/>
      <c r="K67" s="510"/>
      <c r="L67" s="510"/>
      <c r="M67" s="98"/>
      <c r="N67" s="90"/>
      <c r="O67" s="94"/>
    </row>
    <row r="68" spans="1:15" s="122" customFormat="1" ht="14.25" customHeight="1">
      <c r="A68" s="313"/>
      <c r="B68" s="95"/>
      <c r="C68" s="96"/>
      <c r="D68" s="97"/>
      <c r="E68" s="98"/>
      <c r="F68" s="90"/>
      <c r="G68" s="99"/>
      <c r="H68" s="100"/>
      <c r="I68" s="92"/>
      <c r="J68" s="510"/>
      <c r="K68" s="510"/>
      <c r="L68" s="510"/>
      <c r="M68" s="98"/>
      <c r="N68" s="90"/>
      <c r="O68" s="94"/>
    </row>
    <row r="69" spans="1:15" s="122" customFormat="1" ht="14.25" customHeight="1">
      <c r="A69" s="313"/>
      <c r="B69" s="95"/>
      <c r="C69" s="96"/>
      <c r="D69" s="97"/>
      <c r="E69" s="98"/>
      <c r="F69" s="90"/>
      <c r="G69" s="102"/>
      <c r="H69" s="103"/>
      <c r="I69" s="92"/>
      <c r="J69" s="510"/>
      <c r="K69" s="510"/>
      <c r="L69" s="510"/>
      <c r="M69" s="98"/>
      <c r="N69" s="90"/>
      <c r="O69" s="94"/>
    </row>
    <row r="70" spans="1:15" s="122" customFormat="1" ht="14.25" customHeight="1">
      <c r="A70" s="313"/>
      <c r="B70" s="95"/>
      <c r="C70" s="96"/>
      <c r="D70" s="97"/>
      <c r="E70" s="98"/>
      <c r="F70" s="90"/>
      <c r="G70" s="102"/>
      <c r="H70" s="103"/>
      <c r="I70" s="92"/>
      <c r="J70" s="510"/>
      <c r="K70" s="510"/>
      <c r="L70" s="510"/>
      <c r="M70" s="98"/>
      <c r="N70" s="90"/>
      <c r="O70" s="94"/>
    </row>
    <row r="71" spans="1:15" s="122" customFormat="1" ht="14.25" customHeight="1">
      <c r="A71" s="313"/>
      <c r="B71" s="78" t="s">
        <v>607</v>
      </c>
      <c r="C71" s="79"/>
      <c r="D71" s="79"/>
      <c r="E71" s="80"/>
      <c r="F71" s="81"/>
      <c r="G71" s="82"/>
      <c r="H71" s="105"/>
      <c r="I71" s="92"/>
      <c r="J71" s="510"/>
      <c r="K71" s="510"/>
      <c r="L71" s="510"/>
      <c r="M71" s="98"/>
      <c r="N71" s="90"/>
      <c r="O71" s="94"/>
    </row>
    <row r="72" spans="1:15" s="122" customFormat="1" ht="14.25" customHeight="1">
      <c r="A72" s="313"/>
      <c r="B72" s="95"/>
      <c r="C72" s="96"/>
      <c r="D72" s="97"/>
      <c r="E72" s="98"/>
      <c r="F72" s="90"/>
      <c r="G72" s="91"/>
      <c r="H72" s="105"/>
      <c r="I72" s="92"/>
      <c r="J72" s="510"/>
      <c r="K72" s="510"/>
      <c r="L72" s="510"/>
      <c r="M72" s="98"/>
      <c r="N72" s="90"/>
      <c r="O72" s="94"/>
    </row>
    <row r="73" spans="1:15" s="122" customFormat="1" ht="14.25" customHeight="1">
      <c r="A73" s="313"/>
      <c r="B73" s="95"/>
      <c r="C73" s="96"/>
      <c r="D73" s="97"/>
      <c r="E73" s="98"/>
      <c r="F73" s="90"/>
      <c r="G73" s="99">
        <f>ROUNDDOWN(SUM(F72:F77)/1000,0)</f>
        <v>0</v>
      </c>
      <c r="H73" s="100"/>
      <c r="I73" s="107"/>
      <c r="J73" s="511"/>
      <c r="K73" s="511"/>
      <c r="L73" s="511"/>
      <c r="M73" s="98"/>
      <c r="N73" s="90"/>
      <c r="O73" s="106"/>
    </row>
    <row r="74" spans="1:15" s="122" customFormat="1" ht="14.25" customHeight="1">
      <c r="A74" s="313"/>
      <c r="B74" s="95"/>
      <c r="C74" s="96"/>
      <c r="D74" s="97"/>
      <c r="E74" s="98"/>
      <c r="F74" s="90"/>
      <c r="G74" s="99"/>
      <c r="H74" s="100"/>
      <c r="I74" s="78" t="s">
        <v>398</v>
      </c>
      <c r="J74" s="79"/>
      <c r="K74" s="79"/>
      <c r="L74" s="79"/>
      <c r="M74" s="80"/>
      <c r="N74" s="81"/>
      <c r="O74" s="111"/>
    </row>
    <row r="75" spans="1:15" s="122" customFormat="1" ht="14.25" customHeight="1">
      <c r="A75" s="313"/>
      <c r="B75" s="95"/>
      <c r="C75" s="96"/>
      <c r="D75" s="97"/>
      <c r="E75" s="98"/>
      <c r="F75" s="90"/>
      <c r="G75" s="99"/>
      <c r="H75" s="105"/>
      <c r="I75" s="92"/>
      <c r="J75" s="510"/>
      <c r="K75" s="510"/>
      <c r="L75" s="510"/>
      <c r="M75" s="98"/>
      <c r="N75" s="90"/>
      <c r="O75" s="94"/>
    </row>
    <row r="76" spans="1:15" s="122" customFormat="1" ht="14.25" customHeight="1">
      <c r="A76" s="313"/>
      <c r="B76" s="95"/>
      <c r="C76" s="96"/>
      <c r="D76" s="97"/>
      <c r="E76" s="98"/>
      <c r="F76" s="90"/>
      <c r="G76" s="99"/>
      <c r="H76" s="100"/>
      <c r="I76" s="92"/>
      <c r="J76" s="510"/>
      <c r="K76" s="510"/>
      <c r="L76" s="510"/>
      <c r="M76" s="98"/>
      <c r="N76" s="90"/>
      <c r="O76" s="101">
        <f>ROUNDDOWN(SUM(N75:N83)/1000,0)</f>
        <v>0</v>
      </c>
    </row>
    <row r="77" spans="1:15" s="122" customFormat="1" ht="14.25" customHeight="1">
      <c r="A77" s="313"/>
      <c r="B77" s="78" t="s">
        <v>614</v>
      </c>
      <c r="C77" s="79"/>
      <c r="D77" s="79"/>
      <c r="E77" s="80"/>
      <c r="F77" s="81"/>
      <c r="G77" s="82"/>
      <c r="H77" s="100"/>
      <c r="I77" s="92"/>
      <c r="J77" s="510"/>
      <c r="K77" s="510"/>
      <c r="L77" s="510"/>
      <c r="M77" s="98"/>
      <c r="N77" s="90"/>
      <c r="O77" s="94"/>
    </row>
    <row r="78" spans="1:15" s="122" customFormat="1" ht="14.25" customHeight="1">
      <c r="A78" s="313"/>
      <c r="B78" s="95"/>
      <c r="C78" s="96"/>
      <c r="D78" s="97"/>
      <c r="E78" s="98"/>
      <c r="F78" s="90"/>
      <c r="G78" s="91"/>
      <c r="H78" s="105"/>
      <c r="I78" s="92"/>
      <c r="J78" s="510"/>
      <c r="K78" s="510"/>
      <c r="L78" s="510"/>
      <c r="M78" s="98"/>
      <c r="N78" s="90"/>
      <c r="O78" s="94"/>
    </row>
    <row r="79" spans="1:15" s="122" customFormat="1" ht="14.25" customHeight="1">
      <c r="A79" s="313"/>
      <c r="B79" s="95"/>
      <c r="C79" s="96"/>
      <c r="D79" s="97"/>
      <c r="E79" s="98"/>
      <c r="F79" s="90"/>
      <c r="G79" s="99">
        <f>ROUNDDOWN(SUM(F78:F81)/1000,0)</f>
        <v>0</v>
      </c>
      <c r="H79" s="105"/>
      <c r="I79" s="92"/>
      <c r="J79" s="510"/>
      <c r="K79" s="510"/>
      <c r="L79" s="510"/>
      <c r="M79" s="98"/>
      <c r="N79" s="90"/>
      <c r="O79" s="94"/>
    </row>
    <row r="80" spans="1:15" s="122" customFormat="1" ht="14.25" customHeight="1">
      <c r="A80" s="313"/>
      <c r="B80" s="95"/>
      <c r="C80" s="96"/>
      <c r="D80" s="97"/>
      <c r="E80" s="98"/>
      <c r="F80" s="90"/>
      <c r="G80" s="99"/>
      <c r="H80" s="100"/>
      <c r="I80" s="92"/>
      <c r="J80" s="510"/>
      <c r="K80" s="510"/>
      <c r="L80" s="510"/>
      <c r="M80" s="98"/>
      <c r="N80" s="90"/>
      <c r="O80" s="94"/>
    </row>
    <row r="81" spans="1:15" s="122" customFormat="1" ht="14.25" customHeight="1">
      <c r="A81" s="313"/>
      <c r="B81" s="78" t="s">
        <v>615</v>
      </c>
      <c r="C81" s="79"/>
      <c r="D81" s="79"/>
      <c r="E81" s="80"/>
      <c r="F81" s="81"/>
      <c r="G81" s="82"/>
      <c r="H81" s="100"/>
      <c r="I81" s="92"/>
      <c r="J81" s="510"/>
      <c r="K81" s="510"/>
      <c r="L81" s="510"/>
      <c r="M81" s="98"/>
      <c r="N81" s="90"/>
      <c r="O81" s="94"/>
    </row>
    <row r="82" spans="1:15" s="122" customFormat="1" ht="14.25" customHeight="1">
      <c r="A82" s="313"/>
      <c r="B82" s="95"/>
      <c r="C82" s="96"/>
      <c r="D82" s="97"/>
      <c r="E82" s="98"/>
      <c r="F82" s="90"/>
      <c r="G82" s="91"/>
      <c r="H82" s="105"/>
      <c r="I82" s="92"/>
      <c r="J82" s="510"/>
      <c r="K82" s="510"/>
      <c r="L82" s="510"/>
      <c r="M82" s="98"/>
      <c r="N82" s="90"/>
      <c r="O82" s="106"/>
    </row>
    <row r="83" spans="1:15" s="122" customFormat="1" ht="14.25" customHeight="1">
      <c r="A83" s="313"/>
      <c r="B83" s="95"/>
      <c r="C83" s="96"/>
      <c r="D83" s="97"/>
      <c r="E83" s="98"/>
      <c r="F83" s="90"/>
      <c r="G83" s="99">
        <f>ROUNDDOWN(SUM(F82:F87)/1000,0)</f>
        <v>0</v>
      </c>
      <c r="H83" s="105"/>
      <c r="I83" s="185" t="s">
        <v>399</v>
      </c>
      <c r="J83" s="167"/>
      <c r="K83" s="109"/>
      <c r="L83" s="109"/>
      <c r="M83" s="110"/>
      <c r="N83" s="84"/>
      <c r="O83" s="111"/>
    </row>
    <row r="84" spans="1:15" s="122" customFormat="1" ht="14.25" customHeight="1">
      <c r="A84" s="313"/>
      <c r="B84" s="95"/>
      <c r="C84" s="96"/>
      <c r="D84" s="97"/>
      <c r="E84" s="98"/>
      <c r="F84" s="90"/>
      <c r="G84" s="99"/>
      <c r="H84" s="105"/>
      <c r="I84" s="92"/>
      <c r="J84" s="510"/>
      <c r="K84" s="510"/>
      <c r="L84" s="510"/>
      <c r="M84" s="98"/>
      <c r="N84" s="90"/>
      <c r="O84" s="94"/>
    </row>
    <row r="85" spans="1:15" s="122" customFormat="1" ht="14.25" customHeight="1">
      <c r="A85" s="313"/>
      <c r="B85" s="95"/>
      <c r="C85" s="96"/>
      <c r="D85" s="97"/>
      <c r="E85" s="98"/>
      <c r="F85" s="90"/>
      <c r="G85" s="99"/>
      <c r="H85" s="100"/>
      <c r="I85" s="92"/>
      <c r="J85" s="510"/>
      <c r="K85" s="510"/>
      <c r="L85" s="510"/>
      <c r="M85" s="98"/>
      <c r="N85" s="90"/>
      <c r="O85" s="101">
        <f>ROUNDDOWN(SUM(N84:N90)/1000,0)</f>
        <v>0</v>
      </c>
    </row>
    <row r="86" spans="1:15" s="122" customFormat="1" ht="14.25" customHeight="1">
      <c r="A86" s="313"/>
      <c r="B86" s="78" t="s">
        <v>396</v>
      </c>
      <c r="C86" s="79"/>
      <c r="D86" s="79"/>
      <c r="E86" s="80"/>
      <c r="F86" s="81"/>
      <c r="G86" s="82"/>
      <c r="H86" s="100"/>
      <c r="I86" s="92"/>
      <c r="J86" s="510"/>
      <c r="K86" s="510"/>
      <c r="L86" s="510"/>
      <c r="M86" s="98"/>
      <c r="N86" s="90"/>
      <c r="O86" s="94"/>
    </row>
    <row r="87" spans="1:15" s="122" customFormat="1" ht="14.25" customHeight="1">
      <c r="A87" s="313"/>
      <c r="B87" s="95"/>
      <c r="C87" s="96"/>
      <c r="D87" s="97"/>
      <c r="E87" s="98"/>
      <c r="F87" s="90"/>
      <c r="G87" s="91"/>
      <c r="H87" s="100"/>
      <c r="I87" s="92"/>
      <c r="J87" s="510"/>
      <c r="K87" s="510"/>
      <c r="L87" s="510"/>
      <c r="M87" s="98"/>
      <c r="N87" s="90"/>
      <c r="O87" s="94"/>
    </row>
    <row r="88" spans="1:15" s="122" customFormat="1" ht="14.25" customHeight="1">
      <c r="A88" s="313"/>
      <c r="B88" s="95"/>
      <c r="C88" s="96"/>
      <c r="D88" s="97"/>
      <c r="E88" s="98"/>
      <c r="F88" s="90"/>
      <c r="G88" s="91">
        <f>ROUNDDOWN(SUM(F87:F94)/1000,0)</f>
        <v>0</v>
      </c>
      <c r="H88" s="100"/>
      <c r="I88" s="92"/>
      <c r="J88" s="510"/>
      <c r="K88" s="510"/>
      <c r="L88" s="510"/>
      <c r="M88" s="98"/>
      <c r="N88" s="90"/>
      <c r="O88" s="94"/>
    </row>
    <row r="89" spans="1:15" s="122" customFormat="1" ht="14.25" customHeight="1">
      <c r="A89" s="313"/>
      <c r="B89" s="95"/>
      <c r="C89" s="96"/>
      <c r="D89" s="97"/>
      <c r="E89" s="98"/>
      <c r="F89" s="90"/>
      <c r="G89" s="91"/>
      <c r="H89" s="100"/>
      <c r="I89" s="92"/>
      <c r="J89" s="510"/>
      <c r="K89" s="510"/>
      <c r="L89" s="510"/>
      <c r="M89" s="98"/>
      <c r="N89" s="90"/>
      <c r="O89" s="94"/>
    </row>
    <row r="90" spans="1:15" s="122" customFormat="1" ht="14.25" customHeight="1">
      <c r="A90" s="313"/>
      <c r="B90" s="95"/>
      <c r="C90" s="96"/>
      <c r="D90" s="97"/>
      <c r="E90" s="98"/>
      <c r="F90" s="90"/>
      <c r="G90" s="91"/>
      <c r="H90" s="105"/>
      <c r="I90" s="185" t="s">
        <v>400</v>
      </c>
      <c r="J90" s="108"/>
      <c r="K90" s="109"/>
      <c r="L90" s="109"/>
      <c r="M90" s="110"/>
      <c r="N90" s="84"/>
      <c r="O90" s="168"/>
    </row>
    <row r="91" spans="1:15" s="122" customFormat="1" ht="14.25" customHeight="1">
      <c r="A91" s="313"/>
      <c r="B91" s="95"/>
      <c r="C91" s="96"/>
      <c r="D91" s="97"/>
      <c r="E91" s="98"/>
      <c r="F91" s="90"/>
      <c r="G91" s="91"/>
      <c r="H91" s="105"/>
      <c r="I91" s="92"/>
      <c r="J91" s="510"/>
      <c r="K91" s="510"/>
      <c r="L91" s="510"/>
      <c r="M91" s="98"/>
      <c r="N91" s="90"/>
      <c r="O91" s="169"/>
    </row>
    <row r="92" spans="1:15" s="122" customFormat="1" ht="14.25" customHeight="1">
      <c r="A92" s="313"/>
      <c r="B92" s="95"/>
      <c r="C92" s="96"/>
      <c r="D92" s="97"/>
      <c r="E92" s="98"/>
      <c r="F92" s="90"/>
      <c r="G92" s="91"/>
      <c r="H92" s="105"/>
      <c r="I92" s="92"/>
      <c r="J92" s="510"/>
      <c r="K92" s="510"/>
      <c r="L92" s="510"/>
      <c r="M92" s="98"/>
      <c r="N92" s="90"/>
      <c r="O92" s="101">
        <f>ROUNDDOWN(SUM(N91:N97)/1000,0)</f>
        <v>0</v>
      </c>
    </row>
    <row r="93" spans="1:15" s="122" customFormat="1" ht="14.25" customHeight="1">
      <c r="A93" s="313"/>
      <c r="B93" s="95"/>
      <c r="C93" s="96"/>
      <c r="D93" s="97"/>
      <c r="E93" s="98"/>
      <c r="F93" s="90"/>
      <c r="G93" s="91"/>
      <c r="H93" s="105"/>
      <c r="I93" s="92"/>
      <c r="J93" s="510"/>
      <c r="K93" s="510"/>
      <c r="L93" s="510"/>
      <c r="M93" s="98"/>
      <c r="N93" s="90"/>
      <c r="O93" s="94"/>
    </row>
    <row r="94" spans="1:15" s="122" customFormat="1" ht="14.25" customHeight="1">
      <c r="A94" s="313"/>
      <c r="B94" s="78" t="s">
        <v>56</v>
      </c>
      <c r="C94" s="79"/>
      <c r="D94" s="79"/>
      <c r="E94" s="80"/>
      <c r="F94" s="81"/>
      <c r="G94" s="82"/>
      <c r="H94" s="105"/>
      <c r="I94" s="92"/>
      <c r="J94" s="510"/>
      <c r="K94" s="510"/>
      <c r="L94" s="510"/>
      <c r="M94" s="98"/>
      <c r="N94" s="90"/>
      <c r="O94" s="94"/>
    </row>
    <row r="95" spans="1:15" s="122" customFormat="1" ht="14.25" customHeight="1">
      <c r="A95" s="313"/>
      <c r="B95" s="95"/>
      <c r="C95" s="96"/>
      <c r="D95" s="97"/>
      <c r="E95" s="98"/>
      <c r="F95" s="90"/>
      <c r="G95" s="91"/>
      <c r="H95" s="100"/>
      <c r="I95" s="92"/>
      <c r="J95" s="510"/>
      <c r="K95" s="510"/>
      <c r="L95" s="510"/>
      <c r="M95" s="98"/>
      <c r="N95" s="90"/>
      <c r="O95" s="94"/>
    </row>
    <row r="96" spans="1:15" s="122" customFormat="1" ht="14.25" customHeight="1">
      <c r="A96" s="313"/>
      <c r="B96" s="95"/>
      <c r="C96" s="96"/>
      <c r="D96" s="97"/>
      <c r="E96" s="98"/>
      <c r="F96" s="90"/>
      <c r="G96" s="99">
        <f>ROUNDDOWN(SUM(F95:F100)/1000,0)</f>
        <v>0</v>
      </c>
      <c r="H96" s="105"/>
      <c r="I96" s="92"/>
      <c r="J96" s="510"/>
      <c r="K96" s="510"/>
      <c r="L96" s="510"/>
      <c r="M96" s="98"/>
      <c r="N96" s="90"/>
      <c r="O96" s="106"/>
    </row>
    <row r="97" spans="1:17" s="122" customFormat="1" ht="14.25" customHeight="1">
      <c r="A97" s="313"/>
      <c r="B97" s="95"/>
      <c r="C97" s="96"/>
      <c r="D97" s="97"/>
      <c r="E97" s="98"/>
      <c r="F97" s="90"/>
      <c r="G97" s="91"/>
      <c r="H97" s="105"/>
      <c r="I97" s="185" t="s">
        <v>401</v>
      </c>
      <c r="J97" s="108"/>
      <c r="K97" s="109"/>
      <c r="L97" s="109"/>
      <c r="M97" s="110"/>
      <c r="N97" s="707"/>
      <c r="O97" s="112"/>
    </row>
    <row r="98" spans="1:17" s="122" customFormat="1" ht="14.25" customHeight="1">
      <c r="A98" s="313"/>
      <c r="B98" s="95"/>
      <c r="C98" s="96"/>
      <c r="D98" s="97"/>
      <c r="E98" s="98"/>
      <c r="F98" s="90"/>
      <c r="G98" s="99"/>
      <c r="H98" s="105"/>
      <c r="I98" s="92"/>
      <c r="J98" s="510"/>
      <c r="K98" s="510"/>
      <c r="L98" s="510"/>
      <c r="M98" s="98"/>
      <c r="N98" s="90"/>
      <c r="O98" s="94"/>
    </row>
    <row r="99" spans="1:17" s="122" customFormat="1" ht="14.25" customHeight="1">
      <c r="A99" s="313"/>
      <c r="B99" s="95"/>
      <c r="C99" s="96"/>
      <c r="D99" s="97"/>
      <c r="E99" s="98"/>
      <c r="F99" s="90"/>
      <c r="G99" s="99"/>
      <c r="H99" s="100"/>
      <c r="I99" s="92"/>
      <c r="J99" s="510"/>
      <c r="K99" s="510"/>
      <c r="L99" s="510"/>
      <c r="M99" s="98"/>
      <c r="N99" s="90"/>
      <c r="O99" s="101">
        <f>ROUNDDOWN(SUM(N98:N103)/1000,0)</f>
        <v>0</v>
      </c>
    </row>
    <row r="100" spans="1:17" s="122" customFormat="1" ht="14.1" customHeight="1" thickBot="1">
      <c r="A100" s="313"/>
      <c r="B100" s="113" t="s">
        <v>608</v>
      </c>
      <c r="C100" s="114"/>
      <c r="D100" s="114"/>
      <c r="E100" s="115"/>
      <c r="F100" s="116"/>
      <c r="G100" s="117">
        <f>G101-G66-G73-G79-G83-G88-G96</f>
        <v>0</v>
      </c>
      <c r="H100" s="105"/>
      <c r="I100" s="92"/>
      <c r="J100" s="510"/>
      <c r="K100" s="510"/>
      <c r="L100" s="510"/>
      <c r="M100" s="98"/>
      <c r="N100" s="90"/>
      <c r="O100" s="94"/>
    </row>
    <row r="101" spans="1:17" s="122" customFormat="1" ht="14.25" customHeight="1" thickTop="1">
      <c r="A101" s="313"/>
      <c r="B101" s="702" t="s">
        <v>57</v>
      </c>
      <c r="C101" s="703"/>
      <c r="D101" s="703"/>
      <c r="E101" s="703"/>
      <c r="F101" s="704"/>
      <c r="G101" s="118">
        <f>O110</f>
        <v>0</v>
      </c>
      <c r="H101" s="100"/>
      <c r="I101" s="92"/>
      <c r="J101" s="510"/>
      <c r="K101" s="510"/>
      <c r="L101" s="510"/>
      <c r="M101" s="98"/>
      <c r="N101" s="90"/>
      <c r="O101" s="94"/>
    </row>
    <row r="102" spans="1:17" s="122" customFormat="1" ht="20.100000000000001" customHeight="1">
      <c r="A102" s="313"/>
      <c r="B102" s="119" t="s">
        <v>58</v>
      </c>
      <c r="C102" s="120"/>
      <c r="D102" s="120"/>
      <c r="E102" s="120"/>
      <c r="F102" s="120"/>
      <c r="G102" s="121"/>
      <c r="H102" s="100"/>
      <c r="I102" s="107"/>
      <c r="J102" s="511"/>
      <c r="K102" s="511"/>
      <c r="L102" s="511"/>
      <c r="M102" s="104"/>
      <c r="N102" s="645"/>
      <c r="O102" s="106"/>
    </row>
    <row r="103" spans="1:17" s="122" customFormat="1" ht="14.25" customHeight="1">
      <c r="A103" s="313"/>
      <c r="B103" s="122" t="s">
        <v>59</v>
      </c>
      <c r="C103" s="120"/>
      <c r="D103" s="120"/>
      <c r="E103" s="120"/>
      <c r="F103" s="120"/>
      <c r="G103" s="123" t="s">
        <v>60</v>
      </c>
      <c r="H103" s="121"/>
      <c r="I103" s="185" t="s">
        <v>717</v>
      </c>
      <c r="J103" s="708"/>
      <c r="K103" s="510"/>
      <c r="L103" s="510"/>
      <c r="M103" s="110"/>
      <c r="N103" s="84"/>
      <c r="O103" s="111"/>
    </row>
    <row r="104" spans="1:17" s="122" customFormat="1" ht="14.25" customHeight="1">
      <c r="A104" s="313"/>
      <c r="B104" s="987" t="s">
        <v>61</v>
      </c>
      <c r="C104" s="1019"/>
      <c r="D104" s="1019"/>
      <c r="E104" s="1019"/>
      <c r="F104" s="1020"/>
      <c r="G104" s="125" t="s">
        <v>62</v>
      </c>
      <c r="H104" s="124"/>
      <c r="I104" s="92"/>
      <c r="J104" s="510"/>
      <c r="K104" s="709"/>
      <c r="L104" s="709"/>
      <c r="M104" s="98"/>
      <c r="N104" s="90"/>
      <c r="O104" s="94"/>
      <c r="Q104" s="648" t="s">
        <v>735</v>
      </c>
    </row>
    <row r="105" spans="1:17" s="122" customFormat="1" ht="14.25" customHeight="1">
      <c r="A105" s="313"/>
      <c r="B105" s="1144" t="s">
        <v>403</v>
      </c>
      <c r="C105" s="1019"/>
      <c r="D105" s="1019"/>
      <c r="E105" s="1019"/>
      <c r="F105" s="1020"/>
      <c r="G105" s="126"/>
      <c r="H105" s="124"/>
      <c r="I105" s="92"/>
      <c r="J105" s="510"/>
      <c r="K105" s="510"/>
      <c r="L105" s="510"/>
      <c r="M105" s="98"/>
      <c r="N105" s="90"/>
      <c r="O105" s="101">
        <f>ROUNDDOWN(SUM(N104:N108)/1000,0)</f>
        <v>0</v>
      </c>
    </row>
    <row r="106" spans="1:17" s="122" customFormat="1" ht="20.100000000000001" customHeight="1">
      <c r="A106" s="313"/>
      <c r="B106" s="1144" t="s">
        <v>404</v>
      </c>
      <c r="C106" s="1145"/>
      <c r="D106" s="1145"/>
      <c r="E106" s="1145"/>
      <c r="F106" s="1146"/>
      <c r="G106" s="126"/>
      <c r="H106" s="127"/>
      <c r="I106" s="92"/>
      <c r="J106" s="510"/>
      <c r="K106" s="510"/>
      <c r="L106" s="510"/>
      <c r="M106" s="98"/>
      <c r="N106" s="90"/>
      <c r="O106" s="94"/>
    </row>
    <row r="107" spans="1:17" s="122" customFormat="1" ht="21.95" customHeight="1" thickBot="1">
      <c r="A107" s="313"/>
      <c r="B107" s="1144" t="s">
        <v>104</v>
      </c>
      <c r="C107" s="1145"/>
      <c r="D107" s="1145"/>
      <c r="E107" s="1145"/>
      <c r="F107" s="1146"/>
      <c r="G107" s="126"/>
      <c r="H107" s="105"/>
      <c r="I107" s="92"/>
      <c r="J107" s="510"/>
      <c r="K107" s="510"/>
      <c r="L107" s="510"/>
      <c r="M107" s="98"/>
      <c r="N107" s="90"/>
      <c r="O107" s="128"/>
    </row>
    <row r="108" spans="1:17" s="122" customFormat="1" ht="35.450000000000003" customHeight="1" thickTop="1">
      <c r="A108" s="313"/>
      <c r="B108" s="1144" t="s">
        <v>108</v>
      </c>
      <c r="C108" s="1145"/>
      <c r="D108" s="1145"/>
      <c r="E108" s="1145"/>
      <c r="F108" s="1146"/>
      <c r="G108" s="126"/>
      <c r="H108" s="105"/>
      <c r="I108" s="1166" t="s">
        <v>402</v>
      </c>
      <c r="J108" s="1167"/>
      <c r="K108" s="1167"/>
      <c r="L108" s="1167"/>
      <c r="M108" s="1167"/>
      <c r="N108" s="1168"/>
      <c r="O108" s="129">
        <f>SUM(O66,O76,O85,O92,O99,O105)</f>
        <v>0</v>
      </c>
    </row>
    <row r="109" spans="1:17" s="122" customFormat="1" ht="35.450000000000003" customHeight="1">
      <c r="A109" s="313"/>
      <c r="B109" s="1144" t="s">
        <v>774</v>
      </c>
      <c r="C109" s="1145"/>
      <c r="D109" s="1145"/>
      <c r="E109" s="1145"/>
      <c r="F109" s="1146"/>
      <c r="G109" s="126"/>
      <c r="H109" s="121"/>
      <c r="I109" s="1169" t="s">
        <v>276</v>
      </c>
      <c r="J109" s="1170"/>
      <c r="K109" s="1170"/>
      <c r="L109" s="1170"/>
      <c r="M109" s="1170"/>
      <c r="N109" s="1171"/>
      <c r="O109" s="136">
        <f>IF(共通入力シート!$B$18="課税事業者",ROUNDDOWN((O108-G111)*10/110,0),0)</f>
        <v>0</v>
      </c>
    </row>
    <row r="110" spans="1:17" s="122" customFormat="1" ht="26.1" customHeight="1" thickBot="1">
      <c r="A110" s="313"/>
      <c r="B110" s="1153" t="s">
        <v>775</v>
      </c>
      <c r="C110" s="1154"/>
      <c r="D110" s="1154"/>
      <c r="E110" s="1154"/>
      <c r="F110" s="1155"/>
      <c r="G110" s="126"/>
      <c r="H110" s="121"/>
      <c r="I110" s="1159" t="s">
        <v>609</v>
      </c>
      <c r="J110" s="1160"/>
      <c r="K110" s="1160"/>
      <c r="L110" s="1160"/>
      <c r="M110" s="1160"/>
      <c r="N110" s="1161"/>
      <c r="O110" s="131">
        <f>O108-O109</f>
        <v>0</v>
      </c>
    </row>
    <row r="111" spans="1:17" s="122" customFormat="1" ht="25.35" customHeight="1" thickTop="1">
      <c r="A111" s="313"/>
      <c r="B111" s="1156" t="s">
        <v>63</v>
      </c>
      <c r="C111" s="1157"/>
      <c r="D111" s="1157"/>
      <c r="E111" s="1157"/>
      <c r="F111" s="1158"/>
      <c r="G111" s="130">
        <f>SUM(G105:G110)</f>
        <v>0</v>
      </c>
      <c r="H111" s="326"/>
      <c r="I111" s="1159" t="s">
        <v>610</v>
      </c>
      <c r="J111" s="1160"/>
      <c r="K111" s="1160"/>
      <c r="L111" s="1160"/>
      <c r="M111" s="1160"/>
      <c r="N111" s="1161"/>
      <c r="O111" s="134"/>
    </row>
    <row r="112" spans="1:17" s="122" customFormat="1" ht="26.25" customHeight="1">
      <c r="A112" s="313"/>
      <c r="B112" s="122" t="s">
        <v>64</v>
      </c>
      <c r="C112" s="327"/>
      <c r="D112" s="327"/>
      <c r="E112" s="327"/>
      <c r="F112" s="327"/>
      <c r="G112" s="133"/>
      <c r="H112" s="326"/>
      <c r="O112" s="135"/>
    </row>
    <row r="113" spans="1:21" s="122" customFormat="1" ht="10.5" customHeight="1" thickBot="1">
      <c r="A113" s="313"/>
      <c r="C113" s="327"/>
      <c r="D113" s="327"/>
      <c r="E113" s="327"/>
      <c r="F113" s="327"/>
      <c r="G113" s="133"/>
      <c r="H113" s="326"/>
      <c r="I113" s="328"/>
    </row>
    <row r="114" spans="1:21" s="122" customFormat="1" ht="25.35" customHeight="1" thickBot="1">
      <c r="A114" s="313"/>
      <c r="B114" s="1143" t="s">
        <v>65</v>
      </c>
      <c r="C114" s="1018"/>
      <c r="D114" s="1162" t="str">
        <f>IF(共通入力シート!$B$2="","",共通入力シート!$B$2)</f>
        <v/>
      </c>
      <c r="E114" s="1162"/>
      <c r="F114" s="1162"/>
      <c r="G114" s="1163"/>
      <c r="H114" s="1164" t="s">
        <v>778</v>
      </c>
      <c r="I114" s="1165"/>
      <c r="J114" s="1165"/>
      <c r="K114" s="1165"/>
      <c r="L114" s="1165"/>
      <c r="M114" s="1165"/>
      <c r="N114" s="1165"/>
      <c r="O114" s="1165"/>
    </row>
    <row r="115" spans="1:21" s="122" customFormat="1" ht="77.099999999999994" customHeight="1" thickBot="1">
      <c r="A115" s="313"/>
      <c r="B115" s="1148" t="s">
        <v>776</v>
      </c>
      <c r="C115" s="1149"/>
      <c r="D115" s="1150" t="str">
        <f>IF(O110=0,"",MAX(0,MIN(INT(O110/2),G100)))</f>
        <v/>
      </c>
      <c r="E115" s="1150"/>
      <c r="F115" s="1150"/>
      <c r="G115" s="329" t="s">
        <v>27</v>
      </c>
      <c r="H115" s="1151" t="s">
        <v>736</v>
      </c>
      <c r="I115" s="1152"/>
      <c r="J115" s="1152"/>
      <c r="K115" s="1152"/>
      <c r="L115" s="1152"/>
      <c r="M115" s="1152"/>
      <c r="N115" s="1152"/>
      <c r="O115" s="1152"/>
    </row>
    <row r="116" spans="1:21" ht="4.5" customHeight="1"/>
    <row r="117" spans="1:21" ht="15.6" customHeight="1">
      <c r="B117" s="122" t="s">
        <v>332</v>
      </c>
      <c r="C117" s="198"/>
      <c r="D117" s="198"/>
      <c r="E117" s="198"/>
      <c r="F117" s="198"/>
      <c r="G117" s="198"/>
      <c r="H117" s="198"/>
      <c r="I117" s="198"/>
      <c r="J117" s="198"/>
      <c r="K117" s="198"/>
      <c r="L117" s="198"/>
      <c r="M117" s="198"/>
      <c r="N117" s="198"/>
      <c r="O117" s="198"/>
      <c r="R117" s="294"/>
      <c r="S117" s="294"/>
      <c r="T117" s="294"/>
      <c r="U117" s="294"/>
    </row>
    <row r="118" spans="1:21" ht="15.6" customHeight="1">
      <c r="B118" s="198" t="s">
        <v>383</v>
      </c>
      <c r="C118" s="198"/>
      <c r="D118" s="198"/>
      <c r="E118" s="198"/>
      <c r="F118" s="198"/>
      <c r="G118" s="198"/>
      <c r="H118" s="198"/>
      <c r="I118" s="198"/>
      <c r="J118" s="198"/>
      <c r="K118" s="198"/>
      <c r="L118" s="198"/>
      <c r="M118" s="198"/>
      <c r="N118" s="198"/>
      <c r="O118" s="198"/>
      <c r="R118" s="294"/>
      <c r="S118" s="294"/>
      <c r="T118" s="294"/>
      <c r="U118" s="294"/>
    </row>
    <row r="119" spans="1:21" ht="15.6" customHeight="1" thickBot="1">
      <c r="B119" s="1044" t="s">
        <v>575</v>
      </c>
      <c r="C119" s="1044"/>
      <c r="D119" s="1044"/>
      <c r="E119" s="1044"/>
      <c r="F119" s="1044"/>
      <c r="G119" s="1044"/>
      <c r="H119" s="1044"/>
      <c r="I119" s="1044"/>
      <c r="J119" s="1044"/>
      <c r="K119" s="1044"/>
      <c r="L119" s="1044"/>
      <c r="M119" s="1044"/>
      <c r="N119" s="1044"/>
      <c r="O119" s="1044"/>
      <c r="R119" s="294"/>
      <c r="S119" s="294"/>
      <c r="T119" s="294"/>
      <c r="U119" s="294"/>
    </row>
    <row r="120" spans="1:21" ht="15.75" customHeight="1">
      <c r="B120" s="1036" t="s">
        <v>36</v>
      </c>
      <c r="C120" s="1063"/>
      <c r="D120" s="1051" t="s">
        <v>556</v>
      </c>
      <c r="E120" s="1052"/>
      <c r="F120" s="1036" t="s">
        <v>447</v>
      </c>
      <c r="G120" s="1037"/>
      <c r="H120" s="1038"/>
      <c r="I120" s="1038"/>
      <c r="J120" s="1038"/>
      <c r="K120" s="1038"/>
      <c r="L120" s="1038"/>
      <c r="M120" s="1038"/>
      <c r="N120" s="1038"/>
      <c r="O120" s="1039"/>
      <c r="Q120" s="520"/>
      <c r="R120" s="294"/>
      <c r="S120" s="294"/>
      <c r="T120" s="294"/>
      <c r="U120" s="294"/>
    </row>
    <row r="121" spans="1:21" ht="17.25" customHeight="1" thickBot="1">
      <c r="B121" s="1040"/>
      <c r="C121" s="1064"/>
      <c r="D121" s="1053"/>
      <c r="E121" s="1054"/>
      <c r="F121" s="1040"/>
      <c r="G121" s="1041"/>
      <c r="H121" s="1042"/>
      <c r="I121" s="1042"/>
      <c r="J121" s="1042"/>
      <c r="K121" s="1042"/>
      <c r="L121" s="1042"/>
      <c r="M121" s="1042"/>
      <c r="N121" s="1042"/>
      <c r="O121" s="1043"/>
      <c r="Q121" s="519"/>
      <c r="R121" s="294"/>
      <c r="S121" s="294"/>
      <c r="T121" s="294"/>
      <c r="U121" s="294"/>
    </row>
    <row r="122" spans="1:21" ht="16.5" customHeight="1">
      <c r="B122" s="295" t="s">
        <v>111</v>
      </c>
      <c r="C122" s="296"/>
      <c r="D122" s="296"/>
      <c r="E122" s="297"/>
      <c r="F122" s="296"/>
      <c r="G122" s="296"/>
      <c r="H122" s="298"/>
      <c r="I122" s="298"/>
      <c r="J122" s="298"/>
      <c r="K122" s="298"/>
      <c r="L122" s="298"/>
      <c r="M122" s="298"/>
      <c r="N122" s="298"/>
      <c r="O122" s="299"/>
      <c r="R122" s="294"/>
      <c r="S122" s="294"/>
      <c r="T122" s="294"/>
      <c r="U122" s="294"/>
    </row>
    <row r="123" spans="1:21" ht="18.75" customHeight="1">
      <c r="B123" s="1055"/>
      <c r="C123" s="1056"/>
      <c r="D123" s="1056"/>
      <c r="E123" s="1056"/>
      <c r="F123" s="1056"/>
      <c r="G123" s="1056"/>
      <c r="H123" s="1056"/>
      <c r="I123" s="1056"/>
      <c r="J123" s="1056"/>
      <c r="K123" s="1056"/>
      <c r="L123" s="1213" t="s">
        <v>39</v>
      </c>
      <c r="M123" s="1215"/>
      <c r="N123" s="1215"/>
      <c r="O123" s="1216"/>
      <c r="Q123" s="496" t="str">
        <f>IF(M123="", "←選択してください。", "")</f>
        <v>←選択してください。</v>
      </c>
      <c r="R123" s="294"/>
      <c r="S123" s="294"/>
      <c r="T123" s="294"/>
      <c r="U123" s="294"/>
    </row>
    <row r="124" spans="1:21" ht="17.25" customHeight="1">
      <c r="B124" s="1057"/>
      <c r="C124" s="1058"/>
      <c r="D124" s="1058"/>
      <c r="E124" s="1058"/>
      <c r="F124" s="1058"/>
      <c r="G124" s="1058"/>
      <c r="H124" s="1058"/>
      <c r="I124" s="1058"/>
      <c r="J124" s="1058"/>
      <c r="K124" s="1058"/>
      <c r="L124" s="1214"/>
      <c r="M124" s="1217"/>
      <c r="N124" s="1217"/>
      <c r="O124" s="1218"/>
      <c r="Q124" s="301"/>
      <c r="R124" s="294"/>
      <c r="S124" s="294"/>
      <c r="T124" s="294"/>
      <c r="U124" s="294"/>
    </row>
    <row r="125" spans="1:21" ht="4.5" customHeight="1">
      <c r="B125" s="303"/>
      <c r="C125" s="303"/>
      <c r="D125" s="303"/>
      <c r="E125" s="303"/>
      <c r="F125" s="303"/>
      <c r="G125" s="303"/>
      <c r="H125" s="303"/>
      <c r="I125" s="303"/>
      <c r="J125" s="303"/>
      <c r="K125" s="303"/>
      <c r="L125" s="303"/>
      <c r="M125" s="303"/>
      <c r="N125" s="303"/>
      <c r="O125" s="517"/>
      <c r="R125" s="294"/>
      <c r="S125" s="294"/>
      <c r="T125" s="294"/>
      <c r="U125" s="294"/>
    </row>
    <row r="126" spans="1:21" ht="24" customHeight="1">
      <c r="B126" s="987" t="s">
        <v>112</v>
      </c>
      <c r="C126" s="1097"/>
      <c r="D126" s="1098" t="s">
        <v>41</v>
      </c>
      <c r="E126" s="1099"/>
      <c r="F126" s="1100"/>
      <c r="G126" s="1100"/>
      <c r="H126" s="1101"/>
      <c r="I126" s="987"/>
      <c r="J126" s="988"/>
      <c r="K126" s="988"/>
      <c r="L126" s="1219"/>
      <c r="M126" s="1219"/>
      <c r="N126" s="1219"/>
      <c r="O126" s="1220"/>
      <c r="Q126" s="301" t="str">
        <f>IF(OR(F120="人材養成事業",F120= "普及啓発事業"), "←斜線部は記入する必要はありません。", "")</f>
        <v/>
      </c>
      <c r="R126" s="294"/>
      <c r="S126" s="294"/>
      <c r="T126" s="294"/>
      <c r="U126" s="294"/>
    </row>
    <row r="127" spans="1:21" ht="8.25" customHeight="1">
      <c r="B127" s="122"/>
      <c r="C127" s="122"/>
      <c r="D127" s="122"/>
      <c r="E127" s="122"/>
      <c r="F127" s="303"/>
      <c r="G127" s="303"/>
      <c r="H127" s="500"/>
      <c r="I127" s="303"/>
      <c r="J127" s="303"/>
      <c r="K127" s="303"/>
      <c r="L127" s="501"/>
      <c r="M127" s="303"/>
      <c r="N127" s="303"/>
      <c r="O127" s="502"/>
      <c r="Q127" s="301"/>
      <c r="R127" s="294"/>
      <c r="S127" s="294"/>
      <c r="T127" s="294"/>
      <c r="U127" s="294"/>
    </row>
    <row r="128" spans="1:21" ht="24" hidden="1" customHeight="1">
      <c r="B128" s="122"/>
      <c r="C128" s="122"/>
      <c r="D128" s="122"/>
      <c r="E128" s="122"/>
      <c r="F128" s="303"/>
      <c r="G128" s="303"/>
      <c r="H128" s="500"/>
      <c r="I128" s="303"/>
      <c r="J128" s="303"/>
      <c r="K128" s="303"/>
      <c r="L128" s="501"/>
      <c r="M128" s="303"/>
      <c r="N128" s="303"/>
      <c r="O128" s="502"/>
      <c r="Q128" s="301"/>
      <c r="R128" s="294"/>
      <c r="S128" s="294"/>
      <c r="T128" s="294"/>
      <c r="U128" s="294"/>
    </row>
    <row r="129" spans="2:21" ht="9.75" hidden="1" customHeight="1">
      <c r="B129" s="122"/>
      <c r="C129" s="122"/>
      <c r="D129" s="303"/>
      <c r="E129" s="303"/>
      <c r="F129" s="303"/>
      <c r="G129" s="303"/>
      <c r="H129" s="303"/>
      <c r="I129" s="303"/>
      <c r="J129" s="303"/>
      <c r="K129" s="303"/>
      <c r="L129" s="303"/>
      <c r="M129" s="303"/>
      <c r="N129" s="303"/>
      <c r="O129" s="303"/>
      <c r="Q129" s="301"/>
      <c r="R129" s="294"/>
      <c r="S129" s="294"/>
      <c r="T129" s="294"/>
      <c r="U129" s="294"/>
    </row>
    <row r="130" spans="2:21" s="97" customFormat="1" ht="18" customHeight="1">
      <c r="B130" s="1067" t="s">
        <v>277</v>
      </c>
      <c r="C130" s="1075"/>
      <c r="D130" s="1032" t="s">
        <v>738</v>
      </c>
      <c r="E130" s="975"/>
      <c r="F130" s="975"/>
      <c r="G130" s="975"/>
      <c r="H130" s="975"/>
      <c r="I130" s="975"/>
      <c r="J130" s="975"/>
      <c r="K130" s="975"/>
      <c r="L130" s="975"/>
      <c r="M130" s="975"/>
      <c r="N130" s="975"/>
      <c r="O130" s="976"/>
      <c r="Q130" s="495"/>
    </row>
    <row r="131" spans="2:21" s="97" customFormat="1" ht="19.350000000000001" customHeight="1">
      <c r="B131" s="1076"/>
      <c r="C131" s="1077"/>
      <c r="D131" s="1033"/>
      <c r="E131" s="1034"/>
      <c r="F131" s="1034"/>
      <c r="G131" s="1034"/>
      <c r="H131" s="1034"/>
      <c r="I131" s="1034"/>
      <c r="J131" s="1034"/>
      <c r="K131" s="1034"/>
      <c r="L131" s="1034"/>
      <c r="M131" s="1034"/>
      <c r="N131" s="1034"/>
      <c r="O131" s="1035"/>
    </row>
    <row r="132" spans="2:21" s="97" customFormat="1" ht="19.350000000000001" customHeight="1">
      <c r="B132" s="1076"/>
      <c r="C132" s="1077"/>
      <c r="D132" s="1026"/>
      <c r="E132" s="1027"/>
      <c r="F132" s="1027"/>
      <c r="G132" s="1027"/>
      <c r="H132" s="1027"/>
      <c r="I132" s="1027"/>
      <c r="J132" s="1027"/>
      <c r="K132" s="1027"/>
      <c r="L132" s="1027"/>
      <c r="M132" s="1027"/>
      <c r="N132" s="1027"/>
      <c r="O132" s="1028"/>
    </row>
    <row r="133" spans="2:21" s="97" customFormat="1" ht="19.350000000000001" customHeight="1">
      <c r="B133" s="1076"/>
      <c r="C133" s="1077"/>
      <c r="D133" s="1026"/>
      <c r="E133" s="1027"/>
      <c r="F133" s="1027"/>
      <c r="G133" s="1027"/>
      <c r="H133" s="1027"/>
      <c r="I133" s="1027"/>
      <c r="J133" s="1027"/>
      <c r="K133" s="1027"/>
      <c r="L133" s="1027"/>
      <c r="M133" s="1027"/>
      <c r="N133" s="1027"/>
      <c r="O133" s="1028"/>
    </row>
    <row r="134" spans="2:21" s="97" customFormat="1" ht="19.350000000000001" customHeight="1">
      <c r="B134" s="1076"/>
      <c r="C134" s="1077"/>
      <c r="D134" s="1026"/>
      <c r="E134" s="1027"/>
      <c r="F134" s="1027"/>
      <c r="G134" s="1027"/>
      <c r="H134" s="1027"/>
      <c r="I134" s="1027"/>
      <c r="J134" s="1027"/>
      <c r="K134" s="1027"/>
      <c r="L134" s="1027"/>
      <c r="M134" s="1027"/>
      <c r="N134" s="1027"/>
      <c r="O134" s="1028"/>
    </row>
    <row r="135" spans="2:21" s="97" customFormat="1" ht="19.350000000000001" customHeight="1">
      <c r="B135" s="1076"/>
      <c r="C135" s="1077"/>
      <c r="D135" s="1026"/>
      <c r="E135" s="1027"/>
      <c r="F135" s="1027"/>
      <c r="G135" s="1027"/>
      <c r="H135" s="1027"/>
      <c r="I135" s="1027"/>
      <c r="J135" s="1027"/>
      <c r="K135" s="1027"/>
      <c r="L135" s="1027"/>
      <c r="M135" s="1027"/>
      <c r="N135" s="1027"/>
      <c r="O135" s="1028"/>
    </row>
    <row r="136" spans="2:21" s="97" customFormat="1" ht="19.350000000000001" customHeight="1">
      <c r="B136" s="1076"/>
      <c r="C136" s="1077"/>
      <c r="D136" s="1026"/>
      <c r="E136" s="1027"/>
      <c r="F136" s="1027"/>
      <c r="G136" s="1027"/>
      <c r="H136" s="1027"/>
      <c r="I136" s="1027"/>
      <c r="J136" s="1027"/>
      <c r="K136" s="1027"/>
      <c r="L136" s="1027"/>
      <c r="M136" s="1027"/>
      <c r="N136" s="1027"/>
      <c r="O136" s="1028"/>
    </row>
    <row r="137" spans="2:21" s="97" customFormat="1" ht="19.350000000000001" customHeight="1">
      <c r="B137" s="1076"/>
      <c r="C137" s="1077"/>
      <c r="D137" s="1026"/>
      <c r="E137" s="1027"/>
      <c r="F137" s="1027"/>
      <c r="G137" s="1027"/>
      <c r="H137" s="1027"/>
      <c r="I137" s="1027"/>
      <c r="J137" s="1027"/>
      <c r="K137" s="1027"/>
      <c r="L137" s="1027"/>
      <c r="M137" s="1027"/>
      <c r="N137" s="1027"/>
      <c r="O137" s="1028"/>
    </row>
    <row r="138" spans="2:21" s="97" customFormat="1" ht="19.350000000000001" customHeight="1">
      <c r="B138" s="1076"/>
      <c r="C138" s="1077"/>
      <c r="D138" s="1026"/>
      <c r="E138" s="1027"/>
      <c r="F138" s="1027"/>
      <c r="G138" s="1027"/>
      <c r="H138" s="1027"/>
      <c r="I138" s="1027"/>
      <c r="J138" s="1027"/>
      <c r="K138" s="1027"/>
      <c r="L138" s="1027"/>
      <c r="M138" s="1027"/>
      <c r="N138" s="1027"/>
      <c r="O138" s="1028"/>
    </row>
    <row r="139" spans="2:21" s="97" customFormat="1" ht="19.350000000000001" customHeight="1">
      <c r="B139" s="1076"/>
      <c r="C139" s="1077"/>
      <c r="D139" s="1026"/>
      <c r="E139" s="1027"/>
      <c r="F139" s="1027"/>
      <c r="G139" s="1027"/>
      <c r="H139" s="1027"/>
      <c r="I139" s="1027"/>
      <c r="J139" s="1027"/>
      <c r="K139" s="1027"/>
      <c r="L139" s="1027"/>
      <c r="M139" s="1027"/>
      <c r="N139" s="1027"/>
      <c r="O139" s="1028"/>
    </row>
    <row r="140" spans="2:21" s="97" customFormat="1" ht="19.350000000000001" customHeight="1">
      <c r="B140" s="1078"/>
      <c r="C140" s="1079"/>
      <c r="D140" s="1029"/>
      <c r="E140" s="1030"/>
      <c r="F140" s="1030"/>
      <c r="G140" s="1030"/>
      <c r="H140" s="1030"/>
      <c r="I140" s="1030"/>
      <c r="J140" s="1030"/>
      <c r="K140" s="1030"/>
      <c r="L140" s="1030"/>
      <c r="M140" s="1030"/>
      <c r="N140" s="1030"/>
      <c r="O140" s="1031"/>
    </row>
    <row r="141" spans="2:21" s="97" customFormat="1" ht="18" customHeight="1">
      <c r="B141" s="1067" t="s">
        <v>114</v>
      </c>
      <c r="C141" s="1092"/>
      <c r="D141" s="1147" t="s">
        <v>523</v>
      </c>
      <c r="E141" s="1133"/>
      <c r="F141" s="1133"/>
      <c r="G141" s="1133"/>
      <c r="H141" s="1133"/>
      <c r="I141" s="1133"/>
      <c r="J141" s="1133"/>
      <c r="K141" s="1133"/>
      <c r="L141" s="1133"/>
      <c r="M141" s="1133"/>
      <c r="N141" s="1133"/>
      <c r="O141" s="1134"/>
    </row>
    <row r="142" spans="2:21" s="97" customFormat="1" ht="18" customHeight="1">
      <c r="B142" s="1093"/>
      <c r="C142" s="1094"/>
      <c r="D142" s="1045"/>
      <c r="E142" s="1046"/>
      <c r="F142" s="1046"/>
      <c r="G142" s="1046"/>
      <c r="H142" s="1046"/>
      <c r="I142" s="1046"/>
      <c r="J142" s="1046"/>
      <c r="K142" s="1046"/>
      <c r="L142" s="1046"/>
      <c r="M142" s="1046"/>
      <c r="N142" s="1046"/>
      <c r="O142" s="1047"/>
    </row>
    <row r="143" spans="2:21" s="97" customFormat="1" ht="18" customHeight="1">
      <c r="B143" s="1093"/>
      <c r="C143" s="1094"/>
      <c r="D143" s="1026"/>
      <c r="E143" s="1027"/>
      <c r="F143" s="1027"/>
      <c r="G143" s="1027"/>
      <c r="H143" s="1027"/>
      <c r="I143" s="1027"/>
      <c r="J143" s="1027"/>
      <c r="K143" s="1027"/>
      <c r="L143" s="1027"/>
      <c r="M143" s="1027"/>
      <c r="N143" s="1027"/>
      <c r="O143" s="1028"/>
    </row>
    <row r="144" spans="2:21" s="97" customFormat="1" ht="18" customHeight="1">
      <c r="B144" s="1093"/>
      <c r="C144" s="1094"/>
      <c r="D144" s="1026"/>
      <c r="E144" s="1027"/>
      <c r="F144" s="1027"/>
      <c r="G144" s="1027"/>
      <c r="H144" s="1027"/>
      <c r="I144" s="1027"/>
      <c r="J144" s="1027"/>
      <c r="K144" s="1027"/>
      <c r="L144" s="1027"/>
      <c r="M144" s="1027"/>
      <c r="N144" s="1027"/>
      <c r="O144" s="1028"/>
    </row>
    <row r="145" spans="2:15" s="97" customFormat="1" ht="18" customHeight="1">
      <c r="B145" s="1093"/>
      <c r="C145" s="1094"/>
      <c r="D145" s="1026"/>
      <c r="E145" s="1027"/>
      <c r="F145" s="1027"/>
      <c r="G145" s="1027"/>
      <c r="H145" s="1027"/>
      <c r="I145" s="1027"/>
      <c r="J145" s="1027"/>
      <c r="K145" s="1027"/>
      <c r="L145" s="1027"/>
      <c r="M145" s="1027"/>
      <c r="N145" s="1027"/>
      <c r="O145" s="1028"/>
    </row>
    <row r="146" spans="2:15" s="97" customFormat="1" ht="18" customHeight="1">
      <c r="B146" s="1093"/>
      <c r="C146" s="1094"/>
      <c r="D146" s="1026"/>
      <c r="E146" s="1027"/>
      <c r="F146" s="1027"/>
      <c r="G146" s="1027"/>
      <c r="H146" s="1027"/>
      <c r="I146" s="1027"/>
      <c r="J146" s="1027"/>
      <c r="K146" s="1027"/>
      <c r="L146" s="1027"/>
      <c r="M146" s="1027"/>
      <c r="N146" s="1027"/>
      <c r="O146" s="1028"/>
    </row>
    <row r="147" spans="2:15" s="97" customFormat="1" ht="18" customHeight="1">
      <c r="B147" s="1093"/>
      <c r="C147" s="1094"/>
      <c r="D147" s="1048"/>
      <c r="E147" s="1049"/>
      <c r="F147" s="1049"/>
      <c r="G147" s="1049"/>
      <c r="H147" s="1049"/>
      <c r="I147" s="1049"/>
      <c r="J147" s="1049"/>
      <c r="K147" s="1049"/>
      <c r="L147" s="1049"/>
      <c r="M147" s="1049"/>
      <c r="N147" s="1049"/>
      <c r="O147" s="1050"/>
    </row>
    <row r="148" spans="2:15" s="97" customFormat="1" ht="18" customHeight="1">
      <c r="B148" s="1093"/>
      <c r="C148" s="1094"/>
      <c r="D148" s="1116" t="s">
        <v>334</v>
      </c>
      <c r="E148" s="1117"/>
      <c r="F148" s="1117"/>
      <c r="G148" s="1117"/>
      <c r="H148" s="1117"/>
      <c r="I148" s="1117"/>
      <c r="J148" s="1117"/>
      <c r="K148" s="1117"/>
      <c r="L148" s="1117"/>
      <c r="M148" s="1117"/>
      <c r="N148" s="1117"/>
      <c r="O148" s="1118"/>
    </row>
    <row r="149" spans="2:15" s="97" customFormat="1" ht="18" customHeight="1">
      <c r="B149" s="1093"/>
      <c r="C149" s="1094"/>
      <c r="D149" s="1045"/>
      <c r="E149" s="1119"/>
      <c r="F149" s="1119"/>
      <c r="G149" s="1119"/>
      <c r="H149" s="1119"/>
      <c r="I149" s="1119"/>
      <c r="J149" s="1119"/>
      <c r="K149" s="1119"/>
      <c r="L149" s="1119"/>
      <c r="M149" s="1119"/>
      <c r="N149" s="1119"/>
      <c r="O149" s="1120"/>
    </row>
    <row r="150" spans="2:15" s="97" customFormat="1" ht="18" customHeight="1">
      <c r="B150" s="1093"/>
      <c r="C150" s="1094"/>
      <c r="D150" s="1121"/>
      <c r="E150" s="1122"/>
      <c r="F150" s="1122"/>
      <c r="G150" s="1122"/>
      <c r="H150" s="1122"/>
      <c r="I150" s="1122"/>
      <c r="J150" s="1122"/>
      <c r="K150" s="1122"/>
      <c r="L150" s="1122"/>
      <c r="M150" s="1122"/>
      <c r="N150" s="1122"/>
      <c r="O150" s="1123"/>
    </row>
    <row r="151" spans="2:15" s="97" customFormat="1" ht="18" customHeight="1">
      <c r="B151" s="1093"/>
      <c r="C151" s="1094"/>
      <c r="D151" s="1121"/>
      <c r="E151" s="1122"/>
      <c r="F151" s="1122"/>
      <c r="G151" s="1122"/>
      <c r="H151" s="1122"/>
      <c r="I151" s="1122"/>
      <c r="J151" s="1122"/>
      <c r="K151" s="1122"/>
      <c r="L151" s="1122"/>
      <c r="M151" s="1122"/>
      <c r="N151" s="1122"/>
      <c r="O151" s="1123"/>
    </row>
    <row r="152" spans="2:15" s="97" customFormat="1" ht="18" customHeight="1">
      <c r="B152" s="1093"/>
      <c r="C152" s="1094"/>
      <c r="D152" s="1121"/>
      <c r="E152" s="1122"/>
      <c r="F152" s="1122"/>
      <c r="G152" s="1122"/>
      <c r="H152" s="1122"/>
      <c r="I152" s="1122"/>
      <c r="J152" s="1122"/>
      <c r="K152" s="1122"/>
      <c r="L152" s="1122"/>
      <c r="M152" s="1122"/>
      <c r="N152" s="1122"/>
      <c r="O152" s="1123"/>
    </row>
    <row r="153" spans="2:15" s="97" customFormat="1" ht="18" customHeight="1">
      <c r="B153" s="1093"/>
      <c r="C153" s="1094"/>
      <c r="D153" s="1121"/>
      <c r="E153" s="1122"/>
      <c r="F153" s="1122"/>
      <c r="G153" s="1122"/>
      <c r="H153" s="1122"/>
      <c r="I153" s="1122"/>
      <c r="J153" s="1122"/>
      <c r="K153" s="1122"/>
      <c r="L153" s="1122"/>
      <c r="M153" s="1122"/>
      <c r="N153" s="1122"/>
      <c r="O153" s="1123"/>
    </row>
    <row r="154" spans="2:15" s="97" customFormat="1" ht="18" customHeight="1">
      <c r="B154" s="1093"/>
      <c r="C154" s="1094"/>
      <c r="D154" s="1121"/>
      <c r="E154" s="1122"/>
      <c r="F154" s="1122"/>
      <c r="G154" s="1122"/>
      <c r="H154" s="1122"/>
      <c r="I154" s="1122"/>
      <c r="J154" s="1122"/>
      <c r="K154" s="1122"/>
      <c r="L154" s="1122"/>
      <c r="M154" s="1122"/>
      <c r="N154" s="1122"/>
      <c r="O154" s="1123"/>
    </row>
    <row r="155" spans="2:15" s="97" customFormat="1" ht="18" customHeight="1">
      <c r="B155" s="1095"/>
      <c r="C155" s="1096"/>
      <c r="D155" s="1124"/>
      <c r="E155" s="1125"/>
      <c r="F155" s="1125"/>
      <c r="G155" s="1125"/>
      <c r="H155" s="1125"/>
      <c r="I155" s="1125"/>
      <c r="J155" s="1125"/>
      <c r="K155" s="1125"/>
      <c r="L155" s="1125"/>
      <c r="M155" s="1125"/>
      <c r="N155" s="1125"/>
      <c r="O155" s="1126"/>
    </row>
    <row r="156" spans="2:15" s="97" customFormat="1" ht="31.5" customHeight="1">
      <c r="B156" s="1067" t="s">
        <v>110</v>
      </c>
      <c r="C156" s="1092"/>
      <c r="D156" s="1102" t="s">
        <v>733</v>
      </c>
      <c r="E156" s="1090"/>
      <c r="F156" s="1090"/>
      <c r="G156" s="1090"/>
      <c r="H156" s="1090"/>
      <c r="I156" s="1090"/>
      <c r="J156" s="1090"/>
      <c r="K156" s="1090"/>
      <c r="L156" s="1090"/>
      <c r="M156" s="1090"/>
      <c r="N156" s="1090"/>
      <c r="O156" s="1091"/>
    </row>
    <row r="157" spans="2:15" s="97" customFormat="1" ht="18" customHeight="1">
      <c r="B157" s="1093"/>
      <c r="C157" s="1094"/>
      <c r="D157" s="1045"/>
      <c r="E157" s="1108"/>
      <c r="F157" s="1108"/>
      <c r="G157" s="1108"/>
      <c r="H157" s="1108"/>
      <c r="I157" s="1108"/>
      <c r="J157" s="1108"/>
      <c r="K157" s="1108"/>
      <c r="L157" s="1108"/>
      <c r="M157" s="1108"/>
      <c r="N157" s="1108"/>
      <c r="O157" s="1109"/>
    </row>
    <row r="158" spans="2:15" s="97" customFormat="1" ht="18" customHeight="1">
      <c r="B158" s="1093"/>
      <c r="C158" s="1094"/>
      <c r="D158" s="1110"/>
      <c r="E158" s="1111"/>
      <c r="F158" s="1111"/>
      <c r="G158" s="1111"/>
      <c r="H158" s="1111"/>
      <c r="I158" s="1111"/>
      <c r="J158" s="1111"/>
      <c r="K158" s="1111"/>
      <c r="L158" s="1111"/>
      <c r="M158" s="1111"/>
      <c r="N158" s="1111"/>
      <c r="O158" s="1112"/>
    </row>
    <row r="159" spans="2:15" s="97" customFormat="1" ht="18" customHeight="1">
      <c r="B159" s="1093"/>
      <c r="C159" s="1094"/>
      <c r="D159" s="1113"/>
      <c r="E159" s="1114"/>
      <c r="F159" s="1114"/>
      <c r="G159" s="1114"/>
      <c r="H159" s="1114"/>
      <c r="I159" s="1114"/>
      <c r="J159" s="1114"/>
      <c r="K159" s="1114"/>
      <c r="L159" s="1114"/>
      <c r="M159" s="1114"/>
      <c r="N159" s="1114"/>
      <c r="O159" s="1115"/>
    </row>
    <row r="160" spans="2:15" s="97" customFormat="1" ht="17.100000000000001" customHeight="1">
      <c r="B160" s="1093"/>
      <c r="C160" s="1094"/>
      <c r="D160" s="1133" t="s">
        <v>278</v>
      </c>
      <c r="E160" s="1133"/>
      <c r="F160" s="1133"/>
      <c r="G160" s="1133"/>
      <c r="H160" s="1133"/>
      <c r="I160" s="1133"/>
      <c r="J160" s="1133"/>
      <c r="K160" s="1133"/>
      <c r="L160" s="1133"/>
      <c r="M160" s="1133"/>
      <c r="N160" s="1133"/>
      <c r="O160" s="1134"/>
    </row>
    <row r="161" spans="2:21" s="97" customFormat="1" ht="17.100000000000001" customHeight="1">
      <c r="B161" s="1093"/>
      <c r="C161" s="1094"/>
      <c r="D161" s="1135"/>
      <c r="E161" s="1108"/>
      <c r="F161" s="1108"/>
      <c r="G161" s="1108"/>
      <c r="H161" s="1108"/>
      <c r="I161" s="1108"/>
      <c r="J161" s="1108"/>
      <c r="K161" s="1108"/>
      <c r="L161" s="1108"/>
      <c r="M161" s="1108"/>
      <c r="N161" s="1108"/>
      <c r="O161" s="1109"/>
    </row>
    <row r="162" spans="2:21" s="97" customFormat="1" ht="17.100000000000001" customHeight="1">
      <c r="B162" s="1093"/>
      <c r="C162" s="1094"/>
      <c r="D162" s="1110"/>
      <c r="E162" s="1111"/>
      <c r="F162" s="1111"/>
      <c r="G162" s="1111"/>
      <c r="H162" s="1111"/>
      <c r="I162" s="1111"/>
      <c r="J162" s="1111"/>
      <c r="K162" s="1111"/>
      <c r="L162" s="1111"/>
      <c r="M162" s="1111"/>
      <c r="N162" s="1111"/>
      <c r="O162" s="1112"/>
    </row>
    <row r="163" spans="2:21" s="97" customFormat="1" ht="17.100000000000001" customHeight="1">
      <c r="B163" s="1093"/>
      <c r="C163" s="1094"/>
      <c r="D163" s="1113"/>
      <c r="E163" s="1114"/>
      <c r="F163" s="1114"/>
      <c r="G163" s="1114"/>
      <c r="H163" s="1114"/>
      <c r="I163" s="1114"/>
      <c r="J163" s="1114"/>
      <c r="K163" s="1114"/>
      <c r="L163" s="1114"/>
      <c r="M163" s="1114"/>
      <c r="N163" s="1114"/>
      <c r="O163" s="1115"/>
    </row>
    <row r="164" spans="2:21" s="97" customFormat="1" ht="17.100000000000001" customHeight="1">
      <c r="B164" s="1093"/>
      <c r="C164" s="1094"/>
      <c r="D164" s="1133" t="s">
        <v>371</v>
      </c>
      <c r="E164" s="1133"/>
      <c r="F164" s="1133"/>
      <c r="G164" s="1133"/>
      <c r="H164" s="1133"/>
      <c r="I164" s="1133"/>
      <c r="J164" s="1133"/>
      <c r="K164" s="1133"/>
      <c r="L164" s="1133"/>
      <c r="M164" s="1133"/>
      <c r="N164" s="1133"/>
      <c r="O164" s="1134"/>
    </row>
    <row r="165" spans="2:21" s="97" customFormat="1" ht="17.100000000000001" customHeight="1">
      <c r="B165" s="1093"/>
      <c r="C165" s="1094"/>
      <c r="D165" s="1135"/>
      <c r="E165" s="1136"/>
      <c r="F165" s="1136"/>
      <c r="G165" s="1136"/>
      <c r="H165" s="1136"/>
      <c r="I165" s="1136"/>
      <c r="J165" s="1136"/>
      <c r="K165" s="1136"/>
      <c r="L165" s="1136"/>
      <c r="M165" s="1136"/>
      <c r="N165" s="1136"/>
      <c r="O165" s="1137"/>
    </row>
    <row r="166" spans="2:21" s="97" customFormat="1" ht="17.100000000000001" customHeight="1">
      <c r="B166" s="1093"/>
      <c r="C166" s="1094"/>
      <c r="D166" s="1138"/>
      <c r="E166" s="827"/>
      <c r="F166" s="827"/>
      <c r="G166" s="827"/>
      <c r="H166" s="827"/>
      <c r="I166" s="827"/>
      <c r="J166" s="827"/>
      <c r="K166" s="827"/>
      <c r="L166" s="827"/>
      <c r="M166" s="827"/>
      <c r="N166" s="827"/>
      <c r="O166" s="1139"/>
    </row>
    <row r="167" spans="2:21" s="97" customFormat="1" ht="17.100000000000001" customHeight="1">
      <c r="B167" s="1093"/>
      <c r="C167" s="1094"/>
      <c r="D167" s="1140"/>
      <c r="E167" s="1141"/>
      <c r="F167" s="1141"/>
      <c r="G167" s="1141"/>
      <c r="H167" s="1141"/>
      <c r="I167" s="1141"/>
      <c r="J167" s="1141"/>
      <c r="K167" s="1141"/>
      <c r="L167" s="1141"/>
      <c r="M167" s="1141"/>
      <c r="N167" s="1141"/>
      <c r="O167" s="1142"/>
    </row>
    <row r="168" spans="2:21" s="97" customFormat="1" ht="45" customHeight="1">
      <c r="B168" s="1093"/>
      <c r="C168" s="1094"/>
      <c r="D168" s="1021" t="s">
        <v>781</v>
      </c>
      <c r="E168" s="1022"/>
      <c r="F168" s="1022"/>
      <c r="G168" s="1022"/>
      <c r="H168" s="1022"/>
      <c r="I168" s="1022"/>
      <c r="J168" s="1022"/>
      <c r="K168" s="1022"/>
      <c r="L168" s="1023"/>
      <c r="M168" s="1024" t="s">
        <v>713</v>
      </c>
      <c r="N168" s="1025"/>
      <c r="O168" s="706" t="s">
        <v>714</v>
      </c>
      <c r="Q168" s="495" t="s">
        <v>721</v>
      </c>
    </row>
    <row r="169" spans="2:21" s="97" customFormat="1" ht="17.100000000000001" customHeight="1">
      <c r="B169" s="1093"/>
      <c r="C169" s="1094"/>
      <c r="D169" s="1045"/>
      <c r="E169" s="1103"/>
      <c r="F169" s="1103"/>
      <c r="G169" s="1103"/>
      <c r="H169" s="1103"/>
      <c r="I169" s="1103"/>
      <c r="J169" s="1103"/>
      <c r="K169" s="1103"/>
      <c r="L169" s="1103"/>
      <c r="M169" s="1103"/>
      <c r="N169" s="1103"/>
      <c r="O169" s="1104"/>
    </row>
    <row r="170" spans="2:21" ht="18" customHeight="1">
      <c r="B170" s="1093"/>
      <c r="C170" s="1094"/>
      <c r="D170" s="1105"/>
      <c r="E170" s="1106"/>
      <c r="F170" s="1106"/>
      <c r="G170" s="1106"/>
      <c r="H170" s="1106"/>
      <c r="I170" s="1106"/>
      <c r="J170" s="1106"/>
      <c r="K170" s="1106"/>
      <c r="L170" s="1106"/>
      <c r="M170" s="1106"/>
      <c r="N170" s="1106"/>
      <c r="O170" s="1107"/>
      <c r="R170" s="294"/>
      <c r="S170" s="294"/>
      <c r="T170" s="294"/>
      <c r="U170" s="294"/>
    </row>
    <row r="171" spans="2:21" ht="18" customHeight="1">
      <c r="B171" s="1093"/>
      <c r="C171" s="1094"/>
      <c r="D171" s="1147" t="s">
        <v>279</v>
      </c>
      <c r="E171" s="1133"/>
      <c r="F171" s="1133"/>
      <c r="G171" s="1133"/>
      <c r="H171" s="1133"/>
      <c r="I171" s="1133"/>
      <c r="J171" s="1133"/>
      <c r="K171" s="1133"/>
      <c r="L171" s="1133"/>
      <c r="M171" s="1133"/>
      <c r="N171" s="1133"/>
      <c r="O171" s="1134"/>
      <c r="R171" s="294"/>
      <c r="S171" s="294"/>
      <c r="T171" s="294"/>
      <c r="U171" s="294"/>
    </row>
    <row r="172" spans="2:21" ht="18" customHeight="1">
      <c r="B172" s="1093"/>
      <c r="C172" s="1094"/>
      <c r="D172" s="1127"/>
      <c r="E172" s="1128"/>
      <c r="F172" s="1128"/>
      <c r="G172" s="1128"/>
      <c r="H172" s="1128"/>
      <c r="I172" s="1128"/>
      <c r="J172" s="1128"/>
      <c r="K172" s="1128"/>
      <c r="L172" s="1128"/>
      <c r="M172" s="1128"/>
      <c r="N172" s="1128"/>
      <c r="O172" s="1129"/>
      <c r="R172" s="294"/>
      <c r="S172" s="294"/>
      <c r="T172" s="294"/>
      <c r="U172" s="294"/>
    </row>
    <row r="173" spans="2:21" s="308" customFormat="1" ht="18" customHeight="1">
      <c r="B173" s="1095"/>
      <c r="C173" s="1096"/>
      <c r="D173" s="1130"/>
      <c r="E173" s="1131"/>
      <c r="F173" s="1131"/>
      <c r="G173" s="1131"/>
      <c r="H173" s="1131"/>
      <c r="I173" s="1131"/>
      <c r="J173" s="1131"/>
      <c r="K173" s="1131"/>
      <c r="L173" s="1131"/>
      <c r="M173" s="1131"/>
      <c r="N173" s="1131"/>
      <c r="O173" s="1132"/>
    </row>
    <row r="174" spans="2:21" s="122" customFormat="1" ht="4.5" customHeight="1">
      <c r="B174" s="309"/>
      <c r="C174" s="309"/>
      <c r="D174" s="310"/>
      <c r="E174" s="310"/>
      <c r="F174" s="310"/>
      <c r="G174" s="310"/>
      <c r="H174" s="310"/>
      <c r="I174" s="310"/>
      <c r="J174" s="310"/>
      <c r="K174" s="310"/>
      <c r="L174" s="310"/>
      <c r="M174" s="310"/>
      <c r="N174" s="310"/>
      <c r="O174" s="310"/>
    </row>
    <row r="175" spans="2:21" s="122" customFormat="1" ht="18.75" customHeight="1">
      <c r="B175" s="463" t="s">
        <v>333</v>
      </c>
      <c r="C175" s="309"/>
      <c r="D175" s="310"/>
      <c r="E175" s="310"/>
      <c r="F175" s="310"/>
      <c r="G175" s="310"/>
      <c r="H175" s="310"/>
      <c r="I175" s="310"/>
      <c r="J175" s="310"/>
      <c r="K175" s="310"/>
      <c r="L175" s="310"/>
      <c r="M175" s="310"/>
      <c r="N175" s="310"/>
      <c r="O175" s="310"/>
    </row>
    <row r="176" spans="2:21" s="122" customFormat="1" ht="14.25" customHeight="1" thickBot="1">
      <c r="B176" s="463" t="s">
        <v>331</v>
      </c>
      <c r="C176" s="309"/>
      <c r="D176" s="310"/>
      <c r="E176" s="310"/>
      <c r="F176" s="310"/>
      <c r="G176" s="310"/>
      <c r="H176" s="310"/>
      <c r="I176" s="310"/>
      <c r="J176" s="310"/>
      <c r="K176" s="310"/>
      <c r="L176" s="310"/>
      <c r="M176" s="310"/>
      <c r="N176" s="310"/>
      <c r="O176" s="310"/>
    </row>
    <row r="177" spans="1:17" s="122" customFormat="1" ht="18" customHeight="1" thickBot="1">
      <c r="B177" s="1143" t="s">
        <v>36</v>
      </c>
      <c r="C177" s="1017"/>
      <c r="D177" s="1018"/>
      <c r="E177" s="311" t="s">
        <v>556</v>
      </c>
      <c r="F177" s="312"/>
      <c r="G177" s="312"/>
      <c r="H177" s="312"/>
      <c r="I177" s="312"/>
      <c r="J177" s="312"/>
      <c r="K177" s="312"/>
      <c r="L177" s="212"/>
      <c r="M177" s="212"/>
      <c r="N177" s="212"/>
      <c r="O177" s="212"/>
    </row>
    <row r="178" spans="1:17" s="122" customFormat="1" ht="12">
      <c r="A178" s="313"/>
      <c r="B178" s="314" t="s">
        <v>50</v>
      </c>
      <c r="C178" s="314"/>
      <c r="D178" s="315"/>
      <c r="E178" s="316"/>
      <c r="F178" s="316"/>
      <c r="G178" s="317" t="s">
        <v>51</v>
      </c>
      <c r="H178" s="315"/>
      <c r="I178" s="314" t="s">
        <v>52</v>
      </c>
      <c r="J178" s="314"/>
      <c r="K178" s="313"/>
      <c r="L178" s="318"/>
      <c r="M178" s="319"/>
      <c r="N178" s="313"/>
      <c r="O178" s="317" t="s">
        <v>51</v>
      </c>
    </row>
    <row r="179" spans="1:17" s="122" customFormat="1" ht="12">
      <c r="A179" s="320"/>
      <c r="B179" s="321" t="s">
        <v>53</v>
      </c>
      <c r="C179" s="322"/>
      <c r="D179" s="322"/>
      <c r="E179" s="323"/>
      <c r="F179" s="323" t="s">
        <v>54</v>
      </c>
      <c r="G179" s="324" t="s">
        <v>55</v>
      </c>
      <c r="H179" s="325"/>
      <c r="I179" s="321" t="s">
        <v>53</v>
      </c>
      <c r="J179" s="322"/>
      <c r="K179" s="322"/>
      <c r="L179" s="322"/>
      <c r="M179" s="323"/>
      <c r="N179" s="323" t="s">
        <v>54</v>
      </c>
      <c r="O179" s="324" t="s">
        <v>55</v>
      </c>
    </row>
    <row r="180" spans="1:17" s="122" customFormat="1" ht="18" customHeight="1">
      <c r="A180" s="313"/>
      <c r="B180" s="78" t="s">
        <v>395</v>
      </c>
      <c r="C180" s="79"/>
      <c r="D180" s="79"/>
      <c r="E180" s="80"/>
      <c r="F180" s="81"/>
      <c r="G180" s="82"/>
      <c r="H180" s="83"/>
      <c r="I180" s="78" t="s">
        <v>397</v>
      </c>
      <c r="J180" s="79"/>
      <c r="K180" s="79"/>
      <c r="L180" s="79"/>
      <c r="M180" s="80"/>
      <c r="N180" s="84"/>
      <c r="O180" s="85"/>
      <c r="Q180" s="561" t="s">
        <v>700</v>
      </c>
    </row>
    <row r="181" spans="1:17" s="122" customFormat="1" ht="14.25" customHeight="1">
      <c r="A181" s="313"/>
      <c r="B181" s="86"/>
      <c r="C181" s="87"/>
      <c r="D181" s="88"/>
      <c r="E181" s="89"/>
      <c r="F181" s="90"/>
      <c r="G181" s="91"/>
      <c r="H181" s="83"/>
      <c r="I181" s="92"/>
      <c r="J181" s="93"/>
      <c r="K181" s="88"/>
      <c r="L181" s="88"/>
      <c r="M181" s="89"/>
      <c r="N181" s="90"/>
      <c r="O181" s="94"/>
    </row>
    <row r="182" spans="1:17" s="122" customFormat="1" ht="14.25" customHeight="1">
      <c r="A182" s="313"/>
      <c r="B182" s="95"/>
      <c r="C182" s="96"/>
      <c r="D182" s="97"/>
      <c r="E182" s="98"/>
      <c r="F182" s="90"/>
      <c r="G182" s="99">
        <f>ROUNDDOWN(SUM(F181:F187)/1000,0)</f>
        <v>0</v>
      </c>
      <c r="H182" s="100"/>
      <c r="I182" s="92"/>
      <c r="J182" s="510"/>
      <c r="K182" s="510"/>
      <c r="L182" s="510"/>
      <c r="M182" s="98"/>
      <c r="N182" s="90"/>
      <c r="O182" s="101">
        <f>ROUNDDOWN(SUM(N181:N190)/1000,0)</f>
        <v>0</v>
      </c>
    </row>
    <row r="183" spans="1:17" s="122" customFormat="1" ht="14.1" customHeight="1">
      <c r="A183" s="313"/>
      <c r="B183" s="95"/>
      <c r="C183" s="96"/>
      <c r="D183" s="97"/>
      <c r="E183" s="98"/>
      <c r="F183" s="90"/>
      <c r="G183" s="99"/>
      <c r="H183" s="100"/>
      <c r="I183" s="92"/>
      <c r="J183" s="510"/>
      <c r="K183" s="510"/>
      <c r="L183" s="510"/>
      <c r="M183" s="98"/>
      <c r="N183" s="90"/>
      <c r="O183" s="94"/>
    </row>
    <row r="184" spans="1:17" s="122" customFormat="1" ht="14.25" customHeight="1">
      <c r="A184" s="313"/>
      <c r="B184" s="95"/>
      <c r="C184" s="96"/>
      <c r="D184" s="97"/>
      <c r="E184" s="98"/>
      <c r="F184" s="90"/>
      <c r="G184" s="99"/>
      <c r="H184" s="100"/>
      <c r="I184" s="92"/>
      <c r="J184" s="510"/>
      <c r="K184" s="510"/>
      <c r="L184" s="510"/>
      <c r="M184" s="98"/>
      <c r="N184" s="90"/>
      <c r="O184" s="94"/>
    </row>
    <row r="185" spans="1:17" s="122" customFormat="1" ht="14.25" customHeight="1">
      <c r="A185" s="313"/>
      <c r="B185" s="95"/>
      <c r="C185" s="96"/>
      <c r="D185" s="97"/>
      <c r="E185" s="98"/>
      <c r="F185" s="90"/>
      <c r="G185" s="102"/>
      <c r="H185" s="103"/>
      <c r="I185" s="92"/>
      <c r="J185" s="510"/>
      <c r="K185" s="510"/>
      <c r="L185" s="510"/>
      <c r="M185" s="98"/>
      <c r="N185" s="90"/>
      <c r="O185" s="94"/>
    </row>
    <row r="186" spans="1:17" s="122" customFormat="1" ht="14.25" customHeight="1">
      <c r="A186" s="313"/>
      <c r="B186" s="95"/>
      <c r="C186" s="96"/>
      <c r="D186" s="97"/>
      <c r="E186" s="98"/>
      <c r="F186" s="90"/>
      <c r="G186" s="102"/>
      <c r="H186" s="103"/>
      <c r="I186" s="92"/>
      <c r="J186" s="510"/>
      <c r="K186" s="510"/>
      <c r="L186" s="510"/>
      <c r="M186" s="98"/>
      <c r="N186" s="90"/>
      <c r="O186" s="94"/>
    </row>
    <row r="187" spans="1:17" s="122" customFormat="1" ht="14.25" customHeight="1">
      <c r="A187" s="313"/>
      <c r="B187" s="78" t="s">
        <v>607</v>
      </c>
      <c r="C187" s="79"/>
      <c r="D187" s="79"/>
      <c r="E187" s="80"/>
      <c r="F187" s="81"/>
      <c r="G187" s="82"/>
      <c r="H187" s="105"/>
      <c r="I187" s="92"/>
      <c r="J187" s="510"/>
      <c r="K187" s="510"/>
      <c r="L187" s="510"/>
      <c r="M187" s="98"/>
      <c r="N187" s="90"/>
      <c r="O187" s="94"/>
    </row>
    <row r="188" spans="1:17" s="122" customFormat="1" ht="14.25" customHeight="1">
      <c r="A188" s="313"/>
      <c r="B188" s="95"/>
      <c r="C188" s="96"/>
      <c r="D188" s="97"/>
      <c r="E188" s="98"/>
      <c r="F188" s="90"/>
      <c r="G188" s="91"/>
      <c r="H188" s="105"/>
      <c r="I188" s="92"/>
      <c r="J188" s="510"/>
      <c r="K188" s="510"/>
      <c r="L188" s="510"/>
      <c r="M188" s="98"/>
      <c r="N188" s="90"/>
      <c r="O188" s="94"/>
    </row>
    <row r="189" spans="1:17" s="122" customFormat="1" ht="14.25" customHeight="1">
      <c r="A189" s="313"/>
      <c r="B189" s="95"/>
      <c r="C189" s="96"/>
      <c r="D189" s="97"/>
      <c r="E189" s="98"/>
      <c r="F189" s="90"/>
      <c r="G189" s="99">
        <f>ROUNDDOWN(SUM(F188:F193)/1000,0)</f>
        <v>0</v>
      </c>
      <c r="H189" s="100"/>
      <c r="I189" s="107"/>
      <c r="J189" s="511"/>
      <c r="K189" s="511"/>
      <c r="L189" s="511"/>
      <c r="M189" s="98"/>
      <c r="N189" s="90"/>
      <c r="O189" s="106"/>
    </row>
    <row r="190" spans="1:17" s="122" customFormat="1" ht="14.25" customHeight="1">
      <c r="A190" s="313"/>
      <c r="B190" s="95"/>
      <c r="C190" s="96"/>
      <c r="D190" s="97"/>
      <c r="E190" s="98"/>
      <c r="F190" s="90"/>
      <c r="G190" s="99"/>
      <c r="H190" s="100"/>
      <c r="I190" s="78" t="s">
        <v>398</v>
      </c>
      <c r="J190" s="79"/>
      <c r="K190" s="79"/>
      <c r="L190" s="79"/>
      <c r="M190" s="80"/>
      <c r="N190" s="81"/>
      <c r="O190" s="111"/>
    </row>
    <row r="191" spans="1:17" s="122" customFormat="1" ht="14.25" customHeight="1">
      <c r="A191" s="313"/>
      <c r="B191" s="95"/>
      <c r="C191" s="96"/>
      <c r="D191" s="97"/>
      <c r="E191" s="98"/>
      <c r="F191" s="90"/>
      <c r="G191" s="99"/>
      <c r="H191" s="105"/>
      <c r="I191" s="92"/>
      <c r="J191" s="510"/>
      <c r="K191" s="510"/>
      <c r="L191" s="510"/>
      <c r="M191" s="98"/>
      <c r="N191" s="90"/>
      <c r="O191" s="94"/>
    </row>
    <row r="192" spans="1:17" s="122" customFormat="1" ht="14.25" customHeight="1">
      <c r="A192" s="313"/>
      <c r="B192" s="95"/>
      <c r="C192" s="96"/>
      <c r="D192" s="97"/>
      <c r="E192" s="98"/>
      <c r="F192" s="90"/>
      <c r="G192" s="99"/>
      <c r="H192" s="100"/>
      <c r="I192" s="92"/>
      <c r="J192" s="510"/>
      <c r="K192" s="510"/>
      <c r="L192" s="510"/>
      <c r="M192" s="98"/>
      <c r="N192" s="90"/>
      <c r="O192" s="101">
        <f>ROUNDDOWN(SUM(N191:N199)/1000,0)</f>
        <v>0</v>
      </c>
    </row>
    <row r="193" spans="1:15" s="122" customFormat="1" ht="14.25" customHeight="1">
      <c r="A193" s="313"/>
      <c r="B193" s="78" t="s">
        <v>614</v>
      </c>
      <c r="C193" s="79"/>
      <c r="D193" s="79"/>
      <c r="E193" s="80"/>
      <c r="F193" s="81"/>
      <c r="G193" s="82"/>
      <c r="H193" s="100"/>
      <c r="I193" s="92"/>
      <c r="J193" s="510"/>
      <c r="K193" s="510"/>
      <c r="L193" s="510"/>
      <c r="M193" s="98"/>
      <c r="N193" s="90"/>
      <c r="O193" s="94"/>
    </row>
    <row r="194" spans="1:15" s="122" customFormat="1" ht="14.25" customHeight="1">
      <c r="A194" s="313"/>
      <c r="B194" s="95"/>
      <c r="C194" s="96"/>
      <c r="D194" s="97"/>
      <c r="E194" s="98"/>
      <c r="F194" s="90"/>
      <c r="G194" s="91"/>
      <c r="H194" s="105"/>
      <c r="I194" s="92"/>
      <c r="J194" s="510"/>
      <c r="K194" s="510"/>
      <c r="L194" s="510"/>
      <c r="M194" s="98"/>
      <c r="N194" s="90"/>
      <c r="O194" s="94"/>
    </row>
    <row r="195" spans="1:15" s="122" customFormat="1" ht="14.25" customHeight="1">
      <c r="A195" s="313"/>
      <c r="B195" s="95"/>
      <c r="C195" s="96"/>
      <c r="D195" s="97"/>
      <c r="E195" s="98"/>
      <c r="F195" s="90"/>
      <c r="G195" s="99">
        <f>ROUNDDOWN(SUM(F194:F197)/1000,0)</f>
        <v>0</v>
      </c>
      <c r="H195" s="105"/>
      <c r="I195" s="92"/>
      <c r="J195" s="510"/>
      <c r="K195" s="510"/>
      <c r="L195" s="510"/>
      <c r="M195" s="98"/>
      <c r="N195" s="90"/>
      <c r="O195" s="94"/>
    </row>
    <row r="196" spans="1:15" s="122" customFormat="1" ht="14.25" customHeight="1">
      <c r="A196" s="313"/>
      <c r="B196" s="95"/>
      <c r="C196" s="96"/>
      <c r="D196" s="97"/>
      <c r="E196" s="98"/>
      <c r="F196" s="90"/>
      <c r="G196" s="99"/>
      <c r="H196" s="100"/>
      <c r="I196" s="92"/>
      <c r="J196" s="510"/>
      <c r="K196" s="510"/>
      <c r="L196" s="510"/>
      <c r="M196" s="98"/>
      <c r="N196" s="90"/>
      <c r="O196" s="94"/>
    </row>
    <row r="197" spans="1:15" s="122" customFormat="1" ht="14.25" customHeight="1">
      <c r="A197" s="313"/>
      <c r="B197" s="78" t="s">
        <v>615</v>
      </c>
      <c r="C197" s="79"/>
      <c r="D197" s="79"/>
      <c r="E197" s="80"/>
      <c r="F197" s="81"/>
      <c r="G197" s="82"/>
      <c r="H197" s="100"/>
      <c r="I197" s="92"/>
      <c r="J197" s="510"/>
      <c r="K197" s="510"/>
      <c r="L197" s="510"/>
      <c r="M197" s="98"/>
      <c r="N197" s="90"/>
      <c r="O197" s="94"/>
    </row>
    <row r="198" spans="1:15" s="122" customFormat="1" ht="14.25" customHeight="1">
      <c r="A198" s="313"/>
      <c r="B198" s="95"/>
      <c r="C198" s="96"/>
      <c r="D198" s="97"/>
      <c r="E198" s="98"/>
      <c r="F198" s="90"/>
      <c r="G198" s="91"/>
      <c r="H198" s="105"/>
      <c r="I198" s="92"/>
      <c r="J198" s="510"/>
      <c r="K198" s="510"/>
      <c r="L198" s="510"/>
      <c r="M198" s="98"/>
      <c r="N198" s="90"/>
      <c r="O198" s="106"/>
    </row>
    <row r="199" spans="1:15" s="122" customFormat="1" ht="14.25" customHeight="1">
      <c r="A199" s="313"/>
      <c r="B199" s="95"/>
      <c r="C199" s="96"/>
      <c r="D199" s="97"/>
      <c r="E199" s="98"/>
      <c r="F199" s="90"/>
      <c r="G199" s="99">
        <f>ROUNDDOWN(SUM(F198:F203)/1000,0)</f>
        <v>0</v>
      </c>
      <c r="H199" s="105"/>
      <c r="I199" s="185" t="s">
        <v>399</v>
      </c>
      <c r="J199" s="167"/>
      <c r="K199" s="109"/>
      <c r="L199" s="109"/>
      <c r="M199" s="110"/>
      <c r="N199" s="84"/>
      <c r="O199" s="111"/>
    </row>
    <row r="200" spans="1:15" s="122" customFormat="1" ht="14.25" customHeight="1">
      <c r="A200" s="313"/>
      <c r="B200" s="95"/>
      <c r="C200" s="96"/>
      <c r="D200" s="97"/>
      <c r="E200" s="98"/>
      <c r="F200" s="90"/>
      <c r="G200" s="99"/>
      <c r="H200" s="105"/>
      <c r="I200" s="92"/>
      <c r="J200" s="510"/>
      <c r="K200" s="510"/>
      <c r="L200" s="510"/>
      <c r="M200" s="98"/>
      <c r="N200" s="90"/>
      <c r="O200" s="94"/>
    </row>
    <row r="201" spans="1:15" s="122" customFormat="1" ht="14.25" customHeight="1">
      <c r="A201" s="313"/>
      <c r="B201" s="95"/>
      <c r="C201" s="96"/>
      <c r="D201" s="97"/>
      <c r="E201" s="98"/>
      <c r="F201" s="90"/>
      <c r="G201" s="99"/>
      <c r="H201" s="100"/>
      <c r="I201" s="92"/>
      <c r="J201" s="510"/>
      <c r="K201" s="510"/>
      <c r="L201" s="510"/>
      <c r="M201" s="98"/>
      <c r="N201" s="90"/>
      <c r="O201" s="101">
        <f>ROUNDDOWN(SUM(N200:N206)/1000,0)</f>
        <v>0</v>
      </c>
    </row>
    <row r="202" spans="1:15" s="122" customFormat="1" ht="14.25" customHeight="1">
      <c r="A202" s="313"/>
      <c r="B202" s="78" t="s">
        <v>396</v>
      </c>
      <c r="C202" s="79"/>
      <c r="D202" s="79"/>
      <c r="E202" s="80"/>
      <c r="F202" s="81"/>
      <c r="G202" s="82"/>
      <c r="H202" s="100"/>
      <c r="I202" s="92"/>
      <c r="J202" s="510"/>
      <c r="K202" s="510"/>
      <c r="L202" s="510"/>
      <c r="M202" s="98"/>
      <c r="N202" s="90"/>
      <c r="O202" s="94"/>
    </row>
    <row r="203" spans="1:15" s="122" customFormat="1" ht="14.25" customHeight="1">
      <c r="A203" s="313"/>
      <c r="B203" s="95"/>
      <c r="C203" s="96"/>
      <c r="D203" s="97"/>
      <c r="E203" s="98"/>
      <c r="F203" s="90"/>
      <c r="G203" s="91"/>
      <c r="H203" s="100"/>
      <c r="I203" s="92"/>
      <c r="J203" s="510"/>
      <c r="K203" s="510"/>
      <c r="L203" s="510"/>
      <c r="M203" s="98"/>
      <c r="N203" s="90"/>
      <c r="O203" s="94"/>
    </row>
    <row r="204" spans="1:15" s="122" customFormat="1" ht="14.25" customHeight="1">
      <c r="A204" s="313"/>
      <c r="B204" s="95"/>
      <c r="C204" s="96"/>
      <c r="D204" s="97"/>
      <c r="E204" s="98"/>
      <c r="F204" s="90"/>
      <c r="G204" s="91">
        <f>ROUNDDOWN(SUM(F203:F210)/1000,0)</f>
        <v>0</v>
      </c>
      <c r="H204" s="100"/>
      <c r="I204" s="92"/>
      <c r="J204" s="510"/>
      <c r="K204" s="510"/>
      <c r="L204" s="510"/>
      <c r="M204" s="98"/>
      <c r="N204" s="90"/>
      <c r="O204" s="94"/>
    </row>
    <row r="205" spans="1:15" s="122" customFormat="1" ht="14.25" customHeight="1">
      <c r="A205" s="313"/>
      <c r="B205" s="95"/>
      <c r="C205" s="96"/>
      <c r="D205" s="97"/>
      <c r="E205" s="98"/>
      <c r="F205" s="90"/>
      <c r="G205" s="91"/>
      <c r="H205" s="100"/>
      <c r="I205" s="92"/>
      <c r="J205" s="510"/>
      <c r="K205" s="510"/>
      <c r="L205" s="510"/>
      <c r="M205" s="98"/>
      <c r="N205" s="90"/>
      <c r="O205" s="94"/>
    </row>
    <row r="206" spans="1:15" s="122" customFormat="1" ht="14.25" customHeight="1">
      <c r="A206" s="313"/>
      <c r="B206" s="95"/>
      <c r="C206" s="96"/>
      <c r="D206" s="97"/>
      <c r="E206" s="98"/>
      <c r="F206" s="90"/>
      <c r="G206" s="91"/>
      <c r="H206" s="105"/>
      <c r="I206" s="185" t="s">
        <v>400</v>
      </c>
      <c r="J206" s="108"/>
      <c r="K206" s="109"/>
      <c r="L206" s="109"/>
      <c r="M206" s="110"/>
      <c r="N206" s="84"/>
      <c r="O206" s="168"/>
    </row>
    <row r="207" spans="1:15" s="122" customFormat="1" ht="14.25" customHeight="1">
      <c r="A207" s="313"/>
      <c r="B207" s="95"/>
      <c r="C207" s="96"/>
      <c r="D207" s="97"/>
      <c r="E207" s="98"/>
      <c r="F207" s="90"/>
      <c r="G207" s="91"/>
      <c r="H207" s="105"/>
      <c r="I207" s="92"/>
      <c r="J207" s="510"/>
      <c r="K207" s="510"/>
      <c r="L207" s="510"/>
      <c r="M207" s="98"/>
      <c r="N207" s="90"/>
      <c r="O207" s="169"/>
    </row>
    <row r="208" spans="1:15" s="122" customFormat="1" ht="14.25" customHeight="1">
      <c r="A208" s="313"/>
      <c r="B208" s="95"/>
      <c r="C208" s="96"/>
      <c r="D208" s="97"/>
      <c r="E208" s="98"/>
      <c r="F208" s="90"/>
      <c r="G208" s="91"/>
      <c r="H208" s="105"/>
      <c r="I208" s="92"/>
      <c r="J208" s="510"/>
      <c r="K208" s="510"/>
      <c r="L208" s="510"/>
      <c r="M208" s="98"/>
      <c r="N208" s="90"/>
      <c r="O208" s="101">
        <f>ROUNDDOWN(SUM(N207:N213)/1000,0)</f>
        <v>0</v>
      </c>
    </row>
    <row r="209" spans="1:17" s="122" customFormat="1" ht="14.25" customHeight="1">
      <c r="A209" s="313"/>
      <c r="B209" s="95"/>
      <c r="C209" s="96"/>
      <c r="D209" s="97"/>
      <c r="E209" s="98"/>
      <c r="F209" s="90"/>
      <c r="G209" s="91"/>
      <c r="H209" s="105"/>
      <c r="I209" s="92"/>
      <c r="J209" s="510"/>
      <c r="K209" s="510"/>
      <c r="L209" s="510"/>
      <c r="M209" s="98"/>
      <c r="N209" s="90"/>
      <c r="O209" s="94"/>
    </row>
    <row r="210" spans="1:17" s="122" customFormat="1" ht="14.25" customHeight="1">
      <c r="A210" s="313"/>
      <c r="B210" s="78" t="s">
        <v>56</v>
      </c>
      <c r="C210" s="79"/>
      <c r="D210" s="79"/>
      <c r="E210" s="80"/>
      <c r="F210" s="81"/>
      <c r="G210" s="82"/>
      <c r="H210" s="105"/>
      <c r="I210" s="92"/>
      <c r="J210" s="510"/>
      <c r="K210" s="510"/>
      <c r="L210" s="510"/>
      <c r="M210" s="98"/>
      <c r="N210" s="90"/>
      <c r="O210" s="94"/>
    </row>
    <row r="211" spans="1:17" s="122" customFormat="1" ht="14.25" customHeight="1">
      <c r="A211" s="313"/>
      <c r="B211" s="95"/>
      <c r="C211" s="96"/>
      <c r="D211" s="97"/>
      <c r="E211" s="98"/>
      <c r="F211" s="90"/>
      <c r="G211" s="91"/>
      <c r="H211" s="100"/>
      <c r="I211" s="92"/>
      <c r="J211" s="510"/>
      <c r="K211" s="510"/>
      <c r="L211" s="510"/>
      <c r="M211" s="98"/>
      <c r="N211" s="90"/>
      <c r="O211" s="94"/>
    </row>
    <row r="212" spans="1:17" s="122" customFormat="1" ht="14.25" customHeight="1">
      <c r="A212" s="313"/>
      <c r="B212" s="95"/>
      <c r="C212" s="96"/>
      <c r="D212" s="97"/>
      <c r="E212" s="98"/>
      <c r="F212" s="90"/>
      <c r="G212" s="99">
        <f>ROUNDDOWN(SUM(F211:F216)/1000,0)</f>
        <v>0</v>
      </c>
      <c r="H212" s="105"/>
      <c r="I212" s="92"/>
      <c r="J212" s="510"/>
      <c r="K212" s="510"/>
      <c r="L212" s="510"/>
      <c r="M212" s="98"/>
      <c r="N212" s="90"/>
      <c r="O212" s="106"/>
    </row>
    <row r="213" spans="1:17" s="122" customFormat="1" ht="14.25" customHeight="1">
      <c r="A213" s="313"/>
      <c r="B213" s="95"/>
      <c r="C213" s="96"/>
      <c r="D213" s="97"/>
      <c r="E213" s="98"/>
      <c r="F213" s="90"/>
      <c r="G213" s="91"/>
      <c r="H213" s="105"/>
      <c r="I213" s="185" t="s">
        <v>401</v>
      </c>
      <c r="J213" s="108"/>
      <c r="K213" s="109"/>
      <c r="L213" s="109"/>
      <c r="M213" s="110"/>
      <c r="N213" s="707"/>
      <c r="O213" s="112"/>
    </row>
    <row r="214" spans="1:17" s="122" customFormat="1" ht="14.25" customHeight="1">
      <c r="A214" s="313"/>
      <c r="B214" s="95"/>
      <c r="C214" s="96"/>
      <c r="D214" s="97"/>
      <c r="E214" s="98"/>
      <c r="F214" s="90"/>
      <c r="G214" s="99"/>
      <c r="H214" s="105"/>
      <c r="I214" s="92"/>
      <c r="J214" s="510"/>
      <c r="K214" s="510"/>
      <c r="L214" s="510"/>
      <c r="M214" s="98"/>
      <c r="N214" s="90"/>
      <c r="O214" s="94"/>
    </row>
    <row r="215" spans="1:17" s="122" customFormat="1" ht="14.25" customHeight="1">
      <c r="A215" s="313"/>
      <c r="B215" s="95"/>
      <c r="C215" s="96"/>
      <c r="D215" s="97"/>
      <c r="E215" s="98"/>
      <c r="F215" s="90"/>
      <c r="G215" s="99"/>
      <c r="H215" s="100"/>
      <c r="I215" s="92"/>
      <c r="J215" s="510"/>
      <c r="K215" s="510"/>
      <c r="L215" s="510"/>
      <c r="M215" s="98"/>
      <c r="N215" s="90"/>
      <c r="O215" s="101">
        <f>ROUNDDOWN(SUM(N214:N219)/1000,0)</f>
        <v>0</v>
      </c>
    </row>
    <row r="216" spans="1:17" s="122" customFormat="1" ht="14.1" customHeight="1" thickBot="1">
      <c r="A216" s="313"/>
      <c r="B216" s="113" t="s">
        <v>608</v>
      </c>
      <c r="C216" s="114"/>
      <c r="D216" s="114"/>
      <c r="E216" s="115"/>
      <c r="F216" s="116"/>
      <c r="G216" s="117">
        <f>G217-G182-G189-G195-G199-G204-G212</f>
        <v>0</v>
      </c>
      <c r="H216" s="105"/>
      <c r="I216" s="92"/>
      <c r="J216" s="510"/>
      <c r="K216" s="510"/>
      <c r="L216" s="510"/>
      <c r="M216" s="98"/>
      <c r="N216" s="90"/>
      <c r="O216" s="94"/>
    </row>
    <row r="217" spans="1:17" s="122" customFormat="1" ht="14.25" customHeight="1" thickTop="1">
      <c r="A217" s="313"/>
      <c r="B217" s="702" t="s">
        <v>57</v>
      </c>
      <c r="C217" s="703"/>
      <c r="D217" s="703"/>
      <c r="E217" s="703"/>
      <c r="F217" s="704"/>
      <c r="G217" s="118">
        <f>O226</f>
        <v>0</v>
      </c>
      <c r="H217" s="100"/>
      <c r="I217" s="92"/>
      <c r="J217" s="510"/>
      <c r="K217" s="510"/>
      <c r="L217" s="510"/>
      <c r="M217" s="98"/>
      <c r="N217" s="90"/>
      <c r="O217" s="94"/>
    </row>
    <row r="218" spans="1:17" s="122" customFormat="1" ht="20.100000000000001" customHeight="1">
      <c r="A218" s="313"/>
      <c r="B218" s="119" t="s">
        <v>58</v>
      </c>
      <c r="C218" s="120"/>
      <c r="D218" s="120"/>
      <c r="E218" s="120"/>
      <c r="F218" s="120"/>
      <c r="G218" s="121"/>
      <c r="H218" s="100"/>
      <c r="I218" s="107"/>
      <c r="J218" s="511"/>
      <c r="K218" s="511"/>
      <c r="L218" s="511"/>
      <c r="M218" s="104"/>
      <c r="N218" s="645"/>
      <c r="O218" s="106"/>
    </row>
    <row r="219" spans="1:17" s="122" customFormat="1" ht="14.25" customHeight="1">
      <c r="A219" s="313"/>
      <c r="B219" s="122" t="s">
        <v>59</v>
      </c>
      <c r="C219" s="120"/>
      <c r="D219" s="120"/>
      <c r="E219" s="120"/>
      <c r="F219" s="120"/>
      <c r="G219" s="123" t="s">
        <v>60</v>
      </c>
      <c r="H219" s="121"/>
      <c r="I219" s="185" t="s">
        <v>717</v>
      </c>
      <c r="J219" s="708"/>
      <c r="K219" s="510"/>
      <c r="L219" s="510"/>
      <c r="M219" s="110"/>
      <c r="N219" s="84"/>
      <c r="O219" s="111"/>
    </row>
    <row r="220" spans="1:17" s="122" customFormat="1" ht="14.25" customHeight="1">
      <c r="A220" s="313"/>
      <c r="B220" s="987" t="s">
        <v>61</v>
      </c>
      <c r="C220" s="1019"/>
      <c r="D220" s="1019"/>
      <c r="E220" s="1019"/>
      <c r="F220" s="1020"/>
      <c r="G220" s="125" t="s">
        <v>62</v>
      </c>
      <c r="H220" s="124"/>
      <c r="I220" s="92"/>
      <c r="J220" s="510"/>
      <c r="K220" s="709"/>
      <c r="L220" s="709"/>
      <c r="M220" s="98"/>
      <c r="N220" s="90"/>
      <c r="O220" s="94"/>
      <c r="Q220" s="648" t="s">
        <v>735</v>
      </c>
    </row>
    <row r="221" spans="1:17" s="122" customFormat="1" ht="14.25" customHeight="1">
      <c r="A221" s="313"/>
      <c r="B221" s="1144" t="s">
        <v>403</v>
      </c>
      <c r="C221" s="1019"/>
      <c r="D221" s="1019"/>
      <c r="E221" s="1019"/>
      <c r="F221" s="1020"/>
      <c r="G221" s="126"/>
      <c r="H221" s="124"/>
      <c r="I221" s="92"/>
      <c r="J221" s="510"/>
      <c r="K221" s="510"/>
      <c r="L221" s="510"/>
      <c r="M221" s="98"/>
      <c r="N221" s="90"/>
      <c r="O221" s="101">
        <f>ROUNDDOWN(SUM(N220:N224)/1000,0)</f>
        <v>0</v>
      </c>
    </row>
    <row r="222" spans="1:17" s="122" customFormat="1" ht="20.100000000000001" customHeight="1">
      <c r="A222" s="313"/>
      <c r="B222" s="1144" t="s">
        <v>404</v>
      </c>
      <c r="C222" s="1145"/>
      <c r="D222" s="1145"/>
      <c r="E222" s="1145"/>
      <c r="F222" s="1146"/>
      <c r="G222" s="126"/>
      <c r="H222" s="127"/>
      <c r="I222" s="92"/>
      <c r="J222" s="510"/>
      <c r="K222" s="510"/>
      <c r="L222" s="510"/>
      <c r="M222" s="98"/>
      <c r="N222" s="90"/>
      <c r="O222" s="94"/>
    </row>
    <row r="223" spans="1:17" s="122" customFormat="1" ht="21.95" customHeight="1" thickBot="1">
      <c r="A223" s="313"/>
      <c r="B223" s="1144" t="s">
        <v>104</v>
      </c>
      <c r="C223" s="1145"/>
      <c r="D223" s="1145"/>
      <c r="E223" s="1145"/>
      <c r="F223" s="1146"/>
      <c r="G223" s="126"/>
      <c r="H223" s="105"/>
      <c r="I223" s="92"/>
      <c r="J223" s="510"/>
      <c r="K223" s="510"/>
      <c r="L223" s="510"/>
      <c r="M223" s="98"/>
      <c r="N223" s="90"/>
      <c r="O223" s="128"/>
    </row>
    <row r="224" spans="1:17" s="122" customFormat="1" ht="35.450000000000003" customHeight="1" thickTop="1">
      <c r="A224" s="313"/>
      <c r="B224" s="1144" t="s">
        <v>108</v>
      </c>
      <c r="C224" s="1145"/>
      <c r="D224" s="1145"/>
      <c r="E224" s="1145"/>
      <c r="F224" s="1146"/>
      <c r="G224" s="126"/>
      <c r="H224" s="105"/>
      <c r="I224" s="1166" t="s">
        <v>402</v>
      </c>
      <c r="J224" s="1167"/>
      <c r="K224" s="1167"/>
      <c r="L224" s="1167"/>
      <c r="M224" s="1167"/>
      <c r="N224" s="1168"/>
      <c r="O224" s="129">
        <f>SUM(O182,O192,O201,O208,O215,O221)</f>
        <v>0</v>
      </c>
    </row>
    <row r="225" spans="1:21" s="122" customFormat="1" ht="35.450000000000003" customHeight="1">
      <c r="A225" s="313"/>
      <c r="B225" s="1144" t="s">
        <v>774</v>
      </c>
      <c r="C225" s="1145"/>
      <c r="D225" s="1145"/>
      <c r="E225" s="1145"/>
      <c r="F225" s="1146"/>
      <c r="G225" s="126"/>
      <c r="H225" s="121"/>
      <c r="I225" s="1169" t="s">
        <v>276</v>
      </c>
      <c r="J225" s="1170"/>
      <c r="K225" s="1170"/>
      <c r="L225" s="1170"/>
      <c r="M225" s="1170"/>
      <c r="N225" s="1171"/>
      <c r="O225" s="136">
        <f>IF(共通入力シート!$B$18="課税事業者",ROUNDDOWN((O224-G227)*10/110,0),0)</f>
        <v>0</v>
      </c>
    </row>
    <row r="226" spans="1:21" s="122" customFormat="1" ht="26.1" customHeight="1" thickBot="1">
      <c r="A226" s="313"/>
      <c r="B226" s="1153" t="s">
        <v>775</v>
      </c>
      <c r="C226" s="1154"/>
      <c r="D226" s="1154"/>
      <c r="E226" s="1154"/>
      <c r="F226" s="1155"/>
      <c r="G226" s="126"/>
      <c r="H226" s="121"/>
      <c r="I226" s="1159" t="s">
        <v>609</v>
      </c>
      <c r="J226" s="1160"/>
      <c r="K226" s="1160"/>
      <c r="L226" s="1160"/>
      <c r="M226" s="1160"/>
      <c r="N226" s="1161"/>
      <c r="O226" s="131">
        <f>O224-O225</f>
        <v>0</v>
      </c>
    </row>
    <row r="227" spans="1:21" s="122" customFormat="1" ht="25.35" customHeight="1" thickTop="1">
      <c r="A227" s="313"/>
      <c r="B227" s="1156" t="s">
        <v>63</v>
      </c>
      <c r="C227" s="1157"/>
      <c r="D227" s="1157"/>
      <c r="E227" s="1157"/>
      <c r="F227" s="1158"/>
      <c r="G227" s="130">
        <f>SUM(G221:G226)</f>
        <v>0</v>
      </c>
      <c r="H227" s="326"/>
      <c r="I227" s="1159" t="s">
        <v>610</v>
      </c>
      <c r="J227" s="1160"/>
      <c r="K227" s="1160"/>
      <c r="L227" s="1160"/>
      <c r="M227" s="1160"/>
      <c r="N227" s="1161"/>
      <c r="O227" s="134"/>
    </row>
    <row r="228" spans="1:21" s="122" customFormat="1" ht="26.25" customHeight="1">
      <c r="A228" s="313"/>
      <c r="B228" s="122" t="s">
        <v>64</v>
      </c>
      <c r="C228" s="327"/>
      <c r="D228" s="327"/>
      <c r="E228" s="327"/>
      <c r="F228" s="327"/>
      <c r="G228" s="133"/>
      <c r="H228" s="326"/>
      <c r="O228" s="135"/>
    </row>
    <row r="229" spans="1:21" s="122" customFormat="1" ht="10.5" customHeight="1" thickBot="1">
      <c r="A229" s="313"/>
      <c r="C229" s="327"/>
      <c r="D229" s="327"/>
      <c r="E229" s="327"/>
      <c r="F229" s="327"/>
      <c r="G229" s="133"/>
      <c r="H229" s="326"/>
      <c r="I229" s="328"/>
    </row>
    <row r="230" spans="1:21" s="122" customFormat="1" ht="25.35" customHeight="1" thickBot="1">
      <c r="A230" s="313"/>
      <c r="B230" s="1143" t="s">
        <v>65</v>
      </c>
      <c r="C230" s="1018"/>
      <c r="D230" s="1162" t="str">
        <f>IF(共通入力シート!$B$2="","",共通入力シート!$B$2)</f>
        <v/>
      </c>
      <c r="E230" s="1162"/>
      <c r="F230" s="1162"/>
      <c r="G230" s="1163"/>
      <c r="H230" s="1164" t="s">
        <v>778</v>
      </c>
      <c r="I230" s="1165"/>
      <c r="J230" s="1165"/>
      <c r="K230" s="1165"/>
      <c r="L230" s="1165"/>
      <c r="M230" s="1165"/>
      <c r="N230" s="1165"/>
      <c r="O230" s="1165"/>
    </row>
    <row r="231" spans="1:21" s="122" customFormat="1" ht="77.099999999999994" customHeight="1" thickBot="1">
      <c r="A231" s="313"/>
      <c r="B231" s="1148" t="s">
        <v>776</v>
      </c>
      <c r="C231" s="1149"/>
      <c r="D231" s="1150" t="str">
        <f>IF(O226=0,"",MAX(0,MIN(INT(O226/2),G216)))</f>
        <v/>
      </c>
      <c r="E231" s="1150"/>
      <c r="F231" s="1150"/>
      <c r="G231" s="329" t="s">
        <v>27</v>
      </c>
      <c r="H231" s="1151" t="s">
        <v>736</v>
      </c>
      <c r="I231" s="1152"/>
      <c r="J231" s="1152"/>
      <c r="K231" s="1152"/>
      <c r="L231" s="1152"/>
      <c r="M231" s="1152"/>
      <c r="N231" s="1152"/>
      <c r="O231" s="1152"/>
    </row>
    <row r="232" spans="1:21" ht="4.5" customHeight="1"/>
    <row r="233" spans="1:21" ht="15.6" customHeight="1">
      <c r="B233" s="122" t="s">
        <v>332</v>
      </c>
      <c r="C233" s="198"/>
      <c r="D233" s="198"/>
      <c r="E233" s="198"/>
      <c r="F233" s="198"/>
      <c r="G233" s="198"/>
      <c r="H233" s="198"/>
      <c r="I233" s="198"/>
      <c r="J233" s="198"/>
      <c r="K233" s="198"/>
      <c r="L233" s="198"/>
      <c r="M233" s="198"/>
      <c r="N233" s="198"/>
      <c r="O233" s="198"/>
      <c r="R233" s="294"/>
      <c r="S233" s="294"/>
      <c r="T233" s="294"/>
      <c r="U233" s="294"/>
    </row>
    <row r="234" spans="1:21" ht="15.6" customHeight="1">
      <c r="B234" s="198" t="s">
        <v>383</v>
      </c>
      <c r="C234" s="198"/>
      <c r="D234" s="198"/>
      <c r="E234" s="198"/>
      <c r="F234" s="198"/>
      <c r="G234" s="198"/>
      <c r="H234" s="198"/>
      <c r="I234" s="198"/>
      <c r="J234" s="198"/>
      <c r="K234" s="198"/>
      <c r="L234" s="198"/>
      <c r="M234" s="198"/>
      <c r="N234" s="198"/>
      <c r="O234" s="198"/>
      <c r="R234" s="294"/>
      <c r="S234" s="294"/>
      <c r="T234" s="294"/>
      <c r="U234" s="294"/>
    </row>
    <row r="235" spans="1:21" ht="15.6" customHeight="1" thickBot="1">
      <c r="B235" s="1044" t="s">
        <v>575</v>
      </c>
      <c r="C235" s="1044"/>
      <c r="D235" s="1044"/>
      <c r="E235" s="1044"/>
      <c r="F235" s="1044"/>
      <c r="G235" s="1044"/>
      <c r="H235" s="1044"/>
      <c r="I235" s="1044"/>
      <c r="J235" s="1044"/>
      <c r="K235" s="1044"/>
      <c r="L235" s="1044"/>
      <c r="M235" s="1044"/>
      <c r="N235" s="1044"/>
      <c r="O235" s="1044"/>
      <c r="R235" s="294"/>
      <c r="S235" s="294"/>
      <c r="T235" s="294"/>
      <c r="U235" s="294"/>
    </row>
    <row r="236" spans="1:21" ht="15.75" customHeight="1">
      <c r="B236" s="1036" t="s">
        <v>36</v>
      </c>
      <c r="C236" s="1063"/>
      <c r="D236" s="1051" t="s">
        <v>557</v>
      </c>
      <c r="E236" s="1052"/>
      <c r="F236" s="1036" t="s">
        <v>447</v>
      </c>
      <c r="G236" s="1037"/>
      <c r="H236" s="1038"/>
      <c r="I236" s="1038"/>
      <c r="J236" s="1038"/>
      <c r="K236" s="1038"/>
      <c r="L236" s="1038"/>
      <c r="M236" s="1038"/>
      <c r="N236" s="1038"/>
      <c r="O236" s="1039"/>
      <c r="Q236" s="520"/>
      <c r="R236" s="294"/>
      <c r="S236" s="294"/>
      <c r="T236" s="294"/>
      <c r="U236" s="294"/>
    </row>
    <row r="237" spans="1:21" ht="17.25" customHeight="1" thickBot="1">
      <c r="B237" s="1040"/>
      <c r="C237" s="1064"/>
      <c r="D237" s="1053"/>
      <c r="E237" s="1054"/>
      <c r="F237" s="1040"/>
      <c r="G237" s="1041"/>
      <c r="H237" s="1042"/>
      <c r="I237" s="1042"/>
      <c r="J237" s="1042"/>
      <c r="K237" s="1042"/>
      <c r="L237" s="1042"/>
      <c r="M237" s="1042"/>
      <c r="N237" s="1042"/>
      <c r="O237" s="1043"/>
      <c r="Q237" s="519"/>
      <c r="R237" s="294"/>
      <c r="S237" s="294"/>
      <c r="T237" s="294"/>
      <c r="U237" s="294"/>
    </row>
    <row r="238" spans="1:21" ht="16.5" customHeight="1">
      <c r="B238" s="295" t="s">
        <v>111</v>
      </c>
      <c r="C238" s="296"/>
      <c r="D238" s="296"/>
      <c r="E238" s="297"/>
      <c r="F238" s="296"/>
      <c r="G238" s="296"/>
      <c r="H238" s="298"/>
      <c r="I238" s="298"/>
      <c r="J238" s="298"/>
      <c r="K238" s="298"/>
      <c r="L238" s="298"/>
      <c r="M238" s="298"/>
      <c r="N238" s="298"/>
      <c r="O238" s="299"/>
      <c r="R238" s="294"/>
      <c r="S238" s="294"/>
      <c r="T238" s="294"/>
      <c r="U238" s="294"/>
    </row>
    <row r="239" spans="1:21" ht="18.75" customHeight="1">
      <c r="B239" s="1055"/>
      <c r="C239" s="1056"/>
      <c r="D239" s="1056"/>
      <c r="E239" s="1056"/>
      <c r="F239" s="1056"/>
      <c r="G239" s="1056"/>
      <c r="H239" s="1056"/>
      <c r="I239" s="1056"/>
      <c r="J239" s="1056"/>
      <c r="K239" s="1056"/>
      <c r="L239" s="1213" t="s">
        <v>39</v>
      </c>
      <c r="M239" s="1215"/>
      <c r="N239" s="1215"/>
      <c r="O239" s="1216"/>
      <c r="Q239" s="496" t="str">
        <f>IF(M239="", "←選択してください。", "")</f>
        <v>←選択してください。</v>
      </c>
      <c r="R239" s="294"/>
      <c r="S239" s="294"/>
      <c r="T239" s="294"/>
      <c r="U239" s="294"/>
    </row>
    <row r="240" spans="1:21" ht="17.25" customHeight="1">
      <c r="B240" s="1057"/>
      <c r="C240" s="1058"/>
      <c r="D240" s="1058"/>
      <c r="E240" s="1058"/>
      <c r="F240" s="1058"/>
      <c r="G240" s="1058"/>
      <c r="H240" s="1058"/>
      <c r="I240" s="1058"/>
      <c r="J240" s="1058"/>
      <c r="K240" s="1058"/>
      <c r="L240" s="1214"/>
      <c r="M240" s="1217"/>
      <c r="N240" s="1217"/>
      <c r="O240" s="1218"/>
      <c r="Q240" s="301"/>
      <c r="R240" s="294"/>
      <c r="S240" s="294"/>
      <c r="T240" s="294"/>
      <c r="U240" s="294"/>
    </row>
    <row r="241" spans="2:21" ht="4.5" customHeight="1">
      <c r="B241" s="303"/>
      <c r="C241" s="303"/>
      <c r="D241" s="303"/>
      <c r="E241" s="303"/>
      <c r="F241" s="303"/>
      <c r="G241" s="303"/>
      <c r="H241" s="303"/>
      <c r="I241" s="303"/>
      <c r="J241" s="303"/>
      <c r="K241" s="303"/>
      <c r="L241" s="303"/>
      <c r="M241" s="303"/>
      <c r="N241" s="303"/>
      <c r="O241" s="517"/>
      <c r="R241" s="294"/>
      <c r="S241" s="294"/>
      <c r="T241" s="294"/>
      <c r="U241" s="294"/>
    </row>
    <row r="242" spans="2:21" ht="24" customHeight="1">
      <c r="B242" s="987" t="s">
        <v>112</v>
      </c>
      <c r="C242" s="1097"/>
      <c r="D242" s="1098" t="s">
        <v>41</v>
      </c>
      <c r="E242" s="1099"/>
      <c r="F242" s="1100"/>
      <c r="G242" s="1100"/>
      <c r="H242" s="1101"/>
      <c r="I242" s="987"/>
      <c r="J242" s="988"/>
      <c r="K242" s="988"/>
      <c r="L242" s="1219"/>
      <c r="M242" s="1219"/>
      <c r="N242" s="1219"/>
      <c r="O242" s="1220"/>
      <c r="Q242" s="301" t="str">
        <f>IF(OR(F236="人材養成事業",F236= "普及啓発事業"), "←斜線部は記入する必要はありません。", "")</f>
        <v/>
      </c>
      <c r="R242" s="294"/>
      <c r="S242" s="294"/>
      <c r="T242" s="294"/>
      <c r="U242" s="294"/>
    </row>
    <row r="243" spans="2:21" ht="8.25" customHeight="1">
      <c r="B243" s="122"/>
      <c r="C243" s="122"/>
      <c r="D243" s="122"/>
      <c r="E243" s="122"/>
      <c r="F243" s="303"/>
      <c r="G243" s="303"/>
      <c r="H243" s="500"/>
      <c r="I243" s="303"/>
      <c r="J243" s="303"/>
      <c r="K243" s="303"/>
      <c r="L243" s="501"/>
      <c r="M243" s="303"/>
      <c r="N243" s="303"/>
      <c r="O243" s="502"/>
      <c r="Q243" s="301"/>
      <c r="R243" s="294"/>
      <c r="S243" s="294"/>
      <c r="T243" s="294"/>
      <c r="U243" s="294"/>
    </row>
    <row r="244" spans="2:21" ht="24" hidden="1" customHeight="1">
      <c r="B244" s="122"/>
      <c r="C244" s="122"/>
      <c r="D244" s="122"/>
      <c r="E244" s="122"/>
      <c r="F244" s="303"/>
      <c r="G244" s="303"/>
      <c r="H244" s="500"/>
      <c r="I244" s="303"/>
      <c r="J244" s="303"/>
      <c r="K244" s="303"/>
      <c r="L244" s="501"/>
      <c r="M244" s="303"/>
      <c r="N244" s="303"/>
      <c r="O244" s="502"/>
      <c r="Q244" s="301"/>
      <c r="R244" s="294"/>
      <c r="S244" s="294"/>
      <c r="T244" s="294"/>
      <c r="U244" s="294"/>
    </row>
    <row r="245" spans="2:21" ht="9.75" hidden="1" customHeight="1">
      <c r="B245" s="122"/>
      <c r="C245" s="122"/>
      <c r="D245" s="303"/>
      <c r="E245" s="303"/>
      <c r="F245" s="303"/>
      <c r="G245" s="303"/>
      <c r="H245" s="303"/>
      <c r="I245" s="303"/>
      <c r="J245" s="303"/>
      <c r="K245" s="303"/>
      <c r="L245" s="303"/>
      <c r="M245" s="303"/>
      <c r="N245" s="303"/>
      <c r="O245" s="303"/>
      <c r="Q245" s="301"/>
      <c r="R245" s="294"/>
      <c r="S245" s="294"/>
      <c r="T245" s="294"/>
      <c r="U245" s="294"/>
    </row>
    <row r="246" spans="2:21" s="97" customFormat="1" ht="18" customHeight="1">
      <c r="B246" s="1067" t="s">
        <v>277</v>
      </c>
      <c r="C246" s="1075"/>
      <c r="D246" s="1032" t="s">
        <v>738</v>
      </c>
      <c r="E246" s="975"/>
      <c r="F246" s="975"/>
      <c r="G246" s="975"/>
      <c r="H246" s="975"/>
      <c r="I246" s="975"/>
      <c r="J246" s="975"/>
      <c r="K246" s="975"/>
      <c r="L246" s="975"/>
      <c r="M246" s="975"/>
      <c r="N246" s="975"/>
      <c r="O246" s="976"/>
      <c r="Q246" s="495"/>
    </row>
    <row r="247" spans="2:21" s="97" customFormat="1" ht="19.350000000000001" customHeight="1">
      <c r="B247" s="1076"/>
      <c r="C247" s="1077"/>
      <c r="D247" s="1033"/>
      <c r="E247" s="1034"/>
      <c r="F247" s="1034"/>
      <c r="G247" s="1034"/>
      <c r="H247" s="1034"/>
      <c r="I247" s="1034"/>
      <c r="J247" s="1034"/>
      <c r="K247" s="1034"/>
      <c r="L247" s="1034"/>
      <c r="M247" s="1034"/>
      <c r="N247" s="1034"/>
      <c r="O247" s="1035"/>
    </row>
    <row r="248" spans="2:21" s="97" customFormat="1" ht="19.350000000000001" customHeight="1">
      <c r="B248" s="1076"/>
      <c r="C248" s="1077"/>
      <c r="D248" s="1026"/>
      <c r="E248" s="1027"/>
      <c r="F248" s="1027"/>
      <c r="G248" s="1027"/>
      <c r="H248" s="1027"/>
      <c r="I248" s="1027"/>
      <c r="J248" s="1027"/>
      <c r="K248" s="1027"/>
      <c r="L248" s="1027"/>
      <c r="M248" s="1027"/>
      <c r="N248" s="1027"/>
      <c r="O248" s="1028"/>
    </row>
    <row r="249" spans="2:21" s="97" customFormat="1" ht="19.350000000000001" customHeight="1">
      <c r="B249" s="1076"/>
      <c r="C249" s="1077"/>
      <c r="D249" s="1026"/>
      <c r="E249" s="1027"/>
      <c r="F249" s="1027"/>
      <c r="G249" s="1027"/>
      <c r="H249" s="1027"/>
      <c r="I249" s="1027"/>
      <c r="J249" s="1027"/>
      <c r="K249" s="1027"/>
      <c r="L249" s="1027"/>
      <c r="M249" s="1027"/>
      <c r="N249" s="1027"/>
      <c r="O249" s="1028"/>
    </row>
    <row r="250" spans="2:21" s="97" customFormat="1" ht="19.350000000000001" customHeight="1">
      <c r="B250" s="1076"/>
      <c r="C250" s="1077"/>
      <c r="D250" s="1026"/>
      <c r="E250" s="1027"/>
      <c r="F250" s="1027"/>
      <c r="G250" s="1027"/>
      <c r="H250" s="1027"/>
      <c r="I250" s="1027"/>
      <c r="J250" s="1027"/>
      <c r="K250" s="1027"/>
      <c r="L250" s="1027"/>
      <c r="M250" s="1027"/>
      <c r="N250" s="1027"/>
      <c r="O250" s="1028"/>
    </row>
    <row r="251" spans="2:21" s="97" customFormat="1" ht="19.350000000000001" customHeight="1">
      <c r="B251" s="1076"/>
      <c r="C251" s="1077"/>
      <c r="D251" s="1026"/>
      <c r="E251" s="1027"/>
      <c r="F251" s="1027"/>
      <c r="G251" s="1027"/>
      <c r="H251" s="1027"/>
      <c r="I251" s="1027"/>
      <c r="J251" s="1027"/>
      <c r="K251" s="1027"/>
      <c r="L251" s="1027"/>
      <c r="M251" s="1027"/>
      <c r="N251" s="1027"/>
      <c r="O251" s="1028"/>
    </row>
    <row r="252" spans="2:21" s="97" customFormat="1" ht="19.350000000000001" customHeight="1">
      <c r="B252" s="1076"/>
      <c r="C252" s="1077"/>
      <c r="D252" s="1026"/>
      <c r="E252" s="1027"/>
      <c r="F252" s="1027"/>
      <c r="G252" s="1027"/>
      <c r="H252" s="1027"/>
      <c r="I252" s="1027"/>
      <c r="J252" s="1027"/>
      <c r="K252" s="1027"/>
      <c r="L252" s="1027"/>
      <c r="M252" s="1027"/>
      <c r="N252" s="1027"/>
      <c r="O252" s="1028"/>
    </row>
    <row r="253" spans="2:21" s="97" customFormat="1" ht="19.350000000000001" customHeight="1">
      <c r="B253" s="1076"/>
      <c r="C253" s="1077"/>
      <c r="D253" s="1026"/>
      <c r="E253" s="1027"/>
      <c r="F253" s="1027"/>
      <c r="G253" s="1027"/>
      <c r="H253" s="1027"/>
      <c r="I253" s="1027"/>
      <c r="J253" s="1027"/>
      <c r="K253" s="1027"/>
      <c r="L253" s="1027"/>
      <c r="M253" s="1027"/>
      <c r="N253" s="1027"/>
      <c r="O253" s="1028"/>
    </row>
    <row r="254" spans="2:21" s="97" customFormat="1" ht="19.350000000000001" customHeight="1">
      <c r="B254" s="1076"/>
      <c r="C254" s="1077"/>
      <c r="D254" s="1026"/>
      <c r="E254" s="1027"/>
      <c r="F254" s="1027"/>
      <c r="G254" s="1027"/>
      <c r="H254" s="1027"/>
      <c r="I254" s="1027"/>
      <c r="J254" s="1027"/>
      <c r="K254" s="1027"/>
      <c r="L254" s="1027"/>
      <c r="M254" s="1027"/>
      <c r="N254" s="1027"/>
      <c r="O254" s="1028"/>
    </row>
    <row r="255" spans="2:21" s="97" customFormat="1" ht="19.350000000000001" customHeight="1">
      <c r="B255" s="1076"/>
      <c r="C255" s="1077"/>
      <c r="D255" s="1026"/>
      <c r="E255" s="1027"/>
      <c r="F255" s="1027"/>
      <c r="G255" s="1027"/>
      <c r="H255" s="1027"/>
      <c r="I255" s="1027"/>
      <c r="J255" s="1027"/>
      <c r="K255" s="1027"/>
      <c r="L255" s="1027"/>
      <c r="M255" s="1027"/>
      <c r="N255" s="1027"/>
      <c r="O255" s="1028"/>
    </row>
    <row r="256" spans="2:21" s="97" customFormat="1" ht="19.350000000000001" customHeight="1">
      <c r="B256" s="1078"/>
      <c r="C256" s="1079"/>
      <c r="D256" s="1029"/>
      <c r="E256" s="1030"/>
      <c r="F256" s="1030"/>
      <c r="G256" s="1030"/>
      <c r="H256" s="1030"/>
      <c r="I256" s="1030"/>
      <c r="J256" s="1030"/>
      <c r="K256" s="1030"/>
      <c r="L256" s="1030"/>
      <c r="M256" s="1030"/>
      <c r="N256" s="1030"/>
      <c r="O256" s="1031"/>
    </row>
    <row r="257" spans="2:15" s="97" customFormat="1" ht="18" customHeight="1">
      <c r="B257" s="1067" t="s">
        <v>114</v>
      </c>
      <c r="C257" s="1092"/>
      <c r="D257" s="1147" t="s">
        <v>523</v>
      </c>
      <c r="E257" s="1133"/>
      <c r="F257" s="1133"/>
      <c r="G257" s="1133"/>
      <c r="H257" s="1133"/>
      <c r="I257" s="1133"/>
      <c r="J257" s="1133"/>
      <c r="K257" s="1133"/>
      <c r="L257" s="1133"/>
      <c r="M257" s="1133"/>
      <c r="N257" s="1133"/>
      <c r="O257" s="1134"/>
    </row>
    <row r="258" spans="2:15" s="97" customFormat="1" ht="18" customHeight="1">
      <c r="B258" s="1093"/>
      <c r="C258" s="1094"/>
      <c r="D258" s="1045"/>
      <c r="E258" s="1046"/>
      <c r="F258" s="1046"/>
      <c r="G258" s="1046"/>
      <c r="H258" s="1046"/>
      <c r="I258" s="1046"/>
      <c r="J258" s="1046"/>
      <c r="K258" s="1046"/>
      <c r="L258" s="1046"/>
      <c r="M258" s="1046"/>
      <c r="N258" s="1046"/>
      <c r="O258" s="1047"/>
    </row>
    <row r="259" spans="2:15" s="97" customFormat="1" ht="18" customHeight="1">
      <c r="B259" s="1093"/>
      <c r="C259" s="1094"/>
      <c r="D259" s="1026"/>
      <c r="E259" s="1027"/>
      <c r="F259" s="1027"/>
      <c r="G259" s="1027"/>
      <c r="H259" s="1027"/>
      <c r="I259" s="1027"/>
      <c r="J259" s="1027"/>
      <c r="K259" s="1027"/>
      <c r="L259" s="1027"/>
      <c r="M259" s="1027"/>
      <c r="N259" s="1027"/>
      <c r="O259" s="1028"/>
    </row>
    <row r="260" spans="2:15" s="97" customFormat="1" ht="18" customHeight="1">
      <c r="B260" s="1093"/>
      <c r="C260" s="1094"/>
      <c r="D260" s="1026"/>
      <c r="E260" s="1027"/>
      <c r="F260" s="1027"/>
      <c r="G260" s="1027"/>
      <c r="H260" s="1027"/>
      <c r="I260" s="1027"/>
      <c r="J260" s="1027"/>
      <c r="K260" s="1027"/>
      <c r="L260" s="1027"/>
      <c r="M260" s="1027"/>
      <c r="N260" s="1027"/>
      <c r="O260" s="1028"/>
    </row>
    <row r="261" spans="2:15" s="97" customFormat="1" ht="18" customHeight="1">
      <c r="B261" s="1093"/>
      <c r="C261" s="1094"/>
      <c r="D261" s="1026"/>
      <c r="E261" s="1027"/>
      <c r="F261" s="1027"/>
      <c r="G261" s="1027"/>
      <c r="H261" s="1027"/>
      <c r="I261" s="1027"/>
      <c r="J261" s="1027"/>
      <c r="K261" s="1027"/>
      <c r="L261" s="1027"/>
      <c r="M261" s="1027"/>
      <c r="N261" s="1027"/>
      <c r="O261" s="1028"/>
    </row>
    <row r="262" spans="2:15" s="97" customFormat="1" ht="18" customHeight="1">
      <c r="B262" s="1093"/>
      <c r="C262" s="1094"/>
      <c r="D262" s="1026"/>
      <c r="E262" s="1027"/>
      <c r="F262" s="1027"/>
      <c r="G262" s="1027"/>
      <c r="H262" s="1027"/>
      <c r="I262" s="1027"/>
      <c r="J262" s="1027"/>
      <c r="K262" s="1027"/>
      <c r="L262" s="1027"/>
      <c r="M262" s="1027"/>
      <c r="N262" s="1027"/>
      <c r="O262" s="1028"/>
    </row>
    <row r="263" spans="2:15" s="97" customFormat="1" ht="18" customHeight="1">
      <c r="B263" s="1093"/>
      <c r="C263" s="1094"/>
      <c r="D263" s="1048"/>
      <c r="E263" s="1049"/>
      <c r="F263" s="1049"/>
      <c r="G263" s="1049"/>
      <c r="H263" s="1049"/>
      <c r="I263" s="1049"/>
      <c r="J263" s="1049"/>
      <c r="K263" s="1049"/>
      <c r="L263" s="1049"/>
      <c r="M263" s="1049"/>
      <c r="N263" s="1049"/>
      <c r="O263" s="1050"/>
    </row>
    <row r="264" spans="2:15" s="97" customFormat="1" ht="18" customHeight="1">
      <c r="B264" s="1093"/>
      <c r="C264" s="1094"/>
      <c r="D264" s="1116" t="s">
        <v>334</v>
      </c>
      <c r="E264" s="1117"/>
      <c r="F264" s="1117"/>
      <c r="G264" s="1117"/>
      <c r="H264" s="1117"/>
      <c r="I264" s="1117"/>
      <c r="J264" s="1117"/>
      <c r="K264" s="1117"/>
      <c r="L264" s="1117"/>
      <c r="M264" s="1117"/>
      <c r="N264" s="1117"/>
      <c r="O264" s="1118"/>
    </row>
    <row r="265" spans="2:15" s="97" customFormat="1" ht="18" customHeight="1">
      <c r="B265" s="1093"/>
      <c r="C265" s="1094"/>
      <c r="D265" s="1045"/>
      <c r="E265" s="1119"/>
      <c r="F265" s="1119"/>
      <c r="G265" s="1119"/>
      <c r="H265" s="1119"/>
      <c r="I265" s="1119"/>
      <c r="J265" s="1119"/>
      <c r="K265" s="1119"/>
      <c r="L265" s="1119"/>
      <c r="M265" s="1119"/>
      <c r="N265" s="1119"/>
      <c r="O265" s="1120"/>
    </row>
    <row r="266" spans="2:15" s="97" customFormat="1" ht="18" customHeight="1">
      <c r="B266" s="1093"/>
      <c r="C266" s="1094"/>
      <c r="D266" s="1121"/>
      <c r="E266" s="1122"/>
      <c r="F266" s="1122"/>
      <c r="G266" s="1122"/>
      <c r="H266" s="1122"/>
      <c r="I266" s="1122"/>
      <c r="J266" s="1122"/>
      <c r="K266" s="1122"/>
      <c r="L266" s="1122"/>
      <c r="M266" s="1122"/>
      <c r="N266" s="1122"/>
      <c r="O266" s="1123"/>
    </row>
    <row r="267" spans="2:15" s="97" customFormat="1" ht="18" customHeight="1">
      <c r="B267" s="1093"/>
      <c r="C267" s="1094"/>
      <c r="D267" s="1121"/>
      <c r="E267" s="1122"/>
      <c r="F267" s="1122"/>
      <c r="G267" s="1122"/>
      <c r="H267" s="1122"/>
      <c r="I267" s="1122"/>
      <c r="J267" s="1122"/>
      <c r="K267" s="1122"/>
      <c r="L267" s="1122"/>
      <c r="M267" s="1122"/>
      <c r="N267" s="1122"/>
      <c r="O267" s="1123"/>
    </row>
    <row r="268" spans="2:15" s="97" customFormat="1" ht="18" customHeight="1">
      <c r="B268" s="1093"/>
      <c r="C268" s="1094"/>
      <c r="D268" s="1121"/>
      <c r="E268" s="1122"/>
      <c r="F268" s="1122"/>
      <c r="G268" s="1122"/>
      <c r="H268" s="1122"/>
      <c r="I268" s="1122"/>
      <c r="J268" s="1122"/>
      <c r="K268" s="1122"/>
      <c r="L268" s="1122"/>
      <c r="M268" s="1122"/>
      <c r="N268" s="1122"/>
      <c r="O268" s="1123"/>
    </row>
    <row r="269" spans="2:15" s="97" customFormat="1" ht="18" customHeight="1">
      <c r="B269" s="1093"/>
      <c r="C269" s="1094"/>
      <c r="D269" s="1121"/>
      <c r="E269" s="1122"/>
      <c r="F269" s="1122"/>
      <c r="G269" s="1122"/>
      <c r="H269" s="1122"/>
      <c r="I269" s="1122"/>
      <c r="J269" s="1122"/>
      <c r="K269" s="1122"/>
      <c r="L269" s="1122"/>
      <c r="M269" s="1122"/>
      <c r="N269" s="1122"/>
      <c r="O269" s="1123"/>
    </row>
    <row r="270" spans="2:15" s="97" customFormat="1" ht="18" customHeight="1">
      <c r="B270" s="1093"/>
      <c r="C270" s="1094"/>
      <c r="D270" s="1121"/>
      <c r="E270" s="1122"/>
      <c r="F270" s="1122"/>
      <c r="G270" s="1122"/>
      <c r="H270" s="1122"/>
      <c r="I270" s="1122"/>
      <c r="J270" s="1122"/>
      <c r="K270" s="1122"/>
      <c r="L270" s="1122"/>
      <c r="M270" s="1122"/>
      <c r="N270" s="1122"/>
      <c r="O270" s="1123"/>
    </row>
    <row r="271" spans="2:15" s="97" customFormat="1" ht="18" customHeight="1">
      <c r="B271" s="1095"/>
      <c r="C271" s="1096"/>
      <c r="D271" s="1124"/>
      <c r="E271" s="1125"/>
      <c r="F271" s="1125"/>
      <c r="G271" s="1125"/>
      <c r="H271" s="1125"/>
      <c r="I271" s="1125"/>
      <c r="J271" s="1125"/>
      <c r="K271" s="1125"/>
      <c r="L271" s="1125"/>
      <c r="M271" s="1125"/>
      <c r="N271" s="1125"/>
      <c r="O271" s="1126"/>
    </row>
    <row r="272" spans="2:15" s="97" customFormat="1" ht="32.25" customHeight="1">
      <c r="B272" s="1067" t="s">
        <v>110</v>
      </c>
      <c r="C272" s="1092"/>
      <c r="D272" s="1102" t="s">
        <v>733</v>
      </c>
      <c r="E272" s="1090"/>
      <c r="F272" s="1090"/>
      <c r="G272" s="1090"/>
      <c r="H272" s="1090"/>
      <c r="I272" s="1090"/>
      <c r="J272" s="1090"/>
      <c r="K272" s="1090"/>
      <c r="L272" s="1090"/>
      <c r="M272" s="1090"/>
      <c r="N272" s="1090"/>
      <c r="O272" s="1091"/>
    </row>
    <row r="273" spans="2:21" s="97" customFormat="1" ht="18" customHeight="1">
      <c r="B273" s="1093"/>
      <c r="C273" s="1094"/>
      <c r="D273" s="1045"/>
      <c r="E273" s="1108"/>
      <c r="F273" s="1108"/>
      <c r="G273" s="1108"/>
      <c r="H273" s="1108"/>
      <c r="I273" s="1108"/>
      <c r="J273" s="1108"/>
      <c r="K273" s="1108"/>
      <c r="L273" s="1108"/>
      <c r="M273" s="1108"/>
      <c r="N273" s="1108"/>
      <c r="O273" s="1109"/>
    </row>
    <row r="274" spans="2:21" s="97" customFormat="1" ht="18" customHeight="1">
      <c r="B274" s="1093"/>
      <c r="C274" s="1094"/>
      <c r="D274" s="1110"/>
      <c r="E274" s="1111"/>
      <c r="F274" s="1111"/>
      <c r="G274" s="1111"/>
      <c r="H274" s="1111"/>
      <c r="I274" s="1111"/>
      <c r="J274" s="1111"/>
      <c r="K274" s="1111"/>
      <c r="L274" s="1111"/>
      <c r="M274" s="1111"/>
      <c r="N274" s="1111"/>
      <c r="O274" s="1112"/>
    </row>
    <row r="275" spans="2:21" s="97" customFormat="1" ht="18" customHeight="1">
      <c r="B275" s="1093"/>
      <c r="C275" s="1094"/>
      <c r="D275" s="1113"/>
      <c r="E275" s="1114"/>
      <c r="F275" s="1114"/>
      <c r="G275" s="1114"/>
      <c r="H275" s="1114"/>
      <c r="I275" s="1114"/>
      <c r="J275" s="1114"/>
      <c r="K275" s="1114"/>
      <c r="L275" s="1114"/>
      <c r="M275" s="1114"/>
      <c r="N275" s="1114"/>
      <c r="O275" s="1115"/>
    </row>
    <row r="276" spans="2:21" s="97" customFormat="1" ht="17.100000000000001" customHeight="1">
      <c r="B276" s="1093"/>
      <c r="C276" s="1094"/>
      <c r="D276" s="1133" t="s">
        <v>278</v>
      </c>
      <c r="E276" s="1133"/>
      <c r="F276" s="1133"/>
      <c r="G276" s="1133"/>
      <c r="H276" s="1133"/>
      <c r="I276" s="1133"/>
      <c r="J276" s="1133"/>
      <c r="K276" s="1133"/>
      <c r="L276" s="1133"/>
      <c r="M276" s="1133"/>
      <c r="N276" s="1133"/>
      <c r="O276" s="1134"/>
    </row>
    <row r="277" spans="2:21" s="97" customFormat="1" ht="17.100000000000001" customHeight="1">
      <c r="B277" s="1093"/>
      <c r="C277" s="1094"/>
      <c r="D277" s="1135"/>
      <c r="E277" s="1108"/>
      <c r="F277" s="1108"/>
      <c r="G277" s="1108"/>
      <c r="H277" s="1108"/>
      <c r="I277" s="1108"/>
      <c r="J277" s="1108"/>
      <c r="K277" s="1108"/>
      <c r="L277" s="1108"/>
      <c r="M277" s="1108"/>
      <c r="N277" s="1108"/>
      <c r="O277" s="1109"/>
    </row>
    <row r="278" spans="2:21" s="97" customFormat="1" ht="17.100000000000001" customHeight="1">
      <c r="B278" s="1093"/>
      <c r="C278" s="1094"/>
      <c r="D278" s="1110"/>
      <c r="E278" s="1111"/>
      <c r="F278" s="1111"/>
      <c r="G278" s="1111"/>
      <c r="H278" s="1111"/>
      <c r="I278" s="1111"/>
      <c r="J278" s="1111"/>
      <c r="K278" s="1111"/>
      <c r="L278" s="1111"/>
      <c r="M278" s="1111"/>
      <c r="N278" s="1111"/>
      <c r="O278" s="1112"/>
    </row>
    <row r="279" spans="2:21" s="97" customFormat="1" ht="17.100000000000001" customHeight="1">
      <c r="B279" s="1093"/>
      <c r="C279" s="1094"/>
      <c r="D279" s="1113"/>
      <c r="E279" s="1114"/>
      <c r="F279" s="1114"/>
      <c r="G279" s="1114"/>
      <c r="H279" s="1114"/>
      <c r="I279" s="1114"/>
      <c r="J279" s="1114"/>
      <c r="K279" s="1114"/>
      <c r="L279" s="1114"/>
      <c r="M279" s="1114"/>
      <c r="N279" s="1114"/>
      <c r="O279" s="1115"/>
    </row>
    <row r="280" spans="2:21" s="97" customFormat="1" ht="17.100000000000001" customHeight="1">
      <c r="B280" s="1093"/>
      <c r="C280" s="1094"/>
      <c r="D280" s="1133" t="s">
        <v>371</v>
      </c>
      <c r="E280" s="1133"/>
      <c r="F280" s="1133"/>
      <c r="G280" s="1133"/>
      <c r="H280" s="1133"/>
      <c r="I280" s="1133"/>
      <c r="J280" s="1133"/>
      <c r="K280" s="1133"/>
      <c r="L280" s="1133"/>
      <c r="M280" s="1133"/>
      <c r="N280" s="1133"/>
      <c r="O280" s="1134"/>
    </row>
    <row r="281" spans="2:21" s="97" customFormat="1" ht="17.100000000000001" customHeight="1">
      <c r="B281" s="1093"/>
      <c r="C281" s="1094"/>
      <c r="D281" s="1135"/>
      <c r="E281" s="1136"/>
      <c r="F281" s="1136"/>
      <c r="G281" s="1136"/>
      <c r="H281" s="1136"/>
      <c r="I281" s="1136"/>
      <c r="J281" s="1136"/>
      <c r="K281" s="1136"/>
      <c r="L281" s="1136"/>
      <c r="M281" s="1136"/>
      <c r="N281" s="1136"/>
      <c r="O281" s="1137"/>
    </row>
    <row r="282" spans="2:21" s="97" customFormat="1" ht="17.100000000000001" customHeight="1">
      <c r="B282" s="1093"/>
      <c r="C282" s="1094"/>
      <c r="D282" s="1138"/>
      <c r="E282" s="827"/>
      <c r="F282" s="827"/>
      <c r="G282" s="827"/>
      <c r="H282" s="827"/>
      <c r="I282" s="827"/>
      <c r="J282" s="827"/>
      <c r="K282" s="827"/>
      <c r="L282" s="827"/>
      <c r="M282" s="827"/>
      <c r="N282" s="827"/>
      <c r="O282" s="1139"/>
    </row>
    <row r="283" spans="2:21" s="97" customFormat="1" ht="17.100000000000001" customHeight="1">
      <c r="B283" s="1093"/>
      <c r="C283" s="1094"/>
      <c r="D283" s="1140"/>
      <c r="E283" s="1141"/>
      <c r="F283" s="1141"/>
      <c r="G283" s="1141"/>
      <c r="H283" s="1141"/>
      <c r="I283" s="1141"/>
      <c r="J283" s="1141"/>
      <c r="K283" s="1141"/>
      <c r="L283" s="1141"/>
      <c r="M283" s="1141"/>
      <c r="N283" s="1141"/>
      <c r="O283" s="1142"/>
    </row>
    <row r="284" spans="2:21" s="97" customFormat="1" ht="45" customHeight="1">
      <c r="B284" s="1093"/>
      <c r="C284" s="1094"/>
      <c r="D284" s="1021" t="s">
        <v>781</v>
      </c>
      <c r="E284" s="1022"/>
      <c r="F284" s="1022"/>
      <c r="G284" s="1022"/>
      <c r="H284" s="1022"/>
      <c r="I284" s="1022"/>
      <c r="J284" s="1022"/>
      <c r="K284" s="1022"/>
      <c r="L284" s="1023"/>
      <c r="M284" s="1024" t="s">
        <v>713</v>
      </c>
      <c r="N284" s="1025"/>
      <c r="O284" s="706" t="s">
        <v>714</v>
      </c>
      <c r="Q284" s="495" t="s">
        <v>721</v>
      </c>
    </row>
    <row r="285" spans="2:21" s="97" customFormat="1" ht="17.100000000000001" customHeight="1">
      <c r="B285" s="1093"/>
      <c r="C285" s="1094"/>
      <c r="D285" s="1045"/>
      <c r="E285" s="1103"/>
      <c r="F285" s="1103"/>
      <c r="G285" s="1103"/>
      <c r="H285" s="1103"/>
      <c r="I285" s="1103"/>
      <c r="J285" s="1103"/>
      <c r="K285" s="1103"/>
      <c r="L285" s="1103"/>
      <c r="M285" s="1103"/>
      <c r="N285" s="1103"/>
      <c r="O285" s="1104"/>
    </row>
    <row r="286" spans="2:21" ht="18" customHeight="1">
      <c r="B286" s="1093"/>
      <c r="C286" s="1094"/>
      <c r="D286" s="1105"/>
      <c r="E286" s="1106"/>
      <c r="F286" s="1106"/>
      <c r="G286" s="1106"/>
      <c r="H286" s="1106"/>
      <c r="I286" s="1106"/>
      <c r="J286" s="1106"/>
      <c r="K286" s="1106"/>
      <c r="L286" s="1106"/>
      <c r="M286" s="1106"/>
      <c r="N286" s="1106"/>
      <c r="O286" s="1107"/>
      <c r="R286" s="294"/>
      <c r="S286" s="294"/>
      <c r="T286" s="294"/>
      <c r="U286" s="294"/>
    </row>
    <row r="287" spans="2:21" ht="18" customHeight="1">
      <c r="B287" s="1093"/>
      <c r="C287" s="1094"/>
      <c r="D287" s="1147" t="s">
        <v>279</v>
      </c>
      <c r="E287" s="1133"/>
      <c r="F287" s="1133"/>
      <c r="G287" s="1133"/>
      <c r="H287" s="1133"/>
      <c r="I287" s="1133"/>
      <c r="J287" s="1133"/>
      <c r="K287" s="1133"/>
      <c r="L287" s="1133"/>
      <c r="M287" s="1133"/>
      <c r="N287" s="1133"/>
      <c r="O287" s="1134"/>
      <c r="R287" s="294"/>
      <c r="S287" s="294"/>
      <c r="T287" s="294"/>
      <c r="U287" s="294"/>
    </row>
    <row r="288" spans="2:21" ht="18" customHeight="1">
      <c r="B288" s="1093"/>
      <c r="C288" s="1094"/>
      <c r="D288" s="1127"/>
      <c r="E288" s="1128"/>
      <c r="F288" s="1128"/>
      <c r="G288" s="1128"/>
      <c r="H288" s="1128"/>
      <c r="I288" s="1128"/>
      <c r="J288" s="1128"/>
      <c r="K288" s="1128"/>
      <c r="L288" s="1128"/>
      <c r="M288" s="1128"/>
      <c r="N288" s="1128"/>
      <c r="O288" s="1129"/>
      <c r="R288" s="294"/>
      <c r="S288" s="294"/>
      <c r="T288" s="294"/>
      <c r="U288" s="294"/>
    </row>
    <row r="289" spans="1:17" s="308" customFormat="1" ht="18" customHeight="1">
      <c r="B289" s="1095"/>
      <c r="C289" s="1096"/>
      <c r="D289" s="1130"/>
      <c r="E289" s="1131"/>
      <c r="F289" s="1131"/>
      <c r="G289" s="1131"/>
      <c r="H289" s="1131"/>
      <c r="I289" s="1131"/>
      <c r="J289" s="1131"/>
      <c r="K289" s="1131"/>
      <c r="L289" s="1131"/>
      <c r="M289" s="1131"/>
      <c r="N289" s="1131"/>
      <c r="O289" s="1132"/>
    </row>
    <row r="290" spans="1:17" s="122" customFormat="1" ht="4.5" customHeight="1">
      <c r="B290" s="309"/>
      <c r="C290" s="309"/>
      <c r="D290" s="310"/>
      <c r="E290" s="310"/>
      <c r="F290" s="310"/>
      <c r="G290" s="310"/>
      <c r="H290" s="310"/>
      <c r="I290" s="310"/>
      <c r="J290" s="310"/>
      <c r="K290" s="310"/>
      <c r="L290" s="310"/>
      <c r="M290" s="310"/>
      <c r="N290" s="310"/>
      <c r="O290" s="310"/>
    </row>
    <row r="291" spans="1:17" s="122" customFormat="1" ht="18.75" customHeight="1">
      <c r="B291" s="463" t="s">
        <v>333</v>
      </c>
      <c r="C291" s="309"/>
      <c r="D291" s="310"/>
      <c r="E291" s="310"/>
      <c r="F291" s="310"/>
      <c r="G291" s="310"/>
      <c r="H291" s="310"/>
      <c r="I291" s="310"/>
      <c r="J291" s="310"/>
      <c r="K291" s="310"/>
      <c r="L291" s="310"/>
      <c r="M291" s="310"/>
      <c r="N291" s="310"/>
      <c r="O291" s="310"/>
    </row>
    <row r="292" spans="1:17" s="122" customFormat="1" ht="14.25" customHeight="1" thickBot="1">
      <c r="B292" s="463" t="s">
        <v>331</v>
      </c>
      <c r="C292" s="309"/>
      <c r="D292" s="310"/>
      <c r="E292" s="310"/>
      <c r="F292" s="310"/>
      <c r="G292" s="310"/>
      <c r="H292" s="310"/>
      <c r="I292" s="310"/>
      <c r="J292" s="310"/>
      <c r="K292" s="310"/>
      <c r="L292" s="310"/>
      <c r="M292" s="310"/>
      <c r="N292" s="310"/>
      <c r="O292" s="310"/>
    </row>
    <row r="293" spans="1:17" s="122" customFormat="1" ht="18" customHeight="1" thickBot="1">
      <c r="B293" s="1143" t="s">
        <v>36</v>
      </c>
      <c r="C293" s="1017"/>
      <c r="D293" s="1018"/>
      <c r="E293" s="311" t="s">
        <v>557</v>
      </c>
      <c r="F293" s="312"/>
      <c r="G293" s="312"/>
      <c r="H293" s="312"/>
      <c r="I293" s="312"/>
      <c r="J293" s="312"/>
      <c r="K293" s="312"/>
      <c r="L293" s="212"/>
      <c r="M293" s="212"/>
      <c r="N293" s="212"/>
      <c r="O293" s="212"/>
    </row>
    <row r="294" spans="1:17" s="122" customFormat="1" ht="12">
      <c r="A294" s="313"/>
      <c r="B294" s="314" t="s">
        <v>50</v>
      </c>
      <c r="C294" s="314"/>
      <c r="D294" s="315"/>
      <c r="E294" s="316"/>
      <c r="F294" s="316"/>
      <c r="G294" s="317" t="s">
        <v>51</v>
      </c>
      <c r="H294" s="315"/>
      <c r="I294" s="314" t="s">
        <v>52</v>
      </c>
      <c r="J294" s="314"/>
      <c r="K294" s="313"/>
      <c r="L294" s="318"/>
      <c r="M294" s="319"/>
      <c r="N294" s="313"/>
      <c r="O294" s="317" t="s">
        <v>51</v>
      </c>
    </row>
    <row r="295" spans="1:17" s="122" customFormat="1" ht="12">
      <c r="A295" s="320"/>
      <c r="B295" s="321" t="s">
        <v>53</v>
      </c>
      <c r="C295" s="322"/>
      <c r="D295" s="322"/>
      <c r="E295" s="323"/>
      <c r="F295" s="323" t="s">
        <v>54</v>
      </c>
      <c r="G295" s="324" t="s">
        <v>55</v>
      </c>
      <c r="H295" s="325"/>
      <c r="I295" s="321" t="s">
        <v>53</v>
      </c>
      <c r="J295" s="322"/>
      <c r="K295" s="322"/>
      <c r="L295" s="322"/>
      <c r="M295" s="323"/>
      <c r="N295" s="323" t="s">
        <v>54</v>
      </c>
      <c r="O295" s="324" t="s">
        <v>55</v>
      </c>
    </row>
    <row r="296" spans="1:17" s="122" customFormat="1" ht="18" customHeight="1">
      <c r="A296" s="313"/>
      <c r="B296" s="78" t="s">
        <v>395</v>
      </c>
      <c r="C296" s="79"/>
      <c r="D296" s="79"/>
      <c r="E296" s="80"/>
      <c r="F296" s="81"/>
      <c r="G296" s="82"/>
      <c r="H296" s="83"/>
      <c r="I296" s="78" t="s">
        <v>397</v>
      </c>
      <c r="J296" s="79"/>
      <c r="K296" s="79"/>
      <c r="L296" s="79"/>
      <c r="M296" s="80"/>
      <c r="N296" s="84"/>
      <c r="O296" s="85"/>
      <c r="Q296" s="561" t="s">
        <v>700</v>
      </c>
    </row>
    <row r="297" spans="1:17" s="122" customFormat="1" ht="14.25" customHeight="1">
      <c r="A297" s="313"/>
      <c r="B297" s="86"/>
      <c r="C297" s="87"/>
      <c r="D297" s="88"/>
      <c r="E297" s="89"/>
      <c r="F297" s="90"/>
      <c r="G297" s="91"/>
      <c r="H297" s="83"/>
      <c r="I297" s="92"/>
      <c r="J297" s="93"/>
      <c r="K297" s="88"/>
      <c r="L297" s="88"/>
      <c r="M297" s="89"/>
      <c r="N297" s="90"/>
      <c r="O297" s="94"/>
    </row>
    <row r="298" spans="1:17" s="122" customFormat="1" ht="14.25" customHeight="1">
      <c r="A298" s="313"/>
      <c r="B298" s="95"/>
      <c r="C298" s="96"/>
      <c r="D298" s="97"/>
      <c r="E298" s="98"/>
      <c r="F298" s="90"/>
      <c r="G298" s="99">
        <f>ROUNDDOWN(SUM(F297:F303)/1000,0)</f>
        <v>0</v>
      </c>
      <c r="H298" s="100"/>
      <c r="I298" s="92"/>
      <c r="J298" s="510"/>
      <c r="K298" s="510"/>
      <c r="L298" s="510"/>
      <c r="M298" s="98"/>
      <c r="N298" s="90"/>
      <c r="O298" s="101">
        <f>ROUNDDOWN(SUM(N297:N306)/1000,0)</f>
        <v>0</v>
      </c>
    </row>
    <row r="299" spans="1:17" s="122" customFormat="1" ht="14.1" customHeight="1">
      <c r="A299" s="313"/>
      <c r="B299" s="95"/>
      <c r="C299" s="96"/>
      <c r="D299" s="97"/>
      <c r="E299" s="98"/>
      <c r="F299" s="90"/>
      <c r="G299" s="99"/>
      <c r="H299" s="100"/>
      <c r="I299" s="92"/>
      <c r="J299" s="510"/>
      <c r="K299" s="510"/>
      <c r="L299" s="510"/>
      <c r="M299" s="98"/>
      <c r="N299" s="90"/>
      <c r="O299" s="94"/>
    </row>
    <row r="300" spans="1:17" s="122" customFormat="1" ht="14.25" customHeight="1">
      <c r="A300" s="313"/>
      <c r="B300" s="95"/>
      <c r="C300" s="96"/>
      <c r="D300" s="97"/>
      <c r="E300" s="98"/>
      <c r="F300" s="90"/>
      <c r="G300" s="99"/>
      <c r="H300" s="100"/>
      <c r="I300" s="92"/>
      <c r="J300" s="510"/>
      <c r="K300" s="510"/>
      <c r="L300" s="510"/>
      <c r="M300" s="98"/>
      <c r="N300" s="90"/>
      <c r="O300" s="94"/>
    </row>
    <row r="301" spans="1:17" s="122" customFormat="1" ht="14.25" customHeight="1">
      <c r="A301" s="313"/>
      <c r="B301" s="95"/>
      <c r="C301" s="96"/>
      <c r="D301" s="97"/>
      <c r="E301" s="98"/>
      <c r="F301" s="90"/>
      <c r="G301" s="102"/>
      <c r="H301" s="103"/>
      <c r="I301" s="92"/>
      <c r="J301" s="510"/>
      <c r="K301" s="510"/>
      <c r="L301" s="510"/>
      <c r="M301" s="98"/>
      <c r="N301" s="90"/>
      <c r="O301" s="94"/>
    </row>
    <row r="302" spans="1:17" s="122" customFormat="1" ht="14.25" customHeight="1">
      <c r="A302" s="313"/>
      <c r="B302" s="95"/>
      <c r="C302" s="96"/>
      <c r="D302" s="97"/>
      <c r="E302" s="98"/>
      <c r="F302" s="90"/>
      <c r="G302" s="102"/>
      <c r="H302" s="103"/>
      <c r="I302" s="92"/>
      <c r="J302" s="510"/>
      <c r="K302" s="510"/>
      <c r="L302" s="510"/>
      <c r="M302" s="98"/>
      <c r="N302" s="90"/>
      <c r="O302" s="94"/>
    </row>
    <row r="303" spans="1:17" s="122" customFormat="1" ht="14.25" customHeight="1">
      <c r="A303" s="313"/>
      <c r="B303" s="78" t="s">
        <v>607</v>
      </c>
      <c r="C303" s="79"/>
      <c r="D303" s="79"/>
      <c r="E303" s="80"/>
      <c r="F303" s="81"/>
      <c r="G303" s="82"/>
      <c r="H303" s="105"/>
      <c r="I303" s="92"/>
      <c r="J303" s="510"/>
      <c r="K303" s="510"/>
      <c r="L303" s="510"/>
      <c r="M303" s="98"/>
      <c r="N303" s="90"/>
      <c r="O303" s="94"/>
    </row>
    <row r="304" spans="1:17" s="122" customFormat="1" ht="14.25" customHeight="1">
      <c r="A304" s="313"/>
      <c r="B304" s="95"/>
      <c r="C304" s="96"/>
      <c r="D304" s="97"/>
      <c r="E304" s="98"/>
      <c r="F304" s="90"/>
      <c r="G304" s="91"/>
      <c r="H304" s="105"/>
      <c r="I304" s="92"/>
      <c r="J304" s="510"/>
      <c r="K304" s="510"/>
      <c r="L304" s="510"/>
      <c r="M304" s="98"/>
      <c r="N304" s="90"/>
      <c r="O304" s="94"/>
    </row>
    <row r="305" spans="1:15" s="122" customFormat="1" ht="14.25" customHeight="1">
      <c r="A305" s="313"/>
      <c r="B305" s="95"/>
      <c r="C305" s="96"/>
      <c r="D305" s="97"/>
      <c r="E305" s="98"/>
      <c r="F305" s="90"/>
      <c r="G305" s="99">
        <f>ROUNDDOWN(SUM(F304:F309)/1000,0)</f>
        <v>0</v>
      </c>
      <c r="H305" s="100"/>
      <c r="I305" s="107"/>
      <c r="J305" s="511"/>
      <c r="K305" s="511"/>
      <c r="L305" s="511"/>
      <c r="M305" s="98"/>
      <c r="N305" s="90"/>
      <c r="O305" s="106"/>
    </row>
    <row r="306" spans="1:15" s="122" customFormat="1" ht="14.25" customHeight="1">
      <c r="A306" s="313"/>
      <c r="B306" s="95"/>
      <c r="C306" s="96"/>
      <c r="D306" s="97"/>
      <c r="E306" s="98"/>
      <c r="F306" s="90"/>
      <c r="G306" s="99"/>
      <c r="H306" s="100"/>
      <c r="I306" s="78" t="s">
        <v>398</v>
      </c>
      <c r="J306" s="79"/>
      <c r="K306" s="79"/>
      <c r="L306" s="79"/>
      <c r="M306" s="80"/>
      <c r="N306" s="81"/>
      <c r="O306" s="111"/>
    </row>
    <row r="307" spans="1:15" s="122" customFormat="1" ht="14.25" customHeight="1">
      <c r="A307" s="313"/>
      <c r="B307" s="95"/>
      <c r="C307" s="96"/>
      <c r="D307" s="97"/>
      <c r="E307" s="98"/>
      <c r="F307" s="90"/>
      <c r="G307" s="99"/>
      <c r="H307" s="105"/>
      <c r="I307" s="92"/>
      <c r="J307" s="510"/>
      <c r="K307" s="510"/>
      <c r="L307" s="510"/>
      <c r="M307" s="98"/>
      <c r="N307" s="90"/>
      <c r="O307" s="94"/>
    </row>
    <row r="308" spans="1:15" s="122" customFormat="1" ht="14.25" customHeight="1">
      <c r="A308" s="313"/>
      <c r="B308" s="95"/>
      <c r="C308" s="96"/>
      <c r="D308" s="97"/>
      <c r="E308" s="98"/>
      <c r="F308" s="90"/>
      <c r="G308" s="99"/>
      <c r="H308" s="100"/>
      <c r="I308" s="92"/>
      <c r="J308" s="510"/>
      <c r="K308" s="510"/>
      <c r="L308" s="510"/>
      <c r="M308" s="98"/>
      <c r="N308" s="90"/>
      <c r="O308" s="101">
        <f>ROUNDDOWN(SUM(N307:N315)/1000,0)</f>
        <v>0</v>
      </c>
    </row>
    <row r="309" spans="1:15" s="122" customFormat="1" ht="14.25" customHeight="1">
      <c r="A309" s="313"/>
      <c r="B309" s="78" t="s">
        <v>614</v>
      </c>
      <c r="C309" s="79"/>
      <c r="D309" s="79"/>
      <c r="E309" s="80"/>
      <c r="F309" s="81"/>
      <c r="G309" s="82"/>
      <c r="H309" s="100"/>
      <c r="I309" s="92"/>
      <c r="J309" s="510"/>
      <c r="K309" s="510"/>
      <c r="L309" s="510"/>
      <c r="M309" s="98"/>
      <c r="N309" s="90"/>
      <c r="O309" s="94"/>
    </row>
    <row r="310" spans="1:15" s="122" customFormat="1" ht="14.25" customHeight="1">
      <c r="A310" s="313"/>
      <c r="B310" s="95"/>
      <c r="C310" s="96"/>
      <c r="D310" s="97"/>
      <c r="E310" s="98"/>
      <c r="F310" s="90"/>
      <c r="G310" s="91"/>
      <c r="H310" s="105"/>
      <c r="I310" s="92"/>
      <c r="J310" s="510"/>
      <c r="K310" s="510"/>
      <c r="L310" s="510"/>
      <c r="M310" s="98"/>
      <c r="N310" s="90"/>
      <c r="O310" s="94"/>
    </row>
    <row r="311" spans="1:15" s="122" customFormat="1" ht="14.25" customHeight="1">
      <c r="A311" s="313"/>
      <c r="B311" s="95"/>
      <c r="C311" s="96"/>
      <c r="D311" s="97"/>
      <c r="E311" s="98"/>
      <c r="F311" s="90"/>
      <c r="G311" s="99">
        <f>ROUNDDOWN(SUM(F310:F313)/1000,0)</f>
        <v>0</v>
      </c>
      <c r="H311" s="105"/>
      <c r="I311" s="92"/>
      <c r="J311" s="510"/>
      <c r="K311" s="510"/>
      <c r="L311" s="510"/>
      <c r="M311" s="98"/>
      <c r="N311" s="90"/>
      <c r="O311" s="94"/>
    </row>
    <row r="312" spans="1:15" s="122" customFormat="1" ht="14.25" customHeight="1">
      <c r="A312" s="313"/>
      <c r="B312" s="95"/>
      <c r="C312" s="96"/>
      <c r="D312" s="97"/>
      <c r="E312" s="98"/>
      <c r="F312" s="90"/>
      <c r="G312" s="99"/>
      <c r="H312" s="100"/>
      <c r="I312" s="92"/>
      <c r="J312" s="510"/>
      <c r="K312" s="510"/>
      <c r="L312" s="510"/>
      <c r="M312" s="98"/>
      <c r="N312" s="90"/>
      <c r="O312" s="94"/>
    </row>
    <row r="313" spans="1:15" s="122" customFormat="1" ht="14.25" customHeight="1">
      <c r="A313" s="313"/>
      <c r="B313" s="78" t="s">
        <v>615</v>
      </c>
      <c r="C313" s="79"/>
      <c r="D313" s="79"/>
      <c r="E313" s="80"/>
      <c r="F313" s="81"/>
      <c r="G313" s="82"/>
      <c r="H313" s="100"/>
      <c r="I313" s="92"/>
      <c r="J313" s="510"/>
      <c r="K313" s="510"/>
      <c r="L313" s="510"/>
      <c r="M313" s="98"/>
      <c r="N313" s="90"/>
      <c r="O313" s="94"/>
    </row>
    <row r="314" spans="1:15" s="122" customFormat="1" ht="14.25" customHeight="1">
      <c r="A314" s="313"/>
      <c r="B314" s="95"/>
      <c r="C314" s="96"/>
      <c r="D314" s="97"/>
      <c r="E314" s="98"/>
      <c r="F314" s="90"/>
      <c r="G314" s="91"/>
      <c r="H314" s="105"/>
      <c r="I314" s="92"/>
      <c r="J314" s="510"/>
      <c r="K314" s="510"/>
      <c r="L314" s="510"/>
      <c r="M314" s="98"/>
      <c r="N314" s="90"/>
      <c r="O314" s="106"/>
    </row>
    <row r="315" spans="1:15" s="122" customFormat="1" ht="14.25" customHeight="1">
      <c r="A315" s="313"/>
      <c r="B315" s="95"/>
      <c r="C315" s="96"/>
      <c r="D315" s="97"/>
      <c r="E315" s="98"/>
      <c r="F315" s="90"/>
      <c r="G315" s="99">
        <f>ROUNDDOWN(SUM(F314:F319)/1000,0)</f>
        <v>0</v>
      </c>
      <c r="H315" s="105"/>
      <c r="I315" s="185" t="s">
        <v>399</v>
      </c>
      <c r="J315" s="167"/>
      <c r="K315" s="109"/>
      <c r="L315" s="109"/>
      <c r="M315" s="110"/>
      <c r="N315" s="84"/>
      <c r="O315" s="111"/>
    </row>
    <row r="316" spans="1:15" s="122" customFormat="1" ht="14.25" customHeight="1">
      <c r="A316" s="313"/>
      <c r="B316" s="95"/>
      <c r="C316" s="96"/>
      <c r="D316" s="97"/>
      <c r="E316" s="98"/>
      <c r="F316" s="90"/>
      <c r="G316" s="99"/>
      <c r="H316" s="105"/>
      <c r="I316" s="92"/>
      <c r="J316" s="510"/>
      <c r="K316" s="510"/>
      <c r="L316" s="510"/>
      <c r="M316" s="98"/>
      <c r="N316" s="90"/>
      <c r="O316" s="94"/>
    </row>
    <row r="317" spans="1:15" s="122" customFormat="1" ht="14.25" customHeight="1">
      <c r="A317" s="313"/>
      <c r="B317" s="95"/>
      <c r="C317" s="96"/>
      <c r="D317" s="97"/>
      <c r="E317" s="98"/>
      <c r="F317" s="90"/>
      <c r="G317" s="99"/>
      <c r="H317" s="100"/>
      <c r="I317" s="92"/>
      <c r="J317" s="510"/>
      <c r="K317" s="510"/>
      <c r="L317" s="510"/>
      <c r="M317" s="98"/>
      <c r="N317" s="90"/>
      <c r="O317" s="101">
        <f>ROUNDDOWN(SUM(N316:N322)/1000,0)</f>
        <v>0</v>
      </c>
    </row>
    <row r="318" spans="1:15" s="122" customFormat="1" ht="14.25" customHeight="1">
      <c r="A318" s="313"/>
      <c r="B318" s="78" t="s">
        <v>396</v>
      </c>
      <c r="C318" s="79"/>
      <c r="D318" s="79"/>
      <c r="E318" s="80"/>
      <c r="F318" s="81"/>
      <c r="G318" s="82"/>
      <c r="H318" s="100"/>
      <c r="I318" s="92"/>
      <c r="J318" s="510"/>
      <c r="K318" s="510"/>
      <c r="L318" s="510"/>
      <c r="M318" s="98"/>
      <c r="N318" s="90"/>
      <c r="O318" s="94"/>
    </row>
    <row r="319" spans="1:15" s="122" customFormat="1" ht="14.25" customHeight="1">
      <c r="A319" s="313"/>
      <c r="B319" s="95"/>
      <c r="C319" s="96"/>
      <c r="D319" s="97"/>
      <c r="E319" s="98"/>
      <c r="F319" s="90"/>
      <c r="G319" s="91"/>
      <c r="H319" s="100"/>
      <c r="I319" s="92"/>
      <c r="J319" s="510"/>
      <c r="K319" s="510"/>
      <c r="L319" s="510"/>
      <c r="M319" s="98"/>
      <c r="N319" s="90"/>
      <c r="O319" s="94"/>
    </row>
    <row r="320" spans="1:15" s="122" customFormat="1" ht="14.25" customHeight="1">
      <c r="A320" s="313"/>
      <c r="B320" s="95"/>
      <c r="C320" s="96"/>
      <c r="D320" s="97"/>
      <c r="E320" s="98"/>
      <c r="F320" s="90"/>
      <c r="G320" s="91">
        <f>ROUNDDOWN(SUM(F319:F326)/1000,0)</f>
        <v>0</v>
      </c>
      <c r="H320" s="100"/>
      <c r="I320" s="92"/>
      <c r="J320" s="510"/>
      <c r="K320" s="510"/>
      <c r="L320" s="510"/>
      <c r="M320" s="98"/>
      <c r="N320" s="90"/>
      <c r="O320" s="94"/>
    </row>
    <row r="321" spans="1:17" s="122" customFormat="1" ht="14.25" customHeight="1">
      <c r="A321" s="313"/>
      <c r="B321" s="95"/>
      <c r="C321" s="96"/>
      <c r="D321" s="97"/>
      <c r="E321" s="98"/>
      <c r="F321" s="90"/>
      <c r="G321" s="91"/>
      <c r="H321" s="100"/>
      <c r="I321" s="92"/>
      <c r="J321" s="510"/>
      <c r="K321" s="510"/>
      <c r="L321" s="510"/>
      <c r="M321" s="98"/>
      <c r="N321" s="90"/>
      <c r="O321" s="94"/>
    </row>
    <row r="322" spans="1:17" s="122" customFormat="1" ht="14.25" customHeight="1">
      <c r="A322" s="313"/>
      <c r="B322" s="95"/>
      <c r="C322" s="96"/>
      <c r="D322" s="97"/>
      <c r="E322" s="98"/>
      <c r="F322" s="90"/>
      <c r="G322" s="91"/>
      <c r="H322" s="105"/>
      <c r="I322" s="185" t="s">
        <v>400</v>
      </c>
      <c r="J322" s="108"/>
      <c r="K322" s="109"/>
      <c r="L322" s="109"/>
      <c r="M322" s="110"/>
      <c r="N322" s="84"/>
      <c r="O322" s="168"/>
    </row>
    <row r="323" spans="1:17" s="122" customFormat="1" ht="14.25" customHeight="1">
      <c r="A323" s="313"/>
      <c r="B323" s="95"/>
      <c r="C323" s="96"/>
      <c r="D323" s="97"/>
      <c r="E323" s="98"/>
      <c r="F323" s="90"/>
      <c r="G323" s="91"/>
      <c r="H323" s="105"/>
      <c r="I323" s="92"/>
      <c r="J323" s="510"/>
      <c r="K323" s="510"/>
      <c r="L323" s="510"/>
      <c r="M323" s="98"/>
      <c r="N323" s="90"/>
      <c r="O323" s="169"/>
    </row>
    <row r="324" spans="1:17" s="122" customFormat="1" ht="14.25" customHeight="1">
      <c r="A324" s="313"/>
      <c r="B324" s="95"/>
      <c r="C324" s="96"/>
      <c r="D324" s="97"/>
      <c r="E324" s="98"/>
      <c r="F324" s="90"/>
      <c r="G324" s="91"/>
      <c r="H324" s="105"/>
      <c r="I324" s="92"/>
      <c r="J324" s="510"/>
      <c r="K324" s="510"/>
      <c r="L324" s="510"/>
      <c r="M324" s="98"/>
      <c r="N324" s="90"/>
      <c r="O324" s="101">
        <f>ROUNDDOWN(SUM(N323:N329)/1000,0)</f>
        <v>0</v>
      </c>
    </row>
    <row r="325" spans="1:17" s="122" customFormat="1" ht="14.25" customHeight="1">
      <c r="A325" s="313"/>
      <c r="B325" s="95"/>
      <c r="C325" s="96"/>
      <c r="D325" s="97"/>
      <c r="E325" s="98"/>
      <c r="F325" s="90"/>
      <c r="G325" s="91"/>
      <c r="H325" s="105"/>
      <c r="I325" s="92"/>
      <c r="J325" s="510"/>
      <c r="K325" s="510"/>
      <c r="L325" s="510"/>
      <c r="M325" s="98"/>
      <c r="N325" s="90"/>
      <c r="O325" s="94"/>
    </row>
    <row r="326" spans="1:17" s="122" customFormat="1" ht="14.25" customHeight="1">
      <c r="A326" s="313"/>
      <c r="B326" s="78" t="s">
        <v>56</v>
      </c>
      <c r="C326" s="79"/>
      <c r="D326" s="79"/>
      <c r="E326" s="80"/>
      <c r="F326" s="81"/>
      <c r="G326" s="82"/>
      <c r="H326" s="105"/>
      <c r="I326" s="92"/>
      <c r="J326" s="510"/>
      <c r="K326" s="510"/>
      <c r="L326" s="510"/>
      <c r="M326" s="98"/>
      <c r="N326" s="90"/>
      <c r="O326" s="94"/>
    </row>
    <row r="327" spans="1:17" s="122" customFormat="1" ht="14.25" customHeight="1">
      <c r="A327" s="313"/>
      <c r="B327" s="95"/>
      <c r="C327" s="96"/>
      <c r="D327" s="97"/>
      <c r="E327" s="98"/>
      <c r="F327" s="90"/>
      <c r="G327" s="91"/>
      <c r="H327" s="100"/>
      <c r="I327" s="92"/>
      <c r="J327" s="510"/>
      <c r="K327" s="510"/>
      <c r="L327" s="510"/>
      <c r="M327" s="98"/>
      <c r="N327" s="90"/>
      <c r="O327" s="94"/>
    </row>
    <row r="328" spans="1:17" s="122" customFormat="1" ht="14.25" customHeight="1">
      <c r="A328" s="313"/>
      <c r="B328" s="95"/>
      <c r="C328" s="96"/>
      <c r="D328" s="97"/>
      <c r="E328" s="98"/>
      <c r="F328" s="90"/>
      <c r="G328" s="99">
        <f>ROUNDDOWN(SUM(F327:F332)/1000,0)</f>
        <v>0</v>
      </c>
      <c r="H328" s="105"/>
      <c r="I328" s="92"/>
      <c r="J328" s="510"/>
      <c r="K328" s="510"/>
      <c r="L328" s="510"/>
      <c r="M328" s="98"/>
      <c r="N328" s="90"/>
      <c r="O328" s="106"/>
    </row>
    <row r="329" spans="1:17" s="122" customFormat="1" ht="14.25" customHeight="1">
      <c r="A329" s="313"/>
      <c r="B329" s="95"/>
      <c r="C329" s="96"/>
      <c r="D329" s="97"/>
      <c r="E329" s="98"/>
      <c r="F329" s="90"/>
      <c r="G329" s="91"/>
      <c r="H329" s="105"/>
      <c r="I329" s="185" t="s">
        <v>401</v>
      </c>
      <c r="J329" s="108"/>
      <c r="K329" s="109"/>
      <c r="L329" s="109"/>
      <c r="M329" s="110"/>
      <c r="N329" s="707"/>
      <c r="O329" s="112"/>
    </row>
    <row r="330" spans="1:17" s="122" customFormat="1" ht="14.25" customHeight="1">
      <c r="A330" s="313"/>
      <c r="B330" s="95"/>
      <c r="C330" s="96"/>
      <c r="D330" s="97"/>
      <c r="E330" s="98"/>
      <c r="F330" s="90"/>
      <c r="G330" s="99"/>
      <c r="H330" s="105"/>
      <c r="I330" s="92"/>
      <c r="J330" s="510"/>
      <c r="K330" s="510"/>
      <c r="L330" s="510"/>
      <c r="M330" s="98"/>
      <c r="N330" s="90"/>
      <c r="O330" s="94"/>
    </row>
    <row r="331" spans="1:17" s="122" customFormat="1" ht="14.25" customHeight="1">
      <c r="A331" s="313"/>
      <c r="B331" s="95"/>
      <c r="C331" s="96"/>
      <c r="D331" s="97"/>
      <c r="E331" s="98"/>
      <c r="F331" s="90"/>
      <c r="G331" s="99"/>
      <c r="H331" s="100"/>
      <c r="I331" s="92"/>
      <c r="J331" s="510"/>
      <c r="K331" s="510"/>
      <c r="L331" s="510"/>
      <c r="M331" s="98"/>
      <c r="N331" s="90"/>
      <c r="O331" s="101">
        <f>ROUNDDOWN(SUM(N330:N335)/1000,0)</f>
        <v>0</v>
      </c>
    </row>
    <row r="332" spans="1:17" s="122" customFormat="1" ht="14.1" customHeight="1" thickBot="1">
      <c r="A332" s="313"/>
      <c r="B332" s="113" t="s">
        <v>608</v>
      </c>
      <c r="C332" s="114"/>
      <c r="D332" s="114"/>
      <c r="E332" s="115"/>
      <c r="F332" s="116"/>
      <c r="G332" s="117">
        <f>G333-G298-G305-G311-G315-G320-G328</f>
        <v>0</v>
      </c>
      <c r="H332" s="105"/>
      <c r="I332" s="92"/>
      <c r="J332" s="510"/>
      <c r="K332" s="510"/>
      <c r="L332" s="510"/>
      <c r="M332" s="98"/>
      <c r="N332" s="90"/>
      <c r="O332" s="94"/>
    </row>
    <row r="333" spans="1:17" s="122" customFormat="1" ht="14.25" customHeight="1" thickTop="1">
      <c r="A333" s="313"/>
      <c r="B333" s="702" t="s">
        <v>57</v>
      </c>
      <c r="C333" s="703"/>
      <c r="D333" s="703"/>
      <c r="E333" s="703"/>
      <c r="F333" s="704"/>
      <c r="G333" s="118">
        <f>O342</f>
        <v>0</v>
      </c>
      <c r="H333" s="100"/>
      <c r="I333" s="92"/>
      <c r="J333" s="510"/>
      <c r="K333" s="510"/>
      <c r="L333" s="510"/>
      <c r="M333" s="98"/>
      <c r="N333" s="90"/>
      <c r="O333" s="94"/>
    </row>
    <row r="334" spans="1:17" s="122" customFormat="1" ht="20.100000000000001" customHeight="1">
      <c r="A334" s="313"/>
      <c r="B334" s="119" t="s">
        <v>58</v>
      </c>
      <c r="C334" s="120"/>
      <c r="D334" s="120"/>
      <c r="E334" s="120"/>
      <c r="F334" s="120"/>
      <c r="G334" s="121"/>
      <c r="H334" s="100"/>
      <c r="I334" s="107"/>
      <c r="J334" s="511"/>
      <c r="K334" s="511"/>
      <c r="L334" s="511"/>
      <c r="M334" s="104"/>
      <c r="N334" s="645"/>
      <c r="O334" s="106"/>
    </row>
    <row r="335" spans="1:17" s="122" customFormat="1" ht="14.25" customHeight="1">
      <c r="A335" s="313"/>
      <c r="B335" s="122" t="s">
        <v>59</v>
      </c>
      <c r="C335" s="120"/>
      <c r="D335" s="120"/>
      <c r="E335" s="120"/>
      <c r="F335" s="120"/>
      <c r="G335" s="123" t="s">
        <v>60</v>
      </c>
      <c r="H335" s="121"/>
      <c r="I335" s="185" t="s">
        <v>717</v>
      </c>
      <c r="J335" s="708"/>
      <c r="K335" s="510"/>
      <c r="L335" s="510"/>
      <c r="M335" s="110"/>
      <c r="N335" s="84"/>
      <c r="O335" s="111"/>
    </row>
    <row r="336" spans="1:17" s="122" customFormat="1" ht="14.25" customHeight="1">
      <c r="A336" s="313"/>
      <c r="B336" s="987" t="s">
        <v>61</v>
      </c>
      <c r="C336" s="1019"/>
      <c r="D336" s="1019"/>
      <c r="E336" s="1019"/>
      <c r="F336" s="1020"/>
      <c r="G336" s="125" t="s">
        <v>62</v>
      </c>
      <c r="H336" s="124"/>
      <c r="I336" s="92"/>
      <c r="J336" s="510"/>
      <c r="K336" s="709"/>
      <c r="L336" s="709"/>
      <c r="M336" s="98"/>
      <c r="N336" s="90"/>
      <c r="O336" s="94"/>
      <c r="Q336" s="648" t="s">
        <v>735</v>
      </c>
    </row>
    <row r="337" spans="1:21" s="122" customFormat="1" ht="14.25" customHeight="1">
      <c r="A337" s="313"/>
      <c r="B337" s="1144" t="s">
        <v>403</v>
      </c>
      <c r="C337" s="1019"/>
      <c r="D337" s="1019"/>
      <c r="E337" s="1019"/>
      <c r="F337" s="1020"/>
      <c r="G337" s="126"/>
      <c r="H337" s="124"/>
      <c r="I337" s="92"/>
      <c r="J337" s="510"/>
      <c r="K337" s="510"/>
      <c r="L337" s="510"/>
      <c r="M337" s="98"/>
      <c r="N337" s="90"/>
      <c r="O337" s="101">
        <f>ROUNDDOWN(SUM(N336:N340)/1000,0)</f>
        <v>0</v>
      </c>
    </row>
    <row r="338" spans="1:21" s="122" customFormat="1" ht="20.100000000000001" customHeight="1">
      <c r="A338" s="313"/>
      <c r="B338" s="1144" t="s">
        <v>404</v>
      </c>
      <c r="C338" s="1145"/>
      <c r="D338" s="1145"/>
      <c r="E338" s="1145"/>
      <c r="F338" s="1146"/>
      <c r="G338" s="126"/>
      <c r="H338" s="127"/>
      <c r="I338" s="92"/>
      <c r="J338" s="510"/>
      <c r="K338" s="510"/>
      <c r="L338" s="510"/>
      <c r="M338" s="98"/>
      <c r="N338" s="90"/>
      <c r="O338" s="94"/>
    </row>
    <row r="339" spans="1:21" s="122" customFormat="1" ht="21.95" customHeight="1" thickBot="1">
      <c r="A339" s="313"/>
      <c r="B339" s="1144" t="s">
        <v>104</v>
      </c>
      <c r="C339" s="1145"/>
      <c r="D339" s="1145"/>
      <c r="E339" s="1145"/>
      <c r="F339" s="1146"/>
      <c r="G339" s="126"/>
      <c r="H339" s="105"/>
      <c r="I339" s="92"/>
      <c r="J339" s="510"/>
      <c r="K339" s="510"/>
      <c r="L339" s="510"/>
      <c r="M339" s="98"/>
      <c r="N339" s="90"/>
      <c r="O339" s="128"/>
    </row>
    <row r="340" spans="1:21" s="122" customFormat="1" ht="35.450000000000003" customHeight="1" thickTop="1">
      <c r="A340" s="313"/>
      <c r="B340" s="1144" t="s">
        <v>108</v>
      </c>
      <c r="C340" s="1145"/>
      <c r="D340" s="1145"/>
      <c r="E340" s="1145"/>
      <c r="F340" s="1146"/>
      <c r="G340" s="126"/>
      <c r="H340" s="105"/>
      <c r="I340" s="1166" t="s">
        <v>402</v>
      </c>
      <c r="J340" s="1167"/>
      <c r="K340" s="1167"/>
      <c r="L340" s="1167"/>
      <c r="M340" s="1167"/>
      <c r="N340" s="1168"/>
      <c r="O340" s="129">
        <f>SUM(O298,O308,O317,O324,O331,O337)</f>
        <v>0</v>
      </c>
    </row>
    <row r="341" spans="1:21" s="122" customFormat="1" ht="35.450000000000003" customHeight="1">
      <c r="A341" s="313"/>
      <c r="B341" s="1144" t="s">
        <v>774</v>
      </c>
      <c r="C341" s="1145"/>
      <c r="D341" s="1145"/>
      <c r="E341" s="1145"/>
      <c r="F341" s="1146"/>
      <c r="G341" s="126"/>
      <c r="H341" s="121"/>
      <c r="I341" s="1169" t="s">
        <v>276</v>
      </c>
      <c r="J341" s="1170"/>
      <c r="K341" s="1170"/>
      <c r="L341" s="1170"/>
      <c r="M341" s="1170"/>
      <c r="N341" s="1171"/>
      <c r="O341" s="136">
        <f>IF(共通入力シート!$B$18="課税事業者",ROUNDDOWN((O340-G343)*10/110,0),0)</f>
        <v>0</v>
      </c>
    </row>
    <row r="342" spans="1:21" s="122" customFormat="1" ht="26.1" customHeight="1" thickBot="1">
      <c r="A342" s="313"/>
      <c r="B342" s="1153" t="s">
        <v>775</v>
      </c>
      <c r="C342" s="1154"/>
      <c r="D342" s="1154"/>
      <c r="E342" s="1154"/>
      <c r="F342" s="1155"/>
      <c r="G342" s="126"/>
      <c r="H342" s="121"/>
      <c r="I342" s="1159" t="s">
        <v>609</v>
      </c>
      <c r="J342" s="1160"/>
      <c r="K342" s="1160"/>
      <c r="L342" s="1160"/>
      <c r="M342" s="1160"/>
      <c r="N342" s="1161"/>
      <c r="O342" s="131">
        <f>O340-O341</f>
        <v>0</v>
      </c>
    </row>
    <row r="343" spans="1:21" s="122" customFormat="1" ht="25.35" customHeight="1" thickTop="1">
      <c r="A343" s="313"/>
      <c r="B343" s="1156" t="s">
        <v>63</v>
      </c>
      <c r="C343" s="1157"/>
      <c r="D343" s="1157"/>
      <c r="E343" s="1157"/>
      <c r="F343" s="1158"/>
      <c r="G343" s="130">
        <f>SUM(G337:G342)</f>
        <v>0</v>
      </c>
      <c r="H343" s="326"/>
      <c r="I343" s="1159" t="s">
        <v>610</v>
      </c>
      <c r="J343" s="1160"/>
      <c r="K343" s="1160"/>
      <c r="L343" s="1160"/>
      <c r="M343" s="1160"/>
      <c r="N343" s="1161"/>
      <c r="O343" s="134"/>
    </row>
    <row r="344" spans="1:21" s="122" customFormat="1" ht="26.25" customHeight="1">
      <c r="A344" s="313"/>
      <c r="B344" s="122" t="s">
        <v>64</v>
      </c>
      <c r="C344" s="327"/>
      <c r="D344" s="327"/>
      <c r="E344" s="327"/>
      <c r="F344" s="327"/>
      <c r="G344" s="133"/>
      <c r="H344" s="326"/>
      <c r="O344" s="135"/>
    </row>
    <row r="345" spans="1:21" s="122" customFormat="1" ht="10.5" customHeight="1" thickBot="1">
      <c r="A345" s="313"/>
      <c r="C345" s="327"/>
      <c r="D345" s="327"/>
      <c r="E345" s="327"/>
      <c r="F345" s="327"/>
      <c r="G345" s="133"/>
      <c r="H345" s="326"/>
      <c r="I345" s="328"/>
    </row>
    <row r="346" spans="1:21" s="122" customFormat="1" ht="25.35" customHeight="1" thickBot="1">
      <c r="A346" s="313"/>
      <c r="B346" s="1143" t="s">
        <v>65</v>
      </c>
      <c r="C346" s="1018"/>
      <c r="D346" s="1162" t="str">
        <f>IF(共通入力シート!$B$2="","",共通入力シート!$B$2)</f>
        <v/>
      </c>
      <c r="E346" s="1162"/>
      <c r="F346" s="1162"/>
      <c r="G346" s="1163"/>
      <c r="H346" s="1164" t="s">
        <v>778</v>
      </c>
      <c r="I346" s="1165"/>
      <c r="J346" s="1165"/>
      <c r="K346" s="1165"/>
      <c r="L346" s="1165"/>
      <c r="M346" s="1165"/>
      <c r="N346" s="1165"/>
      <c r="O346" s="1165"/>
    </row>
    <row r="347" spans="1:21" s="122" customFormat="1" ht="77.099999999999994" customHeight="1" thickBot="1">
      <c r="A347" s="313"/>
      <c r="B347" s="1148" t="s">
        <v>776</v>
      </c>
      <c r="C347" s="1149"/>
      <c r="D347" s="1150" t="str">
        <f>IF(O342=0,"",MAX(0,MIN(INT(O342/2),G332)))</f>
        <v/>
      </c>
      <c r="E347" s="1150"/>
      <c r="F347" s="1150"/>
      <c r="G347" s="329" t="s">
        <v>27</v>
      </c>
      <c r="H347" s="1151" t="s">
        <v>736</v>
      </c>
      <c r="I347" s="1152"/>
      <c r="J347" s="1152"/>
      <c r="K347" s="1152"/>
      <c r="L347" s="1152"/>
      <c r="M347" s="1152"/>
      <c r="N347" s="1152"/>
      <c r="O347" s="1152"/>
    </row>
    <row r="348" spans="1:21" ht="4.5" customHeight="1"/>
    <row r="349" spans="1:21" ht="15.6" customHeight="1">
      <c r="B349" s="122" t="s">
        <v>332</v>
      </c>
      <c r="C349" s="198"/>
      <c r="D349" s="198"/>
      <c r="E349" s="198"/>
      <c r="F349" s="198"/>
      <c r="G349" s="198"/>
      <c r="H349" s="198"/>
      <c r="I349" s="198"/>
      <c r="J349" s="198"/>
      <c r="K349" s="198"/>
      <c r="L349" s="198"/>
      <c r="M349" s="198"/>
      <c r="N349" s="198"/>
      <c r="O349" s="198"/>
      <c r="R349" s="294"/>
      <c r="S349" s="294"/>
      <c r="T349" s="294"/>
      <c r="U349" s="294"/>
    </row>
    <row r="350" spans="1:21" ht="15.6" customHeight="1">
      <c r="B350" s="198" t="s">
        <v>383</v>
      </c>
      <c r="C350" s="198"/>
      <c r="D350" s="198"/>
      <c r="E350" s="198"/>
      <c r="F350" s="198"/>
      <c r="G350" s="198"/>
      <c r="H350" s="198"/>
      <c r="I350" s="198"/>
      <c r="J350" s="198"/>
      <c r="K350" s="198"/>
      <c r="L350" s="198"/>
      <c r="M350" s="198"/>
      <c r="N350" s="198"/>
      <c r="O350" s="198"/>
      <c r="R350" s="294"/>
      <c r="S350" s="294"/>
      <c r="T350" s="294"/>
      <c r="U350" s="294"/>
    </row>
    <row r="351" spans="1:21" ht="15.6" customHeight="1" thickBot="1">
      <c r="B351" s="1044" t="s">
        <v>575</v>
      </c>
      <c r="C351" s="1044"/>
      <c r="D351" s="1044"/>
      <c r="E351" s="1044"/>
      <c r="F351" s="1044"/>
      <c r="G351" s="1044"/>
      <c r="H351" s="1044"/>
      <c r="I351" s="1044"/>
      <c r="J351" s="1044"/>
      <c r="K351" s="1044"/>
      <c r="L351" s="1044"/>
      <c r="M351" s="1044"/>
      <c r="N351" s="1044"/>
      <c r="O351" s="1044"/>
      <c r="R351" s="294"/>
      <c r="S351" s="294"/>
      <c r="T351" s="294"/>
      <c r="U351" s="294"/>
    </row>
    <row r="352" spans="1:21" ht="15.75" customHeight="1">
      <c r="B352" s="1036" t="s">
        <v>36</v>
      </c>
      <c r="C352" s="1063"/>
      <c r="D352" s="1051" t="s">
        <v>558</v>
      </c>
      <c r="E352" s="1052"/>
      <c r="F352" s="1036" t="s">
        <v>447</v>
      </c>
      <c r="G352" s="1037"/>
      <c r="H352" s="1038"/>
      <c r="I352" s="1038"/>
      <c r="J352" s="1038"/>
      <c r="K352" s="1038"/>
      <c r="L352" s="1038"/>
      <c r="M352" s="1038"/>
      <c r="N352" s="1038"/>
      <c r="O352" s="1039"/>
      <c r="Q352" s="520"/>
      <c r="R352" s="294"/>
      <c r="S352" s="294"/>
      <c r="T352" s="294"/>
      <c r="U352" s="294"/>
    </row>
    <row r="353" spans="2:21" ht="17.25" customHeight="1" thickBot="1">
      <c r="B353" s="1040"/>
      <c r="C353" s="1064"/>
      <c r="D353" s="1053"/>
      <c r="E353" s="1054"/>
      <c r="F353" s="1040"/>
      <c r="G353" s="1041"/>
      <c r="H353" s="1042"/>
      <c r="I353" s="1042"/>
      <c r="J353" s="1042"/>
      <c r="K353" s="1042"/>
      <c r="L353" s="1042"/>
      <c r="M353" s="1042"/>
      <c r="N353" s="1042"/>
      <c r="O353" s="1043"/>
      <c r="Q353" s="519"/>
      <c r="R353" s="294"/>
      <c r="S353" s="294"/>
      <c r="T353" s="294"/>
      <c r="U353" s="294"/>
    </row>
    <row r="354" spans="2:21" ht="16.5" customHeight="1">
      <c r="B354" s="295" t="s">
        <v>111</v>
      </c>
      <c r="C354" s="296"/>
      <c r="D354" s="296"/>
      <c r="E354" s="297"/>
      <c r="F354" s="296"/>
      <c r="G354" s="296"/>
      <c r="H354" s="298"/>
      <c r="I354" s="298"/>
      <c r="J354" s="298"/>
      <c r="K354" s="298"/>
      <c r="L354" s="298"/>
      <c r="M354" s="298"/>
      <c r="N354" s="298"/>
      <c r="O354" s="299"/>
      <c r="R354" s="294"/>
      <c r="S354" s="294"/>
      <c r="T354" s="294"/>
      <c r="U354" s="294"/>
    </row>
    <row r="355" spans="2:21" ht="18.75" customHeight="1">
      <c r="B355" s="1055"/>
      <c r="C355" s="1056"/>
      <c r="D355" s="1056"/>
      <c r="E355" s="1056"/>
      <c r="F355" s="1056"/>
      <c r="G355" s="1056"/>
      <c r="H355" s="1056"/>
      <c r="I355" s="1056"/>
      <c r="J355" s="1056"/>
      <c r="K355" s="1056"/>
      <c r="L355" s="1213" t="s">
        <v>39</v>
      </c>
      <c r="M355" s="1215"/>
      <c r="N355" s="1215"/>
      <c r="O355" s="1216"/>
      <c r="Q355" s="496" t="str">
        <f>IF(M355="", "←選択してください。", "")</f>
        <v>←選択してください。</v>
      </c>
      <c r="R355" s="294"/>
      <c r="S355" s="294"/>
      <c r="T355" s="294"/>
      <c r="U355" s="294"/>
    </row>
    <row r="356" spans="2:21" ht="17.25" customHeight="1">
      <c r="B356" s="1057"/>
      <c r="C356" s="1058"/>
      <c r="D356" s="1058"/>
      <c r="E356" s="1058"/>
      <c r="F356" s="1058"/>
      <c r="G356" s="1058"/>
      <c r="H356" s="1058"/>
      <c r="I356" s="1058"/>
      <c r="J356" s="1058"/>
      <c r="K356" s="1058"/>
      <c r="L356" s="1214"/>
      <c r="M356" s="1217"/>
      <c r="N356" s="1217"/>
      <c r="O356" s="1218"/>
      <c r="Q356" s="301"/>
      <c r="R356" s="294"/>
      <c r="S356" s="294"/>
      <c r="T356" s="294"/>
      <c r="U356" s="294"/>
    </row>
    <row r="357" spans="2:21" ht="4.5" customHeight="1">
      <c r="B357" s="303"/>
      <c r="C357" s="303"/>
      <c r="D357" s="303"/>
      <c r="E357" s="303"/>
      <c r="F357" s="303"/>
      <c r="G357" s="303"/>
      <c r="H357" s="303"/>
      <c r="I357" s="303"/>
      <c r="J357" s="303"/>
      <c r="K357" s="303"/>
      <c r="L357" s="303"/>
      <c r="M357" s="303"/>
      <c r="N357" s="303"/>
      <c r="O357" s="517"/>
      <c r="R357" s="294"/>
      <c r="S357" s="294"/>
      <c r="T357" s="294"/>
      <c r="U357" s="294"/>
    </row>
    <row r="358" spans="2:21" ht="24" customHeight="1">
      <c r="B358" s="987" t="s">
        <v>112</v>
      </c>
      <c r="C358" s="1097"/>
      <c r="D358" s="1098" t="s">
        <v>41</v>
      </c>
      <c r="E358" s="1099"/>
      <c r="F358" s="1100"/>
      <c r="G358" s="1100"/>
      <c r="H358" s="1101"/>
      <c r="I358" s="987"/>
      <c r="J358" s="988"/>
      <c r="K358" s="988"/>
      <c r="L358" s="1219"/>
      <c r="M358" s="1219"/>
      <c r="N358" s="1219"/>
      <c r="O358" s="1220"/>
      <c r="Q358" s="301" t="str">
        <f>IF(OR(F352="人材養成事業",F352= "普及啓発事業"), "←斜線部は記入する必要はありません。", "")</f>
        <v/>
      </c>
      <c r="R358" s="294"/>
      <c r="S358" s="294"/>
      <c r="T358" s="294"/>
      <c r="U358" s="294"/>
    </row>
    <row r="359" spans="2:21" ht="8.25" customHeight="1">
      <c r="B359" s="122"/>
      <c r="C359" s="122"/>
      <c r="D359" s="122"/>
      <c r="E359" s="122"/>
      <c r="F359" s="303"/>
      <c r="G359" s="303"/>
      <c r="H359" s="500"/>
      <c r="I359" s="303"/>
      <c r="J359" s="303"/>
      <c r="K359" s="303"/>
      <c r="L359" s="501"/>
      <c r="M359" s="303"/>
      <c r="N359" s="303"/>
      <c r="O359" s="502"/>
      <c r="Q359" s="301"/>
      <c r="R359" s="294"/>
      <c r="S359" s="294"/>
      <c r="T359" s="294"/>
      <c r="U359" s="294"/>
    </row>
    <row r="360" spans="2:21" ht="24" hidden="1" customHeight="1">
      <c r="B360" s="122"/>
      <c r="C360" s="122"/>
      <c r="D360" s="122"/>
      <c r="E360" s="122"/>
      <c r="F360" s="303"/>
      <c r="G360" s="303"/>
      <c r="H360" s="500"/>
      <c r="I360" s="303"/>
      <c r="J360" s="303"/>
      <c r="K360" s="303"/>
      <c r="L360" s="501"/>
      <c r="M360" s="303"/>
      <c r="N360" s="303"/>
      <c r="O360" s="502"/>
      <c r="Q360" s="301"/>
      <c r="R360" s="294"/>
      <c r="S360" s="294"/>
      <c r="T360" s="294"/>
      <c r="U360" s="294"/>
    </row>
    <row r="361" spans="2:21" ht="9.75" hidden="1" customHeight="1">
      <c r="B361" s="122"/>
      <c r="C361" s="122"/>
      <c r="D361" s="303"/>
      <c r="E361" s="303"/>
      <c r="F361" s="303"/>
      <c r="G361" s="303"/>
      <c r="H361" s="303"/>
      <c r="I361" s="303"/>
      <c r="J361" s="303"/>
      <c r="K361" s="303"/>
      <c r="L361" s="303"/>
      <c r="M361" s="303"/>
      <c r="N361" s="303"/>
      <c r="O361" s="303"/>
      <c r="Q361" s="301"/>
      <c r="R361" s="294"/>
      <c r="S361" s="294"/>
      <c r="T361" s="294"/>
      <c r="U361" s="294"/>
    </row>
    <row r="362" spans="2:21" s="97" customFormat="1" ht="18" customHeight="1">
      <c r="B362" s="1067" t="s">
        <v>277</v>
      </c>
      <c r="C362" s="1075"/>
      <c r="D362" s="1032" t="s">
        <v>738</v>
      </c>
      <c r="E362" s="975"/>
      <c r="F362" s="975"/>
      <c r="G362" s="975"/>
      <c r="H362" s="975"/>
      <c r="I362" s="975"/>
      <c r="J362" s="975"/>
      <c r="K362" s="975"/>
      <c r="L362" s="975"/>
      <c r="M362" s="975"/>
      <c r="N362" s="975"/>
      <c r="O362" s="976"/>
      <c r="Q362" s="495"/>
    </row>
    <row r="363" spans="2:21" s="97" customFormat="1" ht="19.350000000000001" customHeight="1">
      <c r="B363" s="1076"/>
      <c r="C363" s="1077"/>
      <c r="D363" s="1033"/>
      <c r="E363" s="1034"/>
      <c r="F363" s="1034"/>
      <c r="G363" s="1034"/>
      <c r="H363" s="1034"/>
      <c r="I363" s="1034"/>
      <c r="J363" s="1034"/>
      <c r="K363" s="1034"/>
      <c r="L363" s="1034"/>
      <c r="M363" s="1034"/>
      <c r="N363" s="1034"/>
      <c r="O363" s="1035"/>
    </row>
    <row r="364" spans="2:21" s="97" customFormat="1" ht="19.350000000000001" customHeight="1">
      <c r="B364" s="1076"/>
      <c r="C364" s="1077"/>
      <c r="D364" s="1026"/>
      <c r="E364" s="1027"/>
      <c r="F364" s="1027"/>
      <c r="G364" s="1027"/>
      <c r="H364" s="1027"/>
      <c r="I364" s="1027"/>
      <c r="J364" s="1027"/>
      <c r="K364" s="1027"/>
      <c r="L364" s="1027"/>
      <c r="M364" s="1027"/>
      <c r="N364" s="1027"/>
      <c r="O364" s="1028"/>
    </row>
    <row r="365" spans="2:21" s="97" customFormat="1" ht="19.350000000000001" customHeight="1">
      <c r="B365" s="1076"/>
      <c r="C365" s="1077"/>
      <c r="D365" s="1026"/>
      <c r="E365" s="1027"/>
      <c r="F365" s="1027"/>
      <c r="G365" s="1027"/>
      <c r="H365" s="1027"/>
      <c r="I365" s="1027"/>
      <c r="J365" s="1027"/>
      <c r="K365" s="1027"/>
      <c r="L365" s="1027"/>
      <c r="M365" s="1027"/>
      <c r="N365" s="1027"/>
      <c r="O365" s="1028"/>
    </row>
    <row r="366" spans="2:21" s="97" customFormat="1" ht="19.350000000000001" customHeight="1">
      <c r="B366" s="1076"/>
      <c r="C366" s="1077"/>
      <c r="D366" s="1026"/>
      <c r="E366" s="1027"/>
      <c r="F366" s="1027"/>
      <c r="G366" s="1027"/>
      <c r="H366" s="1027"/>
      <c r="I366" s="1027"/>
      <c r="J366" s="1027"/>
      <c r="K366" s="1027"/>
      <c r="L366" s="1027"/>
      <c r="M366" s="1027"/>
      <c r="N366" s="1027"/>
      <c r="O366" s="1028"/>
    </row>
    <row r="367" spans="2:21" s="97" customFormat="1" ht="19.350000000000001" customHeight="1">
      <c r="B367" s="1076"/>
      <c r="C367" s="1077"/>
      <c r="D367" s="1026"/>
      <c r="E367" s="1027"/>
      <c r="F367" s="1027"/>
      <c r="G367" s="1027"/>
      <c r="H367" s="1027"/>
      <c r="I367" s="1027"/>
      <c r="J367" s="1027"/>
      <c r="K367" s="1027"/>
      <c r="L367" s="1027"/>
      <c r="M367" s="1027"/>
      <c r="N367" s="1027"/>
      <c r="O367" s="1028"/>
    </row>
    <row r="368" spans="2:21" s="97" customFormat="1" ht="19.350000000000001" customHeight="1">
      <c r="B368" s="1076"/>
      <c r="C368" s="1077"/>
      <c r="D368" s="1026"/>
      <c r="E368" s="1027"/>
      <c r="F368" s="1027"/>
      <c r="G368" s="1027"/>
      <c r="H368" s="1027"/>
      <c r="I368" s="1027"/>
      <c r="J368" s="1027"/>
      <c r="K368" s="1027"/>
      <c r="L368" s="1027"/>
      <c r="M368" s="1027"/>
      <c r="N368" s="1027"/>
      <c r="O368" s="1028"/>
    </row>
    <row r="369" spans="2:15" s="97" customFormat="1" ht="19.350000000000001" customHeight="1">
      <c r="B369" s="1076"/>
      <c r="C369" s="1077"/>
      <c r="D369" s="1026"/>
      <c r="E369" s="1027"/>
      <c r="F369" s="1027"/>
      <c r="G369" s="1027"/>
      <c r="H369" s="1027"/>
      <c r="I369" s="1027"/>
      <c r="J369" s="1027"/>
      <c r="K369" s="1027"/>
      <c r="L369" s="1027"/>
      <c r="M369" s="1027"/>
      <c r="N369" s="1027"/>
      <c r="O369" s="1028"/>
    </row>
    <row r="370" spans="2:15" s="97" customFormat="1" ht="19.350000000000001" customHeight="1">
      <c r="B370" s="1076"/>
      <c r="C370" s="1077"/>
      <c r="D370" s="1026"/>
      <c r="E370" s="1027"/>
      <c r="F370" s="1027"/>
      <c r="G370" s="1027"/>
      <c r="H370" s="1027"/>
      <c r="I370" s="1027"/>
      <c r="J370" s="1027"/>
      <c r="K370" s="1027"/>
      <c r="L370" s="1027"/>
      <c r="M370" s="1027"/>
      <c r="N370" s="1027"/>
      <c r="O370" s="1028"/>
    </row>
    <row r="371" spans="2:15" s="97" customFormat="1" ht="19.350000000000001" customHeight="1">
      <c r="B371" s="1076"/>
      <c r="C371" s="1077"/>
      <c r="D371" s="1026"/>
      <c r="E371" s="1027"/>
      <c r="F371" s="1027"/>
      <c r="G371" s="1027"/>
      <c r="H371" s="1027"/>
      <c r="I371" s="1027"/>
      <c r="J371" s="1027"/>
      <c r="K371" s="1027"/>
      <c r="L371" s="1027"/>
      <c r="M371" s="1027"/>
      <c r="N371" s="1027"/>
      <c r="O371" s="1028"/>
    </row>
    <row r="372" spans="2:15" s="97" customFormat="1" ht="19.350000000000001" customHeight="1">
      <c r="B372" s="1078"/>
      <c r="C372" s="1079"/>
      <c r="D372" s="1029"/>
      <c r="E372" s="1030"/>
      <c r="F372" s="1030"/>
      <c r="G372" s="1030"/>
      <c r="H372" s="1030"/>
      <c r="I372" s="1030"/>
      <c r="J372" s="1030"/>
      <c r="K372" s="1030"/>
      <c r="L372" s="1030"/>
      <c r="M372" s="1030"/>
      <c r="N372" s="1030"/>
      <c r="O372" s="1031"/>
    </row>
    <row r="373" spans="2:15" s="97" customFormat="1" ht="18" customHeight="1">
      <c r="B373" s="1067" t="s">
        <v>114</v>
      </c>
      <c r="C373" s="1092"/>
      <c r="D373" s="1147" t="s">
        <v>523</v>
      </c>
      <c r="E373" s="1133"/>
      <c r="F373" s="1133"/>
      <c r="G373" s="1133"/>
      <c r="H373" s="1133"/>
      <c r="I373" s="1133"/>
      <c r="J373" s="1133"/>
      <c r="K373" s="1133"/>
      <c r="L373" s="1133"/>
      <c r="M373" s="1133"/>
      <c r="N373" s="1133"/>
      <c r="O373" s="1134"/>
    </row>
    <row r="374" spans="2:15" s="97" customFormat="1" ht="18" customHeight="1">
      <c r="B374" s="1093"/>
      <c r="C374" s="1094"/>
      <c r="D374" s="1045"/>
      <c r="E374" s="1046"/>
      <c r="F374" s="1046"/>
      <c r="G374" s="1046"/>
      <c r="H374" s="1046"/>
      <c r="I374" s="1046"/>
      <c r="J374" s="1046"/>
      <c r="K374" s="1046"/>
      <c r="L374" s="1046"/>
      <c r="M374" s="1046"/>
      <c r="N374" s="1046"/>
      <c r="O374" s="1047"/>
    </row>
    <row r="375" spans="2:15" s="97" customFormat="1" ht="18" customHeight="1">
      <c r="B375" s="1093"/>
      <c r="C375" s="1094"/>
      <c r="D375" s="1026"/>
      <c r="E375" s="1027"/>
      <c r="F375" s="1027"/>
      <c r="G375" s="1027"/>
      <c r="H375" s="1027"/>
      <c r="I375" s="1027"/>
      <c r="J375" s="1027"/>
      <c r="K375" s="1027"/>
      <c r="L375" s="1027"/>
      <c r="M375" s="1027"/>
      <c r="N375" s="1027"/>
      <c r="O375" s="1028"/>
    </row>
    <row r="376" spans="2:15" s="97" customFormat="1" ht="18" customHeight="1">
      <c r="B376" s="1093"/>
      <c r="C376" s="1094"/>
      <c r="D376" s="1026"/>
      <c r="E376" s="1027"/>
      <c r="F376" s="1027"/>
      <c r="G376" s="1027"/>
      <c r="H376" s="1027"/>
      <c r="I376" s="1027"/>
      <c r="J376" s="1027"/>
      <c r="K376" s="1027"/>
      <c r="L376" s="1027"/>
      <c r="M376" s="1027"/>
      <c r="N376" s="1027"/>
      <c r="O376" s="1028"/>
    </row>
    <row r="377" spans="2:15" s="97" customFormat="1" ht="18" customHeight="1">
      <c r="B377" s="1093"/>
      <c r="C377" s="1094"/>
      <c r="D377" s="1026"/>
      <c r="E377" s="1027"/>
      <c r="F377" s="1027"/>
      <c r="G377" s="1027"/>
      <c r="H377" s="1027"/>
      <c r="I377" s="1027"/>
      <c r="J377" s="1027"/>
      <c r="K377" s="1027"/>
      <c r="L377" s="1027"/>
      <c r="M377" s="1027"/>
      <c r="N377" s="1027"/>
      <c r="O377" s="1028"/>
    </row>
    <row r="378" spans="2:15" s="97" customFormat="1" ht="18" customHeight="1">
      <c r="B378" s="1093"/>
      <c r="C378" s="1094"/>
      <c r="D378" s="1026"/>
      <c r="E378" s="1027"/>
      <c r="F378" s="1027"/>
      <c r="G378" s="1027"/>
      <c r="H378" s="1027"/>
      <c r="I378" s="1027"/>
      <c r="J378" s="1027"/>
      <c r="K378" s="1027"/>
      <c r="L378" s="1027"/>
      <c r="M378" s="1027"/>
      <c r="N378" s="1027"/>
      <c r="O378" s="1028"/>
    </row>
    <row r="379" spans="2:15" s="97" customFormat="1" ht="18" customHeight="1">
      <c r="B379" s="1093"/>
      <c r="C379" s="1094"/>
      <c r="D379" s="1048"/>
      <c r="E379" s="1049"/>
      <c r="F379" s="1049"/>
      <c r="G379" s="1049"/>
      <c r="H379" s="1049"/>
      <c r="I379" s="1049"/>
      <c r="J379" s="1049"/>
      <c r="K379" s="1049"/>
      <c r="L379" s="1049"/>
      <c r="M379" s="1049"/>
      <c r="N379" s="1049"/>
      <c r="O379" s="1050"/>
    </row>
    <row r="380" spans="2:15" s="97" customFormat="1" ht="18" customHeight="1">
      <c r="B380" s="1093"/>
      <c r="C380" s="1094"/>
      <c r="D380" s="1116" t="s">
        <v>334</v>
      </c>
      <c r="E380" s="1117"/>
      <c r="F380" s="1117"/>
      <c r="G380" s="1117"/>
      <c r="H380" s="1117"/>
      <c r="I380" s="1117"/>
      <c r="J380" s="1117"/>
      <c r="K380" s="1117"/>
      <c r="L380" s="1117"/>
      <c r="M380" s="1117"/>
      <c r="N380" s="1117"/>
      <c r="O380" s="1118"/>
    </row>
    <row r="381" spans="2:15" s="97" customFormat="1" ht="18" customHeight="1">
      <c r="B381" s="1093"/>
      <c r="C381" s="1094"/>
      <c r="D381" s="1045"/>
      <c r="E381" s="1119"/>
      <c r="F381" s="1119"/>
      <c r="G381" s="1119"/>
      <c r="H381" s="1119"/>
      <c r="I381" s="1119"/>
      <c r="J381" s="1119"/>
      <c r="K381" s="1119"/>
      <c r="L381" s="1119"/>
      <c r="M381" s="1119"/>
      <c r="N381" s="1119"/>
      <c r="O381" s="1120"/>
    </row>
    <row r="382" spans="2:15" s="97" customFormat="1" ht="18" customHeight="1">
      <c r="B382" s="1093"/>
      <c r="C382" s="1094"/>
      <c r="D382" s="1121"/>
      <c r="E382" s="1122"/>
      <c r="F382" s="1122"/>
      <c r="G382" s="1122"/>
      <c r="H382" s="1122"/>
      <c r="I382" s="1122"/>
      <c r="J382" s="1122"/>
      <c r="K382" s="1122"/>
      <c r="L382" s="1122"/>
      <c r="M382" s="1122"/>
      <c r="N382" s="1122"/>
      <c r="O382" s="1123"/>
    </row>
    <row r="383" spans="2:15" s="97" customFormat="1" ht="18" customHeight="1">
      <c r="B383" s="1093"/>
      <c r="C383" s="1094"/>
      <c r="D383" s="1121"/>
      <c r="E383" s="1122"/>
      <c r="F383" s="1122"/>
      <c r="G383" s="1122"/>
      <c r="H383" s="1122"/>
      <c r="I383" s="1122"/>
      <c r="J383" s="1122"/>
      <c r="K383" s="1122"/>
      <c r="L383" s="1122"/>
      <c r="M383" s="1122"/>
      <c r="N383" s="1122"/>
      <c r="O383" s="1123"/>
    </row>
    <row r="384" spans="2:15" s="97" customFormat="1" ht="18" customHeight="1">
      <c r="B384" s="1093"/>
      <c r="C384" s="1094"/>
      <c r="D384" s="1121"/>
      <c r="E384" s="1122"/>
      <c r="F384" s="1122"/>
      <c r="G384" s="1122"/>
      <c r="H384" s="1122"/>
      <c r="I384" s="1122"/>
      <c r="J384" s="1122"/>
      <c r="K384" s="1122"/>
      <c r="L384" s="1122"/>
      <c r="M384" s="1122"/>
      <c r="N384" s="1122"/>
      <c r="O384" s="1123"/>
    </row>
    <row r="385" spans="2:17" s="97" customFormat="1" ht="18" customHeight="1">
      <c r="B385" s="1093"/>
      <c r="C385" s="1094"/>
      <c r="D385" s="1121"/>
      <c r="E385" s="1122"/>
      <c r="F385" s="1122"/>
      <c r="G385" s="1122"/>
      <c r="H385" s="1122"/>
      <c r="I385" s="1122"/>
      <c r="J385" s="1122"/>
      <c r="K385" s="1122"/>
      <c r="L385" s="1122"/>
      <c r="M385" s="1122"/>
      <c r="N385" s="1122"/>
      <c r="O385" s="1123"/>
    </row>
    <row r="386" spans="2:17" s="97" customFormat="1" ht="18" customHeight="1">
      <c r="B386" s="1093"/>
      <c r="C386" s="1094"/>
      <c r="D386" s="1121"/>
      <c r="E386" s="1122"/>
      <c r="F386" s="1122"/>
      <c r="G386" s="1122"/>
      <c r="H386" s="1122"/>
      <c r="I386" s="1122"/>
      <c r="J386" s="1122"/>
      <c r="K386" s="1122"/>
      <c r="L386" s="1122"/>
      <c r="M386" s="1122"/>
      <c r="N386" s="1122"/>
      <c r="O386" s="1123"/>
    </row>
    <row r="387" spans="2:17" s="97" customFormat="1" ht="18" customHeight="1">
      <c r="B387" s="1095"/>
      <c r="C387" s="1096"/>
      <c r="D387" s="1124"/>
      <c r="E387" s="1125"/>
      <c r="F387" s="1125"/>
      <c r="G387" s="1125"/>
      <c r="H387" s="1125"/>
      <c r="I387" s="1125"/>
      <c r="J387" s="1125"/>
      <c r="K387" s="1125"/>
      <c r="L387" s="1125"/>
      <c r="M387" s="1125"/>
      <c r="N387" s="1125"/>
      <c r="O387" s="1126"/>
    </row>
    <row r="388" spans="2:17" s="97" customFormat="1" ht="34.5" customHeight="1">
      <c r="B388" s="1067" t="s">
        <v>110</v>
      </c>
      <c r="C388" s="1092"/>
      <c r="D388" s="1102" t="s">
        <v>733</v>
      </c>
      <c r="E388" s="1090"/>
      <c r="F388" s="1090"/>
      <c r="G388" s="1090"/>
      <c r="H388" s="1090"/>
      <c r="I388" s="1090"/>
      <c r="J388" s="1090"/>
      <c r="K388" s="1090"/>
      <c r="L388" s="1090"/>
      <c r="M388" s="1090"/>
      <c r="N388" s="1090"/>
      <c r="O388" s="1091"/>
    </row>
    <row r="389" spans="2:17" s="97" customFormat="1" ht="18" customHeight="1">
      <c r="B389" s="1093"/>
      <c r="C389" s="1094"/>
      <c r="D389" s="1045"/>
      <c r="E389" s="1108"/>
      <c r="F389" s="1108"/>
      <c r="G389" s="1108"/>
      <c r="H389" s="1108"/>
      <c r="I389" s="1108"/>
      <c r="J389" s="1108"/>
      <c r="K389" s="1108"/>
      <c r="L389" s="1108"/>
      <c r="M389" s="1108"/>
      <c r="N389" s="1108"/>
      <c r="O389" s="1109"/>
    </row>
    <row r="390" spans="2:17" s="97" customFormat="1" ht="18" customHeight="1">
      <c r="B390" s="1093"/>
      <c r="C390" s="1094"/>
      <c r="D390" s="1110"/>
      <c r="E390" s="1111"/>
      <c r="F390" s="1111"/>
      <c r="G390" s="1111"/>
      <c r="H390" s="1111"/>
      <c r="I390" s="1111"/>
      <c r="J390" s="1111"/>
      <c r="K390" s="1111"/>
      <c r="L390" s="1111"/>
      <c r="M390" s="1111"/>
      <c r="N390" s="1111"/>
      <c r="O390" s="1112"/>
    </row>
    <row r="391" spans="2:17" s="97" customFormat="1" ht="18" customHeight="1">
      <c r="B391" s="1093"/>
      <c r="C391" s="1094"/>
      <c r="D391" s="1113"/>
      <c r="E391" s="1114"/>
      <c r="F391" s="1114"/>
      <c r="G391" s="1114"/>
      <c r="H391" s="1114"/>
      <c r="I391" s="1114"/>
      <c r="J391" s="1114"/>
      <c r="K391" s="1114"/>
      <c r="L391" s="1114"/>
      <c r="M391" s="1114"/>
      <c r="N391" s="1114"/>
      <c r="O391" s="1115"/>
    </row>
    <row r="392" spans="2:17" s="97" customFormat="1" ht="17.100000000000001" customHeight="1">
      <c r="B392" s="1093"/>
      <c r="C392" s="1094"/>
      <c r="D392" s="1133" t="s">
        <v>278</v>
      </c>
      <c r="E392" s="1133"/>
      <c r="F392" s="1133"/>
      <c r="G392" s="1133"/>
      <c r="H392" s="1133"/>
      <c r="I392" s="1133"/>
      <c r="J392" s="1133"/>
      <c r="K392" s="1133"/>
      <c r="L392" s="1133"/>
      <c r="M392" s="1133"/>
      <c r="N392" s="1133"/>
      <c r="O392" s="1134"/>
    </row>
    <row r="393" spans="2:17" s="97" customFormat="1" ht="17.100000000000001" customHeight="1">
      <c r="B393" s="1093"/>
      <c r="C393" s="1094"/>
      <c r="D393" s="1135"/>
      <c r="E393" s="1108"/>
      <c r="F393" s="1108"/>
      <c r="G393" s="1108"/>
      <c r="H393" s="1108"/>
      <c r="I393" s="1108"/>
      <c r="J393" s="1108"/>
      <c r="K393" s="1108"/>
      <c r="L393" s="1108"/>
      <c r="M393" s="1108"/>
      <c r="N393" s="1108"/>
      <c r="O393" s="1109"/>
    </row>
    <row r="394" spans="2:17" s="97" customFormat="1" ht="17.100000000000001" customHeight="1">
      <c r="B394" s="1093"/>
      <c r="C394" s="1094"/>
      <c r="D394" s="1110"/>
      <c r="E394" s="1111"/>
      <c r="F394" s="1111"/>
      <c r="G394" s="1111"/>
      <c r="H394" s="1111"/>
      <c r="I394" s="1111"/>
      <c r="J394" s="1111"/>
      <c r="K394" s="1111"/>
      <c r="L394" s="1111"/>
      <c r="M394" s="1111"/>
      <c r="N394" s="1111"/>
      <c r="O394" s="1112"/>
    </row>
    <row r="395" spans="2:17" s="97" customFormat="1" ht="17.100000000000001" customHeight="1">
      <c r="B395" s="1093"/>
      <c r="C395" s="1094"/>
      <c r="D395" s="1113"/>
      <c r="E395" s="1114"/>
      <c r="F395" s="1114"/>
      <c r="G395" s="1114"/>
      <c r="H395" s="1114"/>
      <c r="I395" s="1114"/>
      <c r="J395" s="1114"/>
      <c r="K395" s="1114"/>
      <c r="L395" s="1114"/>
      <c r="M395" s="1114"/>
      <c r="N395" s="1114"/>
      <c r="O395" s="1115"/>
    </row>
    <row r="396" spans="2:17" s="97" customFormat="1" ht="17.100000000000001" customHeight="1">
      <c r="B396" s="1093"/>
      <c r="C396" s="1094"/>
      <c r="D396" s="1133" t="s">
        <v>371</v>
      </c>
      <c r="E396" s="1133"/>
      <c r="F396" s="1133"/>
      <c r="G396" s="1133"/>
      <c r="H396" s="1133"/>
      <c r="I396" s="1133"/>
      <c r="J396" s="1133"/>
      <c r="K396" s="1133"/>
      <c r="L396" s="1133"/>
      <c r="M396" s="1133"/>
      <c r="N396" s="1133"/>
      <c r="O396" s="1134"/>
    </row>
    <row r="397" spans="2:17" s="97" customFormat="1" ht="17.100000000000001" customHeight="1">
      <c r="B397" s="1093"/>
      <c r="C397" s="1094"/>
      <c r="D397" s="1135"/>
      <c r="E397" s="1136"/>
      <c r="F397" s="1136"/>
      <c r="G397" s="1136"/>
      <c r="H397" s="1136"/>
      <c r="I397" s="1136"/>
      <c r="J397" s="1136"/>
      <c r="K397" s="1136"/>
      <c r="L397" s="1136"/>
      <c r="M397" s="1136"/>
      <c r="N397" s="1136"/>
      <c r="O397" s="1137"/>
    </row>
    <row r="398" spans="2:17" s="97" customFormat="1" ht="17.100000000000001" customHeight="1">
      <c r="B398" s="1093"/>
      <c r="C398" s="1094"/>
      <c r="D398" s="1138"/>
      <c r="E398" s="827"/>
      <c r="F398" s="827"/>
      <c r="G398" s="827"/>
      <c r="H398" s="827"/>
      <c r="I398" s="827"/>
      <c r="J398" s="827"/>
      <c r="K398" s="827"/>
      <c r="L398" s="827"/>
      <c r="M398" s="827"/>
      <c r="N398" s="827"/>
      <c r="O398" s="1139"/>
    </row>
    <row r="399" spans="2:17" s="97" customFormat="1" ht="17.100000000000001" customHeight="1">
      <c r="B399" s="1093"/>
      <c r="C399" s="1094"/>
      <c r="D399" s="1140"/>
      <c r="E399" s="1141"/>
      <c r="F399" s="1141"/>
      <c r="G399" s="1141"/>
      <c r="H399" s="1141"/>
      <c r="I399" s="1141"/>
      <c r="J399" s="1141"/>
      <c r="K399" s="1141"/>
      <c r="L399" s="1141"/>
      <c r="M399" s="1141"/>
      <c r="N399" s="1141"/>
      <c r="O399" s="1142"/>
    </row>
    <row r="400" spans="2:17" s="97" customFormat="1" ht="45" customHeight="1">
      <c r="B400" s="1093"/>
      <c r="C400" s="1094"/>
      <c r="D400" s="1021" t="s">
        <v>781</v>
      </c>
      <c r="E400" s="1022"/>
      <c r="F400" s="1022"/>
      <c r="G400" s="1022"/>
      <c r="H400" s="1022"/>
      <c r="I400" s="1022"/>
      <c r="J400" s="1022"/>
      <c r="K400" s="1022"/>
      <c r="L400" s="1023"/>
      <c r="M400" s="1024" t="s">
        <v>713</v>
      </c>
      <c r="N400" s="1025"/>
      <c r="O400" s="706" t="s">
        <v>714</v>
      </c>
      <c r="Q400" s="495" t="s">
        <v>721</v>
      </c>
    </row>
    <row r="401" spans="1:21" s="97" customFormat="1" ht="17.100000000000001" customHeight="1">
      <c r="B401" s="1093"/>
      <c r="C401" s="1094"/>
      <c r="D401" s="1045"/>
      <c r="E401" s="1103"/>
      <c r="F401" s="1103"/>
      <c r="G401" s="1103"/>
      <c r="H401" s="1103"/>
      <c r="I401" s="1103"/>
      <c r="J401" s="1103"/>
      <c r="K401" s="1103"/>
      <c r="L401" s="1103"/>
      <c r="M401" s="1103"/>
      <c r="N401" s="1103"/>
      <c r="O401" s="1104"/>
    </row>
    <row r="402" spans="1:21" ht="18" customHeight="1">
      <c r="B402" s="1093"/>
      <c r="C402" s="1094"/>
      <c r="D402" s="1105"/>
      <c r="E402" s="1106"/>
      <c r="F402" s="1106"/>
      <c r="G402" s="1106"/>
      <c r="H402" s="1106"/>
      <c r="I402" s="1106"/>
      <c r="J402" s="1106"/>
      <c r="K402" s="1106"/>
      <c r="L402" s="1106"/>
      <c r="M402" s="1106"/>
      <c r="N402" s="1106"/>
      <c r="O402" s="1107"/>
      <c r="R402" s="294"/>
      <c r="S402" s="294"/>
      <c r="T402" s="294"/>
      <c r="U402" s="294"/>
    </row>
    <row r="403" spans="1:21" ht="18" customHeight="1">
      <c r="B403" s="1093"/>
      <c r="C403" s="1094"/>
      <c r="D403" s="1147" t="s">
        <v>279</v>
      </c>
      <c r="E403" s="1133"/>
      <c r="F403" s="1133"/>
      <c r="G403" s="1133"/>
      <c r="H403" s="1133"/>
      <c r="I403" s="1133"/>
      <c r="J403" s="1133"/>
      <c r="K403" s="1133"/>
      <c r="L403" s="1133"/>
      <c r="M403" s="1133"/>
      <c r="N403" s="1133"/>
      <c r="O403" s="1134"/>
      <c r="R403" s="294"/>
      <c r="S403" s="294"/>
      <c r="T403" s="294"/>
      <c r="U403" s="294"/>
    </row>
    <row r="404" spans="1:21" ht="18" customHeight="1">
      <c r="B404" s="1093"/>
      <c r="C404" s="1094"/>
      <c r="D404" s="1127"/>
      <c r="E404" s="1128"/>
      <c r="F404" s="1128"/>
      <c r="G404" s="1128"/>
      <c r="H404" s="1128"/>
      <c r="I404" s="1128"/>
      <c r="J404" s="1128"/>
      <c r="K404" s="1128"/>
      <c r="L404" s="1128"/>
      <c r="M404" s="1128"/>
      <c r="N404" s="1128"/>
      <c r="O404" s="1129"/>
      <c r="R404" s="294"/>
      <c r="S404" s="294"/>
      <c r="T404" s="294"/>
      <c r="U404" s="294"/>
    </row>
    <row r="405" spans="1:21" s="308" customFormat="1" ht="18" customHeight="1">
      <c r="B405" s="1095"/>
      <c r="C405" s="1096"/>
      <c r="D405" s="1130"/>
      <c r="E405" s="1131"/>
      <c r="F405" s="1131"/>
      <c r="G405" s="1131"/>
      <c r="H405" s="1131"/>
      <c r="I405" s="1131"/>
      <c r="J405" s="1131"/>
      <c r="K405" s="1131"/>
      <c r="L405" s="1131"/>
      <c r="M405" s="1131"/>
      <c r="N405" s="1131"/>
      <c r="O405" s="1132"/>
    </row>
    <row r="406" spans="1:21" s="122" customFormat="1" ht="4.5" customHeight="1">
      <c r="B406" s="309"/>
      <c r="C406" s="309"/>
      <c r="D406" s="310"/>
      <c r="E406" s="310"/>
      <c r="F406" s="310"/>
      <c r="G406" s="310"/>
      <c r="H406" s="310"/>
      <c r="I406" s="310"/>
      <c r="J406" s="310"/>
      <c r="K406" s="310"/>
      <c r="L406" s="310"/>
      <c r="M406" s="310"/>
      <c r="N406" s="310"/>
      <c r="O406" s="310"/>
    </row>
    <row r="407" spans="1:21" s="122" customFormat="1" ht="18.75" customHeight="1">
      <c r="B407" s="463" t="s">
        <v>333</v>
      </c>
      <c r="C407" s="309"/>
      <c r="D407" s="310"/>
      <c r="E407" s="310"/>
      <c r="F407" s="310"/>
      <c r="G407" s="310"/>
      <c r="H407" s="310"/>
      <c r="I407" s="310"/>
      <c r="J407" s="310"/>
      <c r="K407" s="310"/>
      <c r="L407" s="310"/>
      <c r="M407" s="310"/>
      <c r="N407" s="310"/>
      <c r="O407" s="310"/>
    </row>
    <row r="408" spans="1:21" s="122" customFormat="1" ht="14.25" customHeight="1" thickBot="1">
      <c r="B408" s="463" t="s">
        <v>331</v>
      </c>
      <c r="C408" s="309"/>
      <c r="D408" s="310"/>
      <c r="E408" s="310"/>
      <c r="F408" s="310"/>
      <c r="G408" s="310"/>
      <c r="H408" s="310"/>
      <c r="I408" s="310"/>
      <c r="J408" s="310"/>
      <c r="K408" s="310"/>
      <c r="L408" s="310"/>
      <c r="M408" s="310"/>
      <c r="N408" s="310"/>
      <c r="O408" s="310"/>
    </row>
    <row r="409" spans="1:21" s="122" customFormat="1" ht="18" customHeight="1" thickBot="1">
      <c r="B409" s="1143" t="s">
        <v>36</v>
      </c>
      <c r="C409" s="1017"/>
      <c r="D409" s="1018"/>
      <c r="E409" s="311" t="s">
        <v>558</v>
      </c>
      <c r="F409" s="312"/>
      <c r="G409" s="312"/>
      <c r="H409" s="312"/>
      <c r="I409" s="312"/>
      <c r="J409" s="312"/>
      <c r="K409" s="312"/>
      <c r="L409" s="212"/>
      <c r="M409" s="212"/>
      <c r="N409" s="212"/>
      <c r="O409" s="212"/>
    </row>
    <row r="410" spans="1:21" s="122" customFormat="1" ht="12">
      <c r="A410" s="313"/>
      <c r="B410" s="314" t="s">
        <v>50</v>
      </c>
      <c r="C410" s="314"/>
      <c r="D410" s="315"/>
      <c r="E410" s="316"/>
      <c r="F410" s="316"/>
      <c r="G410" s="317" t="s">
        <v>51</v>
      </c>
      <c r="H410" s="315"/>
      <c r="I410" s="314" t="s">
        <v>52</v>
      </c>
      <c r="J410" s="314"/>
      <c r="K410" s="313"/>
      <c r="L410" s="318"/>
      <c r="M410" s="319"/>
      <c r="N410" s="313"/>
      <c r="O410" s="317" t="s">
        <v>51</v>
      </c>
    </row>
    <row r="411" spans="1:21" s="122" customFormat="1" ht="12">
      <c r="A411" s="320"/>
      <c r="B411" s="321" t="s">
        <v>53</v>
      </c>
      <c r="C411" s="322"/>
      <c r="D411" s="322"/>
      <c r="E411" s="323"/>
      <c r="F411" s="323" t="s">
        <v>54</v>
      </c>
      <c r="G411" s="324" t="s">
        <v>55</v>
      </c>
      <c r="H411" s="325"/>
      <c r="I411" s="321" t="s">
        <v>53</v>
      </c>
      <c r="J411" s="322"/>
      <c r="K411" s="322"/>
      <c r="L411" s="322"/>
      <c r="M411" s="323"/>
      <c r="N411" s="323" t="s">
        <v>54</v>
      </c>
      <c r="O411" s="324" t="s">
        <v>55</v>
      </c>
    </row>
    <row r="412" spans="1:21" s="122" customFormat="1" ht="18" customHeight="1">
      <c r="A412" s="313"/>
      <c r="B412" s="78" t="s">
        <v>395</v>
      </c>
      <c r="C412" s="79"/>
      <c r="D412" s="79"/>
      <c r="E412" s="80"/>
      <c r="F412" s="81"/>
      <c r="G412" s="82"/>
      <c r="H412" s="83"/>
      <c r="I412" s="78" t="s">
        <v>397</v>
      </c>
      <c r="J412" s="79"/>
      <c r="K412" s="79"/>
      <c r="L412" s="79"/>
      <c r="M412" s="80"/>
      <c r="N412" s="84"/>
      <c r="O412" s="85"/>
      <c r="Q412" s="561" t="s">
        <v>700</v>
      </c>
    </row>
    <row r="413" spans="1:21" s="122" customFormat="1" ht="14.25" customHeight="1">
      <c r="A413" s="313"/>
      <c r="B413" s="86"/>
      <c r="C413" s="87"/>
      <c r="D413" s="88"/>
      <c r="E413" s="89"/>
      <c r="F413" s="90"/>
      <c r="G413" s="91"/>
      <c r="H413" s="83"/>
      <c r="I413" s="92"/>
      <c r="J413" s="93"/>
      <c r="K413" s="88"/>
      <c r="L413" s="88"/>
      <c r="M413" s="89"/>
      <c r="N413" s="90"/>
      <c r="O413" s="94"/>
    </row>
    <row r="414" spans="1:21" s="122" customFormat="1" ht="14.25" customHeight="1">
      <c r="A414" s="313"/>
      <c r="B414" s="95"/>
      <c r="C414" s="96"/>
      <c r="D414" s="97"/>
      <c r="E414" s="98"/>
      <c r="F414" s="90"/>
      <c r="G414" s="99">
        <f>ROUNDDOWN(SUM(F413:F419)/1000,0)</f>
        <v>0</v>
      </c>
      <c r="H414" s="100"/>
      <c r="I414" s="92"/>
      <c r="J414" s="510"/>
      <c r="K414" s="510"/>
      <c r="L414" s="510"/>
      <c r="M414" s="98"/>
      <c r="N414" s="90"/>
      <c r="O414" s="101">
        <f>ROUNDDOWN(SUM(N413:N422)/1000,0)</f>
        <v>0</v>
      </c>
    </row>
    <row r="415" spans="1:21" s="122" customFormat="1" ht="14.1" customHeight="1">
      <c r="A415" s="313"/>
      <c r="B415" s="95"/>
      <c r="C415" s="96"/>
      <c r="D415" s="97"/>
      <c r="E415" s="98"/>
      <c r="F415" s="90"/>
      <c r="G415" s="99"/>
      <c r="H415" s="100"/>
      <c r="I415" s="92"/>
      <c r="J415" s="510"/>
      <c r="K415" s="510"/>
      <c r="L415" s="510"/>
      <c r="M415" s="98"/>
      <c r="N415" s="90"/>
      <c r="O415" s="94"/>
    </row>
    <row r="416" spans="1:21" s="122" customFormat="1" ht="14.25" customHeight="1">
      <c r="A416" s="313"/>
      <c r="B416" s="95"/>
      <c r="C416" s="96"/>
      <c r="D416" s="97"/>
      <c r="E416" s="98"/>
      <c r="F416" s="90"/>
      <c r="G416" s="99"/>
      <c r="H416" s="100"/>
      <c r="I416" s="92"/>
      <c r="J416" s="510"/>
      <c r="K416" s="510"/>
      <c r="L416" s="510"/>
      <c r="M416" s="98"/>
      <c r="N416" s="90"/>
      <c r="O416" s="94"/>
    </row>
    <row r="417" spans="1:15" s="122" customFormat="1" ht="14.25" customHeight="1">
      <c r="A417" s="313"/>
      <c r="B417" s="95"/>
      <c r="C417" s="96"/>
      <c r="D417" s="97"/>
      <c r="E417" s="98"/>
      <c r="F417" s="90"/>
      <c r="G417" s="102"/>
      <c r="H417" s="103"/>
      <c r="I417" s="92"/>
      <c r="J417" s="510"/>
      <c r="K417" s="510"/>
      <c r="L417" s="510"/>
      <c r="M417" s="98"/>
      <c r="N417" s="90"/>
      <c r="O417" s="94"/>
    </row>
    <row r="418" spans="1:15" s="122" customFormat="1" ht="14.25" customHeight="1">
      <c r="A418" s="313"/>
      <c r="B418" s="95"/>
      <c r="C418" s="96"/>
      <c r="D418" s="97"/>
      <c r="E418" s="98"/>
      <c r="F418" s="90"/>
      <c r="G418" s="102"/>
      <c r="H418" s="103"/>
      <c r="I418" s="92"/>
      <c r="J418" s="510"/>
      <c r="K418" s="510"/>
      <c r="L418" s="510"/>
      <c r="M418" s="98"/>
      <c r="N418" s="90"/>
      <c r="O418" s="94"/>
    </row>
    <row r="419" spans="1:15" s="122" customFormat="1" ht="14.25" customHeight="1">
      <c r="A419" s="313"/>
      <c r="B419" s="78" t="s">
        <v>607</v>
      </c>
      <c r="C419" s="79"/>
      <c r="D419" s="79"/>
      <c r="E419" s="80"/>
      <c r="F419" s="81"/>
      <c r="G419" s="82"/>
      <c r="H419" s="105"/>
      <c r="I419" s="92"/>
      <c r="J419" s="510"/>
      <c r="K419" s="510"/>
      <c r="L419" s="510"/>
      <c r="M419" s="98"/>
      <c r="N419" s="90"/>
      <c r="O419" s="94"/>
    </row>
    <row r="420" spans="1:15" s="122" customFormat="1" ht="14.25" customHeight="1">
      <c r="A420" s="313"/>
      <c r="B420" s="95"/>
      <c r="C420" s="96"/>
      <c r="D420" s="97"/>
      <c r="E420" s="98"/>
      <c r="F420" s="90"/>
      <c r="G420" s="91"/>
      <c r="H420" s="105"/>
      <c r="I420" s="92"/>
      <c r="J420" s="510"/>
      <c r="K420" s="510"/>
      <c r="L420" s="510"/>
      <c r="M420" s="98"/>
      <c r="N420" s="90"/>
      <c r="O420" s="94"/>
    </row>
    <row r="421" spans="1:15" s="122" customFormat="1" ht="14.25" customHeight="1">
      <c r="A421" s="313"/>
      <c r="B421" s="95"/>
      <c r="C421" s="96"/>
      <c r="D421" s="97"/>
      <c r="E421" s="98"/>
      <c r="F421" s="90"/>
      <c r="G421" s="99">
        <f>ROUNDDOWN(SUM(F420:F425)/1000,0)</f>
        <v>0</v>
      </c>
      <c r="H421" s="100"/>
      <c r="I421" s="107"/>
      <c r="J421" s="511"/>
      <c r="K421" s="511"/>
      <c r="L421" s="511"/>
      <c r="M421" s="98"/>
      <c r="N421" s="90"/>
      <c r="O421" s="106"/>
    </row>
    <row r="422" spans="1:15" s="122" customFormat="1" ht="14.25" customHeight="1">
      <c r="A422" s="313"/>
      <c r="B422" s="95"/>
      <c r="C422" s="96"/>
      <c r="D422" s="97"/>
      <c r="E422" s="98"/>
      <c r="F422" s="90"/>
      <c r="G422" s="99"/>
      <c r="H422" s="100"/>
      <c r="I422" s="78" t="s">
        <v>398</v>
      </c>
      <c r="J422" s="79"/>
      <c r="K422" s="79"/>
      <c r="L422" s="79"/>
      <c r="M422" s="80"/>
      <c r="N422" s="81"/>
      <c r="O422" s="111"/>
    </row>
    <row r="423" spans="1:15" s="122" customFormat="1" ht="14.25" customHeight="1">
      <c r="A423" s="313"/>
      <c r="B423" s="95"/>
      <c r="C423" s="96"/>
      <c r="D423" s="97"/>
      <c r="E423" s="98"/>
      <c r="F423" s="90"/>
      <c r="G423" s="99"/>
      <c r="H423" s="105"/>
      <c r="I423" s="92"/>
      <c r="J423" s="510"/>
      <c r="K423" s="510"/>
      <c r="L423" s="510"/>
      <c r="M423" s="98"/>
      <c r="N423" s="90"/>
      <c r="O423" s="94"/>
    </row>
    <row r="424" spans="1:15" s="122" customFormat="1" ht="14.25" customHeight="1">
      <c r="A424" s="313"/>
      <c r="B424" s="95"/>
      <c r="C424" s="96"/>
      <c r="D424" s="97"/>
      <c r="E424" s="98"/>
      <c r="F424" s="90"/>
      <c r="G424" s="99"/>
      <c r="H424" s="100"/>
      <c r="I424" s="92"/>
      <c r="J424" s="510"/>
      <c r="K424" s="510"/>
      <c r="L424" s="510"/>
      <c r="M424" s="98"/>
      <c r="N424" s="90"/>
      <c r="O424" s="101">
        <f>ROUNDDOWN(SUM(N423:N431)/1000,0)</f>
        <v>0</v>
      </c>
    </row>
    <row r="425" spans="1:15" s="122" customFormat="1" ht="14.25" customHeight="1">
      <c r="A425" s="313"/>
      <c r="B425" s="78" t="s">
        <v>614</v>
      </c>
      <c r="C425" s="79"/>
      <c r="D425" s="79"/>
      <c r="E425" s="80"/>
      <c r="F425" s="81"/>
      <c r="G425" s="82"/>
      <c r="H425" s="100"/>
      <c r="I425" s="92"/>
      <c r="J425" s="510"/>
      <c r="K425" s="510"/>
      <c r="L425" s="510"/>
      <c r="M425" s="98"/>
      <c r="N425" s="90"/>
      <c r="O425" s="94"/>
    </row>
    <row r="426" spans="1:15" s="122" customFormat="1" ht="14.25" customHeight="1">
      <c r="A426" s="313"/>
      <c r="B426" s="95"/>
      <c r="C426" s="96"/>
      <c r="D426" s="97"/>
      <c r="E426" s="98"/>
      <c r="F426" s="90"/>
      <c r="G426" s="91"/>
      <c r="H426" s="105"/>
      <c r="I426" s="92"/>
      <c r="J426" s="510"/>
      <c r="K426" s="510"/>
      <c r="L426" s="510"/>
      <c r="M426" s="98"/>
      <c r="N426" s="90"/>
      <c r="O426" s="94"/>
    </row>
    <row r="427" spans="1:15" s="122" customFormat="1" ht="14.25" customHeight="1">
      <c r="A427" s="313"/>
      <c r="B427" s="95"/>
      <c r="C427" s="96"/>
      <c r="D427" s="97"/>
      <c r="E427" s="98"/>
      <c r="F427" s="90"/>
      <c r="G427" s="99">
        <f>ROUNDDOWN(SUM(F426:F429)/1000,0)</f>
        <v>0</v>
      </c>
      <c r="H427" s="105"/>
      <c r="I427" s="92"/>
      <c r="J427" s="510"/>
      <c r="K427" s="510"/>
      <c r="L427" s="510"/>
      <c r="M427" s="98"/>
      <c r="N427" s="90"/>
      <c r="O427" s="94"/>
    </row>
    <row r="428" spans="1:15" s="122" customFormat="1" ht="14.25" customHeight="1">
      <c r="A428" s="313"/>
      <c r="B428" s="95"/>
      <c r="C428" s="96"/>
      <c r="D428" s="97"/>
      <c r="E428" s="98"/>
      <c r="F428" s="90"/>
      <c r="G428" s="99"/>
      <c r="H428" s="100"/>
      <c r="I428" s="92"/>
      <c r="J428" s="510"/>
      <c r="K428" s="510"/>
      <c r="L428" s="510"/>
      <c r="M428" s="98"/>
      <c r="N428" s="90"/>
      <c r="O428" s="94"/>
    </row>
    <row r="429" spans="1:15" s="122" customFormat="1" ht="14.25" customHeight="1">
      <c r="A429" s="313"/>
      <c r="B429" s="78" t="s">
        <v>615</v>
      </c>
      <c r="C429" s="79"/>
      <c r="D429" s="79"/>
      <c r="E429" s="80"/>
      <c r="F429" s="81"/>
      <c r="G429" s="82"/>
      <c r="H429" s="100"/>
      <c r="I429" s="92"/>
      <c r="J429" s="510"/>
      <c r="K429" s="510"/>
      <c r="L429" s="510"/>
      <c r="M429" s="98"/>
      <c r="N429" s="90"/>
      <c r="O429" s="94"/>
    </row>
    <row r="430" spans="1:15" s="122" customFormat="1" ht="14.25" customHeight="1">
      <c r="A430" s="313"/>
      <c r="B430" s="95"/>
      <c r="C430" s="96"/>
      <c r="D430" s="97"/>
      <c r="E430" s="98"/>
      <c r="F430" s="90"/>
      <c r="G430" s="91"/>
      <c r="H430" s="105"/>
      <c r="I430" s="92"/>
      <c r="J430" s="510"/>
      <c r="K430" s="510"/>
      <c r="L430" s="510"/>
      <c r="M430" s="98"/>
      <c r="N430" s="90"/>
      <c r="O430" s="106"/>
    </row>
    <row r="431" spans="1:15" s="122" customFormat="1" ht="14.25" customHeight="1">
      <c r="A431" s="313"/>
      <c r="B431" s="95"/>
      <c r="C431" s="96"/>
      <c r="D431" s="97"/>
      <c r="E431" s="98"/>
      <c r="F431" s="90"/>
      <c r="G431" s="99">
        <f>ROUNDDOWN(SUM(F430:F435)/1000,0)</f>
        <v>0</v>
      </c>
      <c r="H431" s="105"/>
      <c r="I431" s="185" t="s">
        <v>399</v>
      </c>
      <c r="J431" s="167"/>
      <c r="K431" s="109"/>
      <c r="L431" s="109"/>
      <c r="M431" s="110"/>
      <c r="N431" s="84"/>
      <c r="O431" s="111"/>
    </row>
    <row r="432" spans="1:15" s="122" customFormat="1" ht="14.25" customHeight="1">
      <c r="A432" s="313"/>
      <c r="B432" s="95"/>
      <c r="C432" s="96"/>
      <c r="D432" s="97"/>
      <c r="E432" s="98"/>
      <c r="F432" s="90"/>
      <c r="G432" s="99"/>
      <c r="H432" s="105"/>
      <c r="I432" s="92"/>
      <c r="J432" s="510"/>
      <c r="K432" s="510"/>
      <c r="L432" s="510"/>
      <c r="M432" s="98"/>
      <c r="N432" s="90"/>
      <c r="O432" s="94"/>
    </row>
    <row r="433" spans="1:15" s="122" customFormat="1" ht="14.25" customHeight="1">
      <c r="A433" s="313"/>
      <c r="B433" s="95"/>
      <c r="C433" s="96"/>
      <c r="D433" s="97"/>
      <c r="E433" s="98"/>
      <c r="F433" s="90"/>
      <c r="G433" s="99"/>
      <c r="H433" s="100"/>
      <c r="I433" s="92"/>
      <c r="J433" s="510"/>
      <c r="K433" s="510"/>
      <c r="L433" s="510"/>
      <c r="M433" s="98"/>
      <c r="N433" s="90"/>
      <c r="O433" s="101">
        <f>ROUNDDOWN(SUM(N432:N438)/1000,0)</f>
        <v>0</v>
      </c>
    </row>
    <row r="434" spans="1:15" s="122" customFormat="1" ht="14.25" customHeight="1">
      <c r="A434" s="313"/>
      <c r="B434" s="78" t="s">
        <v>396</v>
      </c>
      <c r="C434" s="79"/>
      <c r="D434" s="79"/>
      <c r="E434" s="80"/>
      <c r="F434" s="81"/>
      <c r="G434" s="82"/>
      <c r="H434" s="100"/>
      <c r="I434" s="92"/>
      <c r="J434" s="510"/>
      <c r="K434" s="510"/>
      <c r="L434" s="510"/>
      <c r="M434" s="98"/>
      <c r="N434" s="90"/>
      <c r="O434" s="94"/>
    </row>
    <row r="435" spans="1:15" s="122" customFormat="1" ht="14.25" customHeight="1">
      <c r="A435" s="313"/>
      <c r="B435" s="95"/>
      <c r="C435" s="96"/>
      <c r="D435" s="97"/>
      <c r="E435" s="98"/>
      <c r="F435" s="90"/>
      <c r="G435" s="91"/>
      <c r="H435" s="100"/>
      <c r="I435" s="92"/>
      <c r="J435" s="510"/>
      <c r="K435" s="510"/>
      <c r="L435" s="510"/>
      <c r="M435" s="98"/>
      <c r="N435" s="90"/>
      <c r="O435" s="94"/>
    </row>
    <row r="436" spans="1:15" s="122" customFormat="1" ht="14.25" customHeight="1">
      <c r="A436" s="313"/>
      <c r="B436" s="95"/>
      <c r="C436" s="96"/>
      <c r="D436" s="97"/>
      <c r="E436" s="98"/>
      <c r="F436" s="90"/>
      <c r="G436" s="91">
        <f>ROUNDDOWN(SUM(F435:F442)/1000,0)</f>
        <v>0</v>
      </c>
      <c r="H436" s="100"/>
      <c r="I436" s="92"/>
      <c r="J436" s="510"/>
      <c r="K436" s="510"/>
      <c r="L436" s="510"/>
      <c r="M436" s="98"/>
      <c r="N436" s="90"/>
      <c r="O436" s="94"/>
    </row>
    <row r="437" spans="1:15" s="122" customFormat="1" ht="14.25" customHeight="1">
      <c r="A437" s="313"/>
      <c r="B437" s="95"/>
      <c r="C437" s="96"/>
      <c r="D437" s="97"/>
      <c r="E437" s="98"/>
      <c r="F437" s="90"/>
      <c r="G437" s="91"/>
      <c r="H437" s="100"/>
      <c r="I437" s="92"/>
      <c r="J437" s="510"/>
      <c r="K437" s="510"/>
      <c r="L437" s="510"/>
      <c r="M437" s="98"/>
      <c r="N437" s="90"/>
      <c r="O437" s="94"/>
    </row>
    <row r="438" spans="1:15" s="122" customFormat="1" ht="14.25" customHeight="1">
      <c r="A438" s="313"/>
      <c r="B438" s="95"/>
      <c r="C438" s="96"/>
      <c r="D438" s="97"/>
      <c r="E438" s="98"/>
      <c r="F438" s="90"/>
      <c r="G438" s="91"/>
      <c r="H438" s="105"/>
      <c r="I438" s="185" t="s">
        <v>400</v>
      </c>
      <c r="J438" s="108"/>
      <c r="K438" s="109"/>
      <c r="L438" s="109"/>
      <c r="M438" s="110"/>
      <c r="N438" s="84"/>
      <c r="O438" s="168"/>
    </row>
    <row r="439" spans="1:15" s="122" customFormat="1" ht="14.25" customHeight="1">
      <c r="A439" s="313"/>
      <c r="B439" s="95"/>
      <c r="C439" s="96"/>
      <c r="D439" s="97"/>
      <c r="E439" s="98"/>
      <c r="F439" s="90"/>
      <c r="G439" s="91"/>
      <c r="H439" s="105"/>
      <c r="I439" s="92"/>
      <c r="J439" s="510"/>
      <c r="K439" s="510"/>
      <c r="L439" s="510"/>
      <c r="M439" s="98"/>
      <c r="N439" s="90"/>
      <c r="O439" s="169"/>
    </row>
    <row r="440" spans="1:15" s="122" customFormat="1" ht="14.25" customHeight="1">
      <c r="A440" s="313"/>
      <c r="B440" s="95"/>
      <c r="C440" s="96"/>
      <c r="D440" s="97"/>
      <c r="E440" s="98"/>
      <c r="F440" s="90"/>
      <c r="G440" s="91"/>
      <c r="H440" s="105"/>
      <c r="I440" s="92"/>
      <c r="J440" s="510"/>
      <c r="K440" s="510"/>
      <c r="L440" s="510"/>
      <c r="M440" s="98"/>
      <c r="N440" s="90"/>
      <c r="O440" s="101">
        <f>ROUNDDOWN(SUM(N439:N445)/1000,0)</f>
        <v>0</v>
      </c>
    </row>
    <row r="441" spans="1:15" s="122" customFormat="1" ht="14.25" customHeight="1">
      <c r="A441" s="313"/>
      <c r="B441" s="95"/>
      <c r="C441" s="96"/>
      <c r="D441" s="97"/>
      <c r="E441" s="98"/>
      <c r="F441" s="90"/>
      <c r="G441" s="91"/>
      <c r="H441" s="105"/>
      <c r="I441" s="92"/>
      <c r="J441" s="510"/>
      <c r="K441" s="510"/>
      <c r="L441" s="510"/>
      <c r="M441" s="98"/>
      <c r="N441" s="90"/>
      <c r="O441" s="94"/>
    </row>
    <row r="442" spans="1:15" s="122" customFormat="1" ht="14.25" customHeight="1">
      <c r="A442" s="313"/>
      <c r="B442" s="78" t="s">
        <v>56</v>
      </c>
      <c r="C442" s="79"/>
      <c r="D442" s="79"/>
      <c r="E442" s="80"/>
      <c r="F442" s="81"/>
      <c r="G442" s="82"/>
      <c r="H442" s="105"/>
      <c r="I442" s="92"/>
      <c r="J442" s="510"/>
      <c r="K442" s="510"/>
      <c r="L442" s="510"/>
      <c r="M442" s="98"/>
      <c r="N442" s="90"/>
      <c r="O442" s="94"/>
    </row>
    <row r="443" spans="1:15" s="122" customFormat="1" ht="14.25" customHeight="1">
      <c r="A443" s="313"/>
      <c r="B443" s="95"/>
      <c r="C443" s="96"/>
      <c r="D443" s="97"/>
      <c r="E443" s="98"/>
      <c r="F443" s="90"/>
      <c r="G443" s="91"/>
      <c r="H443" s="100"/>
      <c r="I443" s="92"/>
      <c r="J443" s="510"/>
      <c r="K443" s="510"/>
      <c r="L443" s="510"/>
      <c r="M443" s="98"/>
      <c r="N443" s="90"/>
      <c r="O443" s="94"/>
    </row>
    <row r="444" spans="1:15" s="122" customFormat="1" ht="14.25" customHeight="1">
      <c r="A444" s="313"/>
      <c r="B444" s="95"/>
      <c r="C444" s="96"/>
      <c r="D444" s="97"/>
      <c r="E444" s="98"/>
      <c r="F444" s="90"/>
      <c r="G444" s="99">
        <f>ROUNDDOWN(SUM(F443:F448)/1000,0)</f>
        <v>0</v>
      </c>
      <c r="H444" s="105"/>
      <c r="I444" s="92"/>
      <c r="J444" s="510"/>
      <c r="K444" s="510"/>
      <c r="L444" s="510"/>
      <c r="M444" s="98"/>
      <c r="N444" s="90"/>
      <c r="O444" s="106"/>
    </row>
    <row r="445" spans="1:15" s="122" customFormat="1" ht="14.25" customHeight="1">
      <c r="A445" s="313"/>
      <c r="B445" s="95"/>
      <c r="C445" s="96"/>
      <c r="D445" s="97"/>
      <c r="E445" s="98"/>
      <c r="F445" s="90"/>
      <c r="G445" s="91"/>
      <c r="H445" s="105"/>
      <c r="I445" s="185" t="s">
        <v>401</v>
      </c>
      <c r="J445" s="108"/>
      <c r="K445" s="109"/>
      <c r="L445" s="109"/>
      <c r="M445" s="110"/>
      <c r="N445" s="707"/>
      <c r="O445" s="112"/>
    </row>
    <row r="446" spans="1:15" s="122" customFormat="1" ht="14.25" customHeight="1">
      <c r="A446" s="313"/>
      <c r="B446" s="95"/>
      <c r="C446" s="96"/>
      <c r="D446" s="97"/>
      <c r="E446" s="98"/>
      <c r="F446" s="90"/>
      <c r="G446" s="99"/>
      <c r="H446" s="105"/>
      <c r="I446" s="92"/>
      <c r="J446" s="510"/>
      <c r="K446" s="510"/>
      <c r="L446" s="510"/>
      <c r="M446" s="98"/>
      <c r="N446" s="90"/>
      <c r="O446" s="94"/>
    </row>
    <row r="447" spans="1:15" s="122" customFormat="1" ht="14.25" customHeight="1">
      <c r="A447" s="313"/>
      <c r="B447" s="95"/>
      <c r="C447" s="96"/>
      <c r="D447" s="97"/>
      <c r="E447" s="98"/>
      <c r="F447" s="90"/>
      <c r="G447" s="99"/>
      <c r="H447" s="100"/>
      <c r="I447" s="92"/>
      <c r="J447" s="510"/>
      <c r="K447" s="510"/>
      <c r="L447" s="510"/>
      <c r="M447" s="98"/>
      <c r="N447" s="90"/>
      <c r="O447" s="101">
        <f>ROUNDDOWN(SUM(N446:N451)/1000,0)</f>
        <v>0</v>
      </c>
    </row>
    <row r="448" spans="1:15" s="122" customFormat="1" ht="14.1" customHeight="1" thickBot="1">
      <c r="A448" s="313"/>
      <c r="B448" s="113" t="s">
        <v>608</v>
      </c>
      <c r="C448" s="114"/>
      <c r="D448" s="114"/>
      <c r="E448" s="115"/>
      <c r="F448" s="116"/>
      <c r="G448" s="117">
        <f>G449-G414-G421-G427-G431-G436-G444</f>
        <v>0</v>
      </c>
      <c r="H448" s="105"/>
      <c r="I448" s="92"/>
      <c r="J448" s="510"/>
      <c r="K448" s="510"/>
      <c r="L448" s="510"/>
      <c r="M448" s="98"/>
      <c r="N448" s="90"/>
      <c r="O448" s="94"/>
    </row>
    <row r="449" spans="1:17" s="122" customFormat="1" ht="14.25" customHeight="1" thickTop="1">
      <c r="A449" s="313"/>
      <c r="B449" s="702" t="s">
        <v>57</v>
      </c>
      <c r="C449" s="703"/>
      <c r="D449" s="703"/>
      <c r="E449" s="703"/>
      <c r="F449" s="704"/>
      <c r="G449" s="118">
        <f>O458</f>
        <v>0</v>
      </c>
      <c r="H449" s="100"/>
      <c r="I449" s="92"/>
      <c r="J449" s="510"/>
      <c r="K449" s="510"/>
      <c r="L449" s="510"/>
      <c r="M449" s="98"/>
      <c r="N449" s="90"/>
      <c r="O449" s="94"/>
    </row>
    <row r="450" spans="1:17" s="122" customFormat="1" ht="20.100000000000001" customHeight="1">
      <c r="A450" s="313"/>
      <c r="B450" s="119" t="s">
        <v>58</v>
      </c>
      <c r="C450" s="120"/>
      <c r="D450" s="120"/>
      <c r="E450" s="120"/>
      <c r="F450" s="120"/>
      <c r="G450" s="121"/>
      <c r="H450" s="100"/>
      <c r="I450" s="107"/>
      <c r="J450" s="511"/>
      <c r="K450" s="511"/>
      <c r="L450" s="511"/>
      <c r="M450" s="104"/>
      <c r="N450" s="645"/>
      <c r="O450" s="106"/>
    </row>
    <row r="451" spans="1:17" s="122" customFormat="1" ht="14.25" customHeight="1">
      <c r="A451" s="313"/>
      <c r="B451" s="122" t="s">
        <v>59</v>
      </c>
      <c r="C451" s="120"/>
      <c r="D451" s="120"/>
      <c r="E451" s="120"/>
      <c r="F451" s="120"/>
      <c r="G451" s="123" t="s">
        <v>60</v>
      </c>
      <c r="H451" s="121"/>
      <c r="I451" s="185" t="s">
        <v>717</v>
      </c>
      <c r="J451" s="708"/>
      <c r="K451" s="510"/>
      <c r="L451" s="510"/>
      <c r="M451" s="110"/>
      <c r="N451" s="84"/>
      <c r="O451" s="111"/>
    </row>
    <row r="452" spans="1:17" s="122" customFormat="1" ht="14.25" customHeight="1">
      <c r="A452" s="313"/>
      <c r="B452" s="987" t="s">
        <v>61</v>
      </c>
      <c r="C452" s="1019"/>
      <c r="D452" s="1019"/>
      <c r="E452" s="1019"/>
      <c r="F452" s="1020"/>
      <c r="G452" s="125" t="s">
        <v>62</v>
      </c>
      <c r="H452" s="124"/>
      <c r="I452" s="92"/>
      <c r="J452" s="510"/>
      <c r="K452" s="709"/>
      <c r="L452" s="709"/>
      <c r="M452" s="98"/>
      <c r="N452" s="90"/>
      <c r="O452" s="94"/>
      <c r="Q452" s="648" t="s">
        <v>735</v>
      </c>
    </row>
    <row r="453" spans="1:17" s="122" customFormat="1" ht="14.25" customHeight="1">
      <c r="A453" s="313"/>
      <c r="B453" s="1144" t="s">
        <v>403</v>
      </c>
      <c r="C453" s="1019"/>
      <c r="D453" s="1019"/>
      <c r="E453" s="1019"/>
      <c r="F453" s="1020"/>
      <c r="G453" s="126"/>
      <c r="H453" s="124"/>
      <c r="I453" s="92"/>
      <c r="J453" s="510"/>
      <c r="K453" s="510"/>
      <c r="L453" s="510"/>
      <c r="M453" s="98"/>
      <c r="N453" s="90"/>
      <c r="O453" s="101">
        <f>ROUNDDOWN(SUM(N452:N456)/1000,0)</f>
        <v>0</v>
      </c>
    </row>
    <row r="454" spans="1:17" s="122" customFormat="1" ht="20.100000000000001" customHeight="1">
      <c r="A454" s="313"/>
      <c r="B454" s="1144" t="s">
        <v>404</v>
      </c>
      <c r="C454" s="1145"/>
      <c r="D454" s="1145"/>
      <c r="E454" s="1145"/>
      <c r="F454" s="1146"/>
      <c r="G454" s="126"/>
      <c r="H454" s="127"/>
      <c r="I454" s="92"/>
      <c r="J454" s="510"/>
      <c r="K454" s="510"/>
      <c r="L454" s="510"/>
      <c r="M454" s="98"/>
      <c r="N454" s="90"/>
      <c r="O454" s="94"/>
    </row>
    <row r="455" spans="1:17" s="122" customFormat="1" ht="21.95" customHeight="1" thickBot="1">
      <c r="A455" s="313"/>
      <c r="B455" s="1144" t="s">
        <v>104</v>
      </c>
      <c r="C455" s="1145"/>
      <c r="D455" s="1145"/>
      <c r="E455" s="1145"/>
      <c r="F455" s="1146"/>
      <c r="G455" s="126"/>
      <c r="H455" s="105"/>
      <c r="I455" s="92"/>
      <c r="J455" s="510"/>
      <c r="K455" s="510"/>
      <c r="L455" s="510"/>
      <c r="M455" s="98"/>
      <c r="N455" s="90"/>
      <c r="O455" s="128"/>
    </row>
    <row r="456" spans="1:17" s="122" customFormat="1" ht="35.450000000000003" customHeight="1" thickTop="1">
      <c r="A456" s="313"/>
      <c r="B456" s="1144" t="s">
        <v>108</v>
      </c>
      <c r="C456" s="1145"/>
      <c r="D456" s="1145"/>
      <c r="E456" s="1145"/>
      <c r="F456" s="1146"/>
      <c r="G456" s="126"/>
      <c r="H456" s="105"/>
      <c r="I456" s="1166" t="s">
        <v>402</v>
      </c>
      <c r="J456" s="1167"/>
      <c r="K456" s="1167"/>
      <c r="L456" s="1167"/>
      <c r="M456" s="1167"/>
      <c r="N456" s="1168"/>
      <c r="O456" s="129">
        <f>SUM(O414,O424,O433,O440,O447,O453)</f>
        <v>0</v>
      </c>
    </row>
    <row r="457" spans="1:17" s="122" customFormat="1" ht="35.450000000000003" customHeight="1">
      <c r="A457" s="313"/>
      <c r="B457" s="1144" t="s">
        <v>774</v>
      </c>
      <c r="C457" s="1145"/>
      <c r="D457" s="1145"/>
      <c r="E457" s="1145"/>
      <c r="F457" s="1146"/>
      <c r="G457" s="126"/>
      <c r="H457" s="121"/>
      <c r="I457" s="1169" t="s">
        <v>276</v>
      </c>
      <c r="J457" s="1170"/>
      <c r="K457" s="1170"/>
      <c r="L457" s="1170"/>
      <c r="M457" s="1170"/>
      <c r="N457" s="1171"/>
      <c r="O457" s="136">
        <f>IF(共通入力シート!$B$18="課税事業者",ROUNDDOWN((O456-G459)*10/110,0),0)</f>
        <v>0</v>
      </c>
    </row>
    <row r="458" spans="1:17" s="122" customFormat="1" ht="26.1" customHeight="1" thickBot="1">
      <c r="A458" s="313"/>
      <c r="B458" s="1153" t="s">
        <v>775</v>
      </c>
      <c r="C458" s="1154"/>
      <c r="D458" s="1154"/>
      <c r="E458" s="1154"/>
      <c r="F458" s="1155"/>
      <c r="G458" s="126"/>
      <c r="H458" s="121"/>
      <c r="I458" s="1159" t="s">
        <v>609</v>
      </c>
      <c r="J458" s="1160"/>
      <c r="K458" s="1160"/>
      <c r="L458" s="1160"/>
      <c r="M458" s="1160"/>
      <c r="N458" s="1161"/>
      <c r="O458" s="131">
        <f>O456-O457</f>
        <v>0</v>
      </c>
    </row>
    <row r="459" spans="1:17" s="122" customFormat="1" ht="25.35" customHeight="1" thickTop="1">
      <c r="A459" s="313"/>
      <c r="B459" s="1156" t="s">
        <v>63</v>
      </c>
      <c r="C459" s="1157"/>
      <c r="D459" s="1157"/>
      <c r="E459" s="1157"/>
      <c r="F459" s="1158"/>
      <c r="G459" s="130">
        <f>SUM(G453:G458)</f>
        <v>0</v>
      </c>
      <c r="H459" s="326"/>
      <c r="I459" s="1159" t="s">
        <v>610</v>
      </c>
      <c r="J459" s="1160"/>
      <c r="K459" s="1160"/>
      <c r="L459" s="1160"/>
      <c r="M459" s="1160"/>
      <c r="N459" s="1161"/>
      <c r="O459" s="134"/>
    </row>
    <row r="460" spans="1:17" s="122" customFormat="1" ht="26.25" customHeight="1">
      <c r="A460" s="313"/>
      <c r="B460" s="122" t="s">
        <v>64</v>
      </c>
      <c r="C460" s="327"/>
      <c r="D460" s="327"/>
      <c r="E460" s="327"/>
      <c r="F460" s="327"/>
      <c r="G460" s="133"/>
      <c r="H460" s="326"/>
      <c r="O460" s="135"/>
    </row>
    <row r="461" spans="1:17" s="122" customFormat="1" ht="10.5" customHeight="1" thickBot="1">
      <c r="A461" s="313"/>
      <c r="C461" s="327"/>
      <c r="D461" s="327"/>
      <c r="E461" s="327"/>
      <c r="F461" s="327"/>
      <c r="G461" s="133"/>
      <c r="H461" s="326"/>
      <c r="I461" s="328"/>
    </row>
    <row r="462" spans="1:17" s="122" customFormat="1" ht="25.35" customHeight="1" thickBot="1">
      <c r="A462" s="313"/>
      <c r="B462" s="1143" t="s">
        <v>65</v>
      </c>
      <c r="C462" s="1018"/>
      <c r="D462" s="1162" t="str">
        <f>IF(共通入力シート!$B$2="","",共通入力シート!$B$2)</f>
        <v/>
      </c>
      <c r="E462" s="1162"/>
      <c r="F462" s="1162"/>
      <c r="G462" s="1163"/>
      <c r="H462" s="1164" t="s">
        <v>778</v>
      </c>
      <c r="I462" s="1165"/>
      <c r="J462" s="1165"/>
      <c r="K462" s="1165"/>
      <c r="L462" s="1165"/>
      <c r="M462" s="1165"/>
      <c r="N462" s="1165"/>
      <c r="O462" s="1165"/>
    </row>
    <row r="463" spans="1:17" s="122" customFormat="1" ht="77.099999999999994" customHeight="1" thickBot="1">
      <c r="A463" s="313"/>
      <c r="B463" s="1148" t="s">
        <v>776</v>
      </c>
      <c r="C463" s="1149"/>
      <c r="D463" s="1150" t="str">
        <f>IF(O458=0,"",MAX(0,MIN(INT(O458/2),G448)))</f>
        <v/>
      </c>
      <c r="E463" s="1150"/>
      <c r="F463" s="1150"/>
      <c r="G463" s="329" t="s">
        <v>27</v>
      </c>
      <c r="H463" s="1151" t="s">
        <v>736</v>
      </c>
      <c r="I463" s="1152"/>
      <c r="J463" s="1152"/>
      <c r="K463" s="1152"/>
      <c r="L463" s="1152"/>
      <c r="M463" s="1152"/>
      <c r="N463" s="1152"/>
      <c r="O463" s="1152"/>
    </row>
    <row r="464" spans="1:17" ht="4.5" customHeight="1"/>
    <row r="465" spans="2:21" ht="15.6" customHeight="1">
      <c r="B465" s="122" t="s">
        <v>332</v>
      </c>
      <c r="C465" s="198"/>
      <c r="D465" s="198"/>
      <c r="E465" s="198"/>
      <c r="F465" s="198"/>
      <c r="G465" s="198"/>
      <c r="H465" s="198"/>
      <c r="I465" s="198"/>
      <c r="J465" s="198"/>
      <c r="K465" s="198"/>
      <c r="L465" s="198"/>
      <c r="M465" s="198"/>
      <c r="N465" s="198"/>
      <c r="O465" s="198"/>
      <c r="R465" s="294"/>
      <c r="S465" s="294"/>
      <c r="T465" s="294"/>
      <c r="U465" s="294"/>
    </row>
    <row r="466" spans="2:21" ht="15.6" customHeight="1">
      <c r="B466" s="198" t="s">
        <v>383</v>
      </c>
      <c r="C466" s="198"/>
      <c r="D466" s="198"/>
      <c r="E466" s="198"/>
      <c r="F466" s="198"/>
      <c r="G466" s="198"/>
      <c r="H466" s="198"/>
      <c r="I466" s="198"/>
      <c r="J466" s="198"/>
      <c r="K466" s="198"/>
      <c r="L466" s="198"/>
      <c r="M466" s="198"/>
      <c r="N466" s="198"/>
      <c r="O466" s="198"/>
      <c r="R466" s="294"/>
      <c r="S466" s="294"/>
      <c r="T466" s="294"/>
      <c r="U466" s="294"/>
    </row>
    <row r="467" spans="2:21" ht="15.6" customHeight="1" thickBot="1">
      <c r="B467" s="1044" t="s">
        <v>575</v>
      </c>
      <c r="C467" s="1044"/>
      <c r="D467" s="1044"/>
      <c r="E467" s="1044"/>
      <c r="F467" s="1044"/>
      <c r="G467" s="1044"/>
      <c r="H467" s="1044"/>
      <c r="I467" s="1044"/>
      <c r="J467" s="1044"/>
      <c r="K467" s="1044"/>
      <c r="L467" s="1044"/>
      <c r="M467" s="1044"/>
      <c r="N467" s="1044"/>
      <c r="O467" s="1044"/>
      <c r="R467" s="294"/>
      <c r="S467" s="294"/>
      <c r="T467" s="294"/>
      <c r="U467" s="294"/>
    </row>
    <row r="468" spans="2:21" ht="15.75" customHeight="1">
      <c r="B468" s="1036" t="s">
        <v>36</v>
      </c>
      <c r="C468" s="1063"/>
      <c r="D468" s="1051" t="s">
        <v>559</v>
      </c>
      <c r="E468" s="1052"/>
      <c r="F468" s="1036" t="s">
        <v>447</v>
      </c>
      <c r="G468" s="1037"/>
      <c r="H468" s="1038"/>
      <c r="I468" s="1038"/>
      <c r="J468" s="1038"/>
      <c r="K468" s="1038"/>
      <c r="L468" s="1038"/>
      <c r="M468" s="1038"/>
      <c r="N468" s="1038"/>
      <c r="O468" s="1039"/>
      <c r="Q468" s="520"/>
      <c r="R468" s="294"/>
      <c r="S468" s="294"/>
      <c r="T468" s="294"/>
      <c r="U468" s="294"/>
    </row>
    <row r="469" spans="2:21" ht="17.25" customHeight="1" thickBot="1">
      <c r="B469" s="1040"/>
      <c r="C469" s="1064"/>
      <c r="D469" s="1053"/>
      <c r="E469" s="1054"/>
      <c r="F469" s="1040"/>
      <c r="G469" s="1041"/>
      <c r="H469" s="1042"/>
      <c r="I469" s="1042"/>
      <c r="J469" s="1042"/>
      <c r="K469" s="1042"/>
      <c r="L469" s="1042"/>
      <c r="M469" s="1042"/>
      <c r="N469" s="1042"/>
      <c r="O469" s="1043"/>
      <c r="Q469" s="519"/>
      <c r="R469" s="294"/>
      <c r="S469" s="294"/>
      <c r="T469" s="294"/>
      <c r="U469" s="294"/>
    </row>
    <row r="470" spans="2:21" ht="16.5" customHeight="1">
      <c r="B470" s="295" t="s">
        <v>111</v>
      </c>
      <c r="C470" s="296"/>
      <c r="D470" s="296"/>
      <c r="E470" s="297"/>
      <c r="F470" s="296"/>
      <c r="G470" s="296"/>
      <c r="H470" s="298"/>
      <c r="I470" s="298"/>
      <c r="J470" s="298"/>
      <c r="K470" s="298"/>
      <c r="L470" s="298"/>
      <c r="M470" s="298"/>
      <c r="N470" s="298"/>
      <c r="O470" s="299"/>
      <c r="R470" s="294"/>
      <c r="S470" s="294"/>
      <c r="T470" s="294"/>
      <c r="U470" s="294"/>
    </row>
    <row r="471" spans="2:21" ht="18.75" customHeight="1">
      <c r="B471" s="1055"/>
      <c r="C471" s="1056"/>
      <c r="D471" s="1056"/>
      <c r="E471" s="1056"/>
      <c r="F471" s="1056"/>
      <c r="G471" s="1056"/>
      <c r="H471" s="1056"/>
      <c r="I471" s="1056"/>
      <c r="J471" s="1056"/>
      <c r="K471" s="1056"/>
      <c r="L471" s="1213" t="s">
        <v>39</v>
      </c>
      <c r="M471" s="1215"/>
      <c r="N471" s="1215"/>
      <c r="O471" s="1216"/>
      <c r="Q471" s="496" t="str">
        <f>IF(M471="", "←選択してください。", "")</f>
        <v>←選択してください。</v>
      </c>
      <c r="R471" s="294"/>
      <c r="S471" s="294"/>
      <c r="T471" s="294"/>
      <c r="U471" s="294"/>
    </row>
    <row r="472" spans="2:21" ht="17.25" customHeight="1">
      <c r="B472" s="1057"/>
      <c r="C472" s="1058"/>
      <c r="D472" s="1058"/>
      <c r="E472" s="1058"/>
      <c r="F472" s="1058"/>
      <c r="G472" s="1058"/>
      <c r="H472" s="1058"/>
      <c r="I472" s="1058"/>
      <c r="J472" s="1058"/>
      <c r="K472" s="1058"/>
      <c r="L472" s="1214"/>
      <c r="M472" s="1217"/>
      <c r="N472" s="1217"/>
      <c r="O472" s="1218"/>
      <c r="Q472" s="301"/>
      <c r="R472" s="294"/>
      <c r="S472" s="294"/>
      <c r="T472" s="294"/>
      <c r="U472" s="294"/>
    </row>
    <row r="473" spans="2:21" ht="4.5" customHeight="1">
      <c r="B473" s="303"/>
      <c r="C473" s="303"/>
      <c r="D473" s="303"/>
      <c r="E473" s="303"/>
      <c r="F473" s="303"/>
      <c r="G473" s="303"/>
      <c r="H473" s="303"/>
      <c r="I473" s="303"/>
      <c r="J473" s="303"/>
      <c r="K473" s="303"/>
      <c r="L473" s="303"/>
      <c r="M473" s="303"/>
      <c r="N473" s="303"/>
      <c r="O473" s="517"/>
      <c r="R473" s="294"/>
      <c r="S473" s="294"/>
      <c r="T473" s="294"/>
      <c r="U473" s="294"/>
    </row>
    <row r="474" spans="2:21" ht="24" customHeight="1">
      <c r="B474" s="987" t="s">
        <v>112</v>
      </c>
      <c r="C474" s="1097"/>
      <c r="D474" s="1098" t="s">
        <v>41</v>
      </c>
      <c r="E474" s="1099"/>
      <c r="F474" s="1100"/>
      <c r="G474" s="1100"/>
      <c r="H474" s="1101"/>
      <c r="I474" s="987"/>
      <c r="J474" s="988"/>
      <c r="K474" s="988"/>
      <c r="L474" s="1219"/>
      <c r="M474" s="1219"/>
      <c r="N474" s="1219"/>
      <c r="O474" s="1220"/>
      <c r="Q474" s="301" t="str">
        <f>IF(OR(F468="人材養成事業",F468= "普及啓発事業"), "←斜線部は記入する必要はありません。", "")</f>
        <v/>
      </c>
      <c r="R474" s="294"/>
      <c r="S474" s="294"/>
      <c r="T474" s="294"/>
      <c r="U474" s="294"/>
    </row>
    <row r="475" spans="2:21" ht="8.25" customHeight="1">
      <c r="B475" s="122"/>
      <c r="C475" s="122"/>
      <c r="D475" s="122"/>
      <c r="E475" s="122"/>
      <c r="F475" s="303"/>
      <c r="G475" s="303"/>
      <c r="H475" s="500"/>
      <c r="I475" s="303"/>
      <c r="J475" s="303"/>
      <c r="K475" s="303"/>
      <c r="L475" s="501"/>
      <c r="M475" s="303"/>
      <c r="N475" s="303"/>
      <c r="O475" s="502"/>
      <c r="Q475" s="301"/>
      <c r="R475" s="294"/>
      <c r="S475" s="294"/>
      <c r="T475" s="294"/>
      <c r="U475" s="294"/>
    </row>
    <row r="476" spans="2:21" ht="24" hidden="1" customHeight="1">
      <c r="B476" s="122"/>
      <c r="C476" s="122"/>
      <c r="D476" s="122"/>
      <c r="E476" s="122"/>
      <c r="F476" s="303"/>
      <c r="G476" s="303"/>
      <c r="H476" s="500"/>
      <c r="I476" s="303"/>
      <c r="J476" s="303"/>
      <c r="K476" s="303"/>
      <c r="L476" s="501"/>
      <c r="M476" s="303"/>
      <c r="N476" s="303"/>
      <c r="O476" s="502"/>
      <c r="Q476" s="301"/>
      <c r="R476" s="294"/>
      <c r="S476" s="294"/>
      <c r="T476" s="294"/>
      <c r="U476" s="294"/>
    </row>
    <row r="477" spans="2:21" ht="9.75" hidden="1" customHeight="1">
      <c r="B477" s="122"/>
      <c r="C477" s="122"/>
      <c r="D477" s="303"/>
      <c r="E477" s="303"/>
      <c r="F477" s="303"/>
      <c r="G477" s="303"/>
      <c r="H477" s="303"/>
      <c r="I477" s="303"/>
      <c r="J477" s="303"/>
      <c r="K477" s="303"/>
      <c r="L477" s="303"/>
      <c r="M477" s="303"/>
      <c r="N477" s="303"/>
      <c r="O477" s="303"/>
      <c r="Q477" s="301"/>
      <c r="R477" s="294"/>
      <c r="S477" s="294"/>
      <c r="T477" s="294"/>
      <c r="U477" s="294"/>
    </row>
    <row r="478" spans="2:21" s="97" customFormat="1" ht="18" customHeight="1">
      <c r="B478" s="1067" t="s">
        <v>277</v>
      </c>
      <c r="C478" s="1075"/>
      <c r="D478" s="1032" t="s">
        <v>738</v>
      </c>
      <c r="E478" s="975"/>
      <c r="F478" s="975"/>
      <c r="G478" s="975"/>
      <c r="H478" s="975"/>
      <c r="I478" s="975"/>
      <c r="J478" s="975"/>
      <c r="K478" s="975"/>
      <c r="L478" s="975"/>
      <c r="M478" s="975"/>
      <c r="N478" s="975"/>
      <c r="O478" s="976"/>
      <c r="Q478" s="495"/>
    </row>
    <row r="479" spans="2:21" s="97" customFormat="1" ht="19.350000000000001" customHeight="1">
      <c r="B479" s="1076"/>
      <c r="C479" s="1077"/>
      <c r="D479" s="1033"/>
      <c r="E479" s="1034"/>
      <c r="F479" s="1034"/>
      <c r="G479" s="1034"/>
      <c r="H479" s="1034"/>
      <c r="I479" s="1034"/>
      <c r="J479" s="1034"/>
      <c r="K479" s="1034"/>
      <c r="L479" s="1034"/>
      <c r="M479" s="1034"/>
      <c r="N479" s="1034"/>
      <c r="O479" s="1035"/>
    </row>
    <row r="480" spans="2:21" s="97" customFormat="1" ht="19.350000000000001" customHeight="1">
      <c r="B480" s="1076"/>
      <c r="C480" s="1077"/>
      <c r="D480" s="1026"/>
      <c r="E480" s="1027"/>
      <c r="F480" s="1027"/>
      <c r="G480" s="1027"/>
      <c r="H480" s="1027"/>
      <c r="I480" s="1027"/>
      <c r="J480" s="1027"/>
      <c r="K480" s="1027"/>
      <c r="L480" s="1027"/>
      <c r="M480" s="1027"/>
      <c r="N480" s="1027"/>
      <c r="O480" s="1028"/>
    </row>
    <row r="481" spans="2:15" s="97" customFormat="1" ht="19.350000000000001" customHeight="1">
      <c r="B481" s="1076"/>
      <c r="C481" s="1077"/>
      <c r="D481" s="1026"/>
      <c r="E481" s="1027"/>
      <c r="F481" s="1027"/>
      <c r="G481" s="1027"/>
      <c r="H481" s="1027"/>
      <c r="I481" s="1027"/>
      <c r="J481" s="1027"/>
      <c r="K481" s="1027"/>
      <c r="L481" s="1027"/>
      <c r="M481" s="1027"/>
      <c r="N481" s="1027"/>
      <c r="O481" s="1028"/>
    </row>
    <row r="482" spans="2:15" s="97" customFormat="1" ht="19.350000000000001" customHeight="1">
      <c r="B482" s="1076"/>
      <c r="C482" s="1077"/>
      <c r="D482" s="1026"/>
      <c r="E482" s="1027"/>
      <c r="F482" s="1027"/>
      <c r="G482" s="1027"/>
      <c r="H482" s="1027"/>
      <c r="I482" s="1027"/>
      <c r="J482" s="1027"/>
      <c r="K482" s="1027"/>
      <c r="L482" s="1027"/>
      <c r="M482" s="1027"/>
      <c r="N482" s="1027"/>
      <c r="O482" s="1028"/>
    </row>
    <row r="483" spans="2:15" s="97" customFormat="1" ht="19.350000000000001" customHeight="1">
      <c r="B483" s="1076"/>
      <c r="C483" s="1077"/>
      <c r="D483" s="1026"/>
      <c r="E483" s="1027"/>
      <c r="F483" s="1027"/>
      <c r="G483" s="1027"/>
      <c r="H483" s="1027"/>
      <c r="I483" s="1027"/>
      <c r="J483" s="1027"/>
      <c r="K483" s="1027"/>
      <c r="L483" s="1027"/>
      <c r="M483" s="1027"/>
      <c r="N483" s="1027"/>
      <c r="O483" s="1028"/>
    </row>
    <row r="484" spans="2:15" s="97" customFormat="1" ht="19.350000000000001" customHeight="1">
      <c r="B484" s="1076"/>
      <c r="C484" s="1077"/>
      <c r="D484" s="1026"/>
      <c r="E484" s="1027"/>
      <c r="F484" s="1027"/>
      <c r="G484" s="1027"/>
      <c r="H484" s="1027"/>
      <c r="I484" s="1027"/>
      <c r="J484" s="1027"/>
      <c r="K484" s="1027"/>
      <c r="L484" s="1027"/>
      <c r="M484" s="1027"/>
      <c r="N484" s="1027"/>
      <c r="O484" s="1028"/>
    </row>
    <row r="485" spans="2:15" s="97" customFormat="1" ht="19.350000000000001" customHeight="1">
      <c r="B485" s="1076"/>
      <c r="C485" s="1077"/>
      <c r="D485" s="1026"/>
      <c r="E485" s="1027"/>
      <c r="F485" s="1027"/>
      <c r="G485" s="1027"/>
      <c r="H485" s="1027"/>
      <c r="I485" s="1027"/>
      <c r="J485" s="1027"/>
      <c r="K485" s="1027"/>
      <c r="L485" s="1027"/>
      <c r="M485" s="1027"/>
      <c r="N485" s="1027"/>
      <c r="O485" s="1028"/>
    </row>
    <row r="486" spans="2:15" s="97" customFormat="1" ht="19.350000000000001" customHeight="1">
      <c r="B486" s="1076"/>
      <c r="C486" s="1077"/>
      <c r="D486" s="1026"/>
      <c r="E486" s="1027"/>
      <c r="F486" s="1027"/>
      <c r="G486" s="1027"/>
      <c r="H486" s="1027"/>
      <c r="I486" s="1027"/>
      <c r="J486" s="1027"/>
      <c r="K486" s="1027"/>
      <c r="L486" s="1027"/>
      <c r="M486" s="1027"/>
      <c r="N486" s="1027"/>
      <c r="O486" s="1028"/>
    </row>
    <row r="487" spans="2:15" s="97" customFormat="1" ht="19.350000000000001" customHeight="1">
      <c r="B487" s="1076"/>
      <c r="C487" s="1077"/>
      <c r="D487" s="1026"/>
      <c r="E487" s="1027"/>
      <c r="F487" s="1027"/>
      <c r="G487" s="1027"/>
      <c r="H487" s="1027"/>
      <c r="I487" s="1027"/>
      <c r="J487" s="1027"/>
      <c r="K487" s="1027"/>
      <c r="L487" s="1027"/>
      <c r="M487" s="1027"/>
      <c r="N487" s="1027"/>
      <c r="O487" s="1028"/>
    </row>
    <row r="488" spans="2:15" s="97" customFormat="1" ht="19.350000000000001" customHeight="1">
      <c r="B488" s="1078"/>
      <c r="C488" s="1079"/>
      <c r="D488" s="1029"/>
      <c r="E488" s="1030"/>
      <c r="F488" s="1030"/>
      <c r="G488" s="1030"/>
      <c r="H488" s="1030"/>
      <c r="I488" s="1030"/>
      <c r="J488" s="1030"/>
      <c r="K488" s="1030"/>
      <c r="L488" s="1030"/>
      <c r="M488" s="1030"/>
      <c r="N488" s="1030"/>
      <c r="O488" s="1031"/>
    </row>
    <row r="489" spans="2:15" s="97" customFormat="1" ht="18" customHeight="1">
      <c r="B489" s="1067" t="s">
        <v>114</v>
      </c>
      <c r="C489" s="1092"/>
      <c r="D489" s="1147" t="s">
        <v>523</v>
      </c>
      <c r="E489" s="1133"/>
      <c r="F489" s="1133"/>
      <c r="G489" s="1133"/>
      <c r="H489" s="1133"/>
      <c r="I489" s="1133"/>
      <c r="J489" s="1133"/>
      <c r="K489" s="1133"/>
      <c r="L489" s="1133"/>
      <c r="M489" s="1133"/>
      <c r="N489" s="1133"/>
      <c r="O489" s="1134"/>
    </row>
    <row r="490" spans="2:15" s="97" customFormat="1" ht="18" customHeight="1">
      <c r="B490" s="1093"/>
      <c r="C490" s="1094"/>
      <c r="D490" s="1045"/>
      <c r="E490" s="1046"/>
      <c r="F490" s="1046"/>
      <c r="G490" s="1046"/>
      <c r="H490" s="1046"/>
      <c r="I490" s="1046"/>
      <c r="J490" s="1046"/>
      <c r="K490" s="1046"/>
      <c r="L490" s="1046"/>
      <c r="M490" s="1046"/>
      <c r="N490" s="1046"/>
      <c r="O490" s="1047"/>
    </row>
    <row r="491" spans="2:15" s="97" customFormat="1" ht="18" customHeight="1">
      <c r="B491" s="1093"/>
      <c r="C491" s="1094"/>
      <c r="D491" s="1026"/>
      <c r="E491" s="1027"/>
      <c r="F491" s="1027"/>
      <c r="G491" s="1027"/>
      <c r="H491" s="1027"/>
      <c r="I491" s="1027"/>
      <c r="J491" s="1027"/>
      <c r="K491" s="1027"/>
      <c r="L491" s="1027"/>
      <c r="M491" s="1027"/>
      <c r="N491" s="1027"/>
      <c r="O491" s="1028"/>
    </row>
    <row r="492" spans="2:15" s="97" customFormat="1" ht="18" customHeight="1">
      <c r="B492" s="1093"/>
      <c r="C492" s="1094"/>
      <c r="D492" s="1026"/>
      <c r="E492" s="1027"/>
      <c r="F492" s="1027"/>
      <c r="G492" s="1027"/>
      <c r="H492" s="1027"/>
      <c r="I492" s="1027"/>
      <c r="J492" s="1027"/>
      <c r="K492" s="1027"/>
      <c r="L492" s="1027"/>
      <c r="M492" s="1027"/>
      <c r="N492" s="1027"/>
      <c r="O492" s="1028"/>
    </row>
    <row r="493" spans="2:15" s="97" customFormat="1" ht="18" customHeight="1">
      <c r="B493" s="1093"/>
      <c r="C493" s="1094"/>
      <c r="D493" s="1026"/>
      <c r="E493" s="1027"/>
      <c r="F493" s="1027"/>
      <c r="G493" s="1027"/>
      <c r="H493" s="1027"/>
      <c r="I493" s="1027"/>
      <c r="J493" s="1027"/>
      <c r="K493" s="1027"/>
      <c r="L493" s="1027"/>
      <c r="M493" s="1027"/>
      <c r="N493" s="1027"/>
      <c r="O493" s="1028"/>
    </row>
    <row r="494" spans="2:15" s="97" customFormat="1" ht="18" customHeight="1">
      <c r="B494" s="1093"/>
      <c r="C494" s="1094"/>
      <c r="D494" s="1026"/>
      <c r="E494" s="1027"/>
      <c r="F494" s="1027"/>
      <c r="G494" s="1027"/>
      <c r="H494" s="1027"/>
      <c r="I494" s="1027"/>
      <c r="J494" s="1027"/>
      <c r="K494" s="1027"/>
      <c r="L494" s="1027"/>
      <c r="M494" s="1027"/>
      <c r="N494" s="1027"/>
      <c r="O494" s="1028"/>
    </row>
    <row r="495" spans="2:15" s="97" customFormat="1" ht="18" customHeight="1">
      <c r="B495" s="1093"/>
      <c r="C495" s="1094"/>
      <c r="D495" s="1048"/>
      <c r="E495" s="1049"/>
      <c r="F495" s="1049"/>
      <c r="G495" s="1049"/>
      <c r="H495" s="1049"/>
      <c r="I495" s="1049"/>
      <c r="J495" s="1049"/>
      <c r="K495" s="1049"/>
      <c r="L495" s="1049"/>
      <c r="M495" s="1049"/>
      <c r="N495" s="1049"/>
      <c r="O495" s="1050"/>
    </row>
    <row r="496" spans="2:15" s="97" customFormat="1" ht="18" customHeight="1">
      <c r="B496" s="1093"/>
      <c r="C496" s="1094"/>
      <c r="D496" s="1116" t="s">
        <v>334</v>
      </c>
      <c r="E496" s="1117"/>
      <c r="F496" s="1117"/>
      <c r="G496" s="1117"/>
      <c r="H496" s="1117"/>
      <c r="I496" s="1117"/>
      <c r="J496" s="1117"/>
      <c r="K496" s="1117"/>
      <c r="L496" s="1117"/>
      <c r="M496" s="1117"/>
      <c r="N496" s="1117"/>
      <c r="O496" s="1118"/>
    </row>
    <row r="497" spans="2:15" s="97" customFormat="1" ht="18" customHeight="1">
      <c r="B497" s="1093"/>
      <c r="C497" s="1094"/>
      <c r="D497" s="1045"/>
      <c r="E497" s="1119"/>
      <c r="F497" s="1119"/>
      <c r="G497" s="1119"/>
      <c r="H497" s="1119"/>
      <c r="I497" s="1119"/>
      <c r="J497" s="1119"/>
      <c r="K497" s="1119"/>
      <c r="L497" s="1119"/>
      <c r="M497" s="1119"/>
      <c r="N497" s="1119"/>
      <c r="O497" s="1120"/>
    </row>
    <row r="498" spans="2:15" s="97" customFormat="1" ht="18" customHeight="1">
      <c r="B498" s="1093"/>
      <c r="C498" s="1094"/>
      <c r="D498" s="1121"/>
      <c r="E498" s="1122"/>
      <c r="F498" s="1122"/>
      <c r="G498" s="1122"/>
      <c r="H498" s="1122"/>
      <c r="I498" s="1122"/>
      <c r="J498" s="1122"/>
      <c r="K498" s="1122"/>
      <c r="L498" s="1122"/>
      <c r="M498" s="1122"/>
      <c r="N498" s="1122"/>
      <c r="O498" s="1123"/>
    </row>
    <row r="499" spans="2:15" s="97" customFormat="1" ht="18" customHeight="1">
      <c r="B499" s="1093"/>
      <c r="C499" s="1094"/>
      <c r="D499" s="1121"/>
      <c r="E499" s="1122"/>
      <c r="F499" s="1122"/>
      <c r="G499" s="1122"/>
      <c r="H499" s="1122"/>
      <c r="I499" s="1122"/>
      <c r="J499" s="1122"/>
      <c r="K499" s="1122"/>
      <c r="L499" s="1122"/>
      <c r="M499" s="1122"/>
      <c r="N499" s="1122"/>
      <c r="O499" s="1123"/>
    </row>
    <row r="500" spans="2:15" s="97" customFormat="1" ht="18" customHeight="1">
      <c r="B500" s="1093"/>
      <c r="C500" s="1094"/>
      <c r="D500" s="1121"/>
      <c r="E500" s="1122"/>
      <c r="F500" s="1122"/>
      <c r="G500" s="1122"/>
      <c r="H500" s="1122"/>
      <c r="I500" s="1122"/>
      <c r="J500" s="1122"/>
      <c r="K500" s="1122"/>
      <c r="L500" s="1122"/>
      <c r="M500" s="1122"/>
      <c r="N500" s="1122"/>
      <c r="O500" s="1123"/>
    </row>
    <row r="501" spans="2:15" s="97" customFormat="1" ht="18" customHeight="1">
      <c r="B501" s="1093"/>
      <c r="C501" s="1094"/>
      <c r="D501" s="1121"/>
      <c r="E501" s="1122"/>
      <c r="F501" s="1122"/>
      <c r="G501" s="1122"/>
      <c r="H501" s="1122"/>
      <c r="I501" s="1122"/>
      <c r="J501" s="1122"/>
      <c r="K501" s="1122"/>
      <c r="L501" s="1122"/>
      <c r="M501" s="1122"/>
      <c r="N501" s="1122"/>
      <c r="O501" s="1123"/>
    </row>
    <row r="502" spans="2:15" s="97" customFormat="1" ht="18" customHeight="1">
      <c r="B502" s="1093"/>
      <c r="C502" s="1094"/>
      <c r="D502" s="1121"/>
      <c r="E502" s="1122"/>
      <c r="F502" s="1122"/>
      <c r="G502" s="1122"/>
      <c r="H502" s="1122"/>
      <c r="I502" s="1122"/>
      <c r="J502" s="1122"/>
      <c r="K502" s="1122"/>
      <c r="L502" s="1122"/>
      <c r="M502" s="1122"/>
      <c r="N502" s="1122"/>
      <c r="O502" s="1123"/>
    </row>
    <row r="503" spans="2:15" s="97" customFormat="1" ht="18" customHeight="1">
      <c r="B503" s="1095"/>
      <c r="C503" s="1096"/>
      <c r="D503" s="1124"/>
      <c r="E503" s="1125"/>
      <c r="F503" s="1125"/>
      <c r="G503" s="1125"/>
      <c r="H503" s="1125"/>
      <c r="I503" s="1125"/>
      <c r="J503" s="1125"/>
      <c r="K503" s="1125"/>
      <c r="L503" s="1125"/>
      <c r="M503" s="1125"/>
      <c r="N503" s="1125"/>
      <c r="O503" s="1126"/>
    </row>
    <row r="504" spans="2:15" s="97" customFormat="1" ht="33.75" customHeight="1">
      <c r="B504" s="1067" t="s">
        <v>110</v>
      </c>
      <c r="C504" s="1092"/>
      <c r="D504" s="1102" t="s">
        <v>733</v>
      </c>
      <c r="E504" s="1090"/>
      <c r="F504" s="1090"/>
      <c r="G504" s="1090"/>
      <c r="H504" s="1090"/>
      <c r="I504" s="1090"/>
      <c r="J504" s="1090"/>
      <c r="K504" s="1090"/>
      <c r="L504" s="1090"/>
      <c r="M504" s="1090"/>
      <c r="N504" s="1090"/>
      <c r="O504" s="1091"/>
    </row>
    <row r="505" spans="2:15" s="97" customFormat="1" ht="18" customHeight="1">
      <c r="B505" s="1093"/>
      <c r="C505" s="1094"/>
      <c r="D505" s="1045"/>
      <c r="E505" s="1108"/>
      <c r="F505" s="1108"/>
      <c r="G505" s="1108"/>
      <c r="H505" s="1108"/>
      <c r="I505" s="1108"/>
      <c r="J505" s="1108"/>
      <c r="K505" s="1108"/>
      <c r="L505" s="1108"/>
      <c r="M505" s="1108"/>
      <c r="N505" s="1108"/>
      <c r="O505" s="1109"/>
    </row>
    <row r="506" spans="2:15" s="97" customFormat="1" ht="18" customHeight="1">
      <c r="B506" s="1093"/>
      <c r="C506" s="1094"/>
      <c r="D506" s="1110"/>
      <c r="E506" s="1111"/>
      <c r="F506" s="1111"/>
      <c r="G506" s="1111"/>
      <c r="H506" s="1111"/>
      <c r="I506" s="1111"/>
      <c r="J506" s="1111"/>
      <c r="K506" s="1111"/>
      <c r="L506" s="1111"/>
      <c r="M506" s="1111"/>
      <c r="N506" s="1111"/>
      <c r="O506" s="1112"/>
    </row>
    <row r="507" spans="2:15" s="97" customFormat="1" ht="18" customHeight="1">
      <c r="B507" s="1093"/>
      <c r="C507" s="1094"/>
      <c r="D507" s="1113"/>
      <c r="E507" s="1114"/>
      <c r="F507" s="1114"/>
      <c r="G507" s="1114"/>
      <c r="H507" s="1114"/>
      <c r="I507" s="1114"/>
      <c r="J507" s="1114"/>
      <c r="K507" s="1114"/>
      <c r="L507" s="1114"/>
      <c r="M507" s="1114"/>
      <c r="N507" s="1114"/>
      <c r="O507" s="1115"/>
    </row>
    <row r="508" spans="2:15" s="97" customFormat="1" ht="17.100000000000001" customHeight="1">
      <c r="B508" s="1093"/>
      <c r="C508" s="1094"/>
      <c r="D508" s="1133" t="s">
        <v>278</v>
      </c>
      <c r="E508" s="1133"/>
      <c r="F508" s="1133"/>
      <c r="G508" s="1133"/>
      <c r="H508" s="1133"/>
      <c r="I508" s="1133"/>
      <c r="J508" s="1133"/>
      <c r="K508" s="1133"/>
      <c r="L508" s="1133"/>
      <c r="M508" s="1133"/>
      <c r="N508" s="1133"/>
      <c r="O508" s="1134"/>
    </row>
    <row r="509" spans="2:15" s="97" customFormat="1" ht="17.100000000000001" customHeight="1">
      <c r="B509" s="1093"/>
      <c r="C509" s="1094"/>
      <c r="D509" s="1135"/>
      <c r="E509" s="1108"/>
      <c r="F509" s="1108"/>
      <c r="G509" s="1108"/>
      <c r="H509" s="1108"/>
      <c r="I509" s="1108"/>
      <c r="J509" s="1108"/>
      <c r="K509" s="1108"/>
      <c r="L509" s="1108"/>
      <c r="M509" s="1108"/>
      <c r="N509" s="1108"/>
      <c r="O509" s="1109"/>
    </row>
    <row r="510" spans="2:15" s="97" customFormat="1" ht="17.100000000000001" customHeight="1">
      <c r="B510" s="1093"/>
      <c r="C510" s="1094"/>
      <c r="D510" s="1110"/>
      <c r="E510" s="1111"/>
      <c r="F510" s="1111"/>
      <c r="G510" s="1111"/>
      <c r="H510" s="1111"/>
      <c r="I510" s="1111"/>
      <c r="J510" s="1111"/>
      <c r="K510" s="1111"/>
      <c r="L510" s="1111"/>
      <c r="M510" s="1111"/>
      <c r="N510" s="1111"/>
      <c r="O510" s="1112"/>
    </row>
    <row r="511" spans="2:15" s="97" customFormat="1" ht="17.100000000000001" customHeight="1">
      <c r="B511" s="1093"/>
      <c r="C511" s="1094"/>
      <c r="D511" s="1113"/>
      <c r="E511" s="1114"/>
      <c r="F511" s="1114"/>
      <c r="G511" s="1114"/>
      <c r="H511" s="1114"/>
      <c r="I511" s="1114"/>
      <c r="J511" s="1114"/>
      <c r="K511" s="1114"/>
      <c r="L511" s="1114"/>
      <c r="M511" s="1114"/>
      <c r="N511" s="1114"/>
      <c r="O511" s="1115"/>
    </row>
    <row r="512" spans="2:15" s="97" customFormat="1" ht="17.100000000000001" customHeight="1">
      <c r="B512" s="1093"/>
      <c r="C512" s="1094"/>
      <c r="D512" s="1133" t="s">
        <v>371</v>
      </c>
      <c r="E512" s="1133"/>
      <c r="F512" s="1133"/>
      <c r="G512" s="1133"/>
      <c r="H512" s="1133"/>
      <c r="I512" s="1133"/>
      <c r="J512" s="1133"/>
      <c r="K512" s="1133"/>
      <c r="L512" s="1133"/>
      <c r="M512" s="1133"/>
      <c r="N512" s="1133"/>
      <c r="O512" s="1134"/>
    </row>
    <row r="513" spans="1:21" s="97" customFormat="1" ht="17.100000000000001" customHeight="1">
      <c r="B513" s="1093"/>
      <c r="C513" s="1094"/>
      <c r="D513" s="1135"/>
      <c r="E513" s="1136"/>
      <c r="F513" s="1136"/>
      <c r="G513" s="1136"/>
      <c r="H513" s="1136"/>
      <c r="I513" s="1136"/>
      <c r="J513" s="1136"/>
      <c r="K513" s="1136"/>
      <c r="L513" s="1136"/>
      <c r="M513" s="1136"/>
      <c r="N513" s="1136"/>
      <c r="O513" s="1137"/>
    </row>
    <row r="514" spans="1:21" s="97" customFormat="1" ht="17.100000000000001" customHeight="1">
      <c r="B514" s="1093"/>
      <c r="C514" s="1094"/>
      <c r="D514" s="1138"/>
      <c r="E514" s="827"/>
      <c r="F514" s="827"/>
      <c r="G514" s="827"/>
      <c r="H514" s="827"/>
      <c r="I514" s="827"/>
      <c r="J514" s="827"/>
      <c r="K514" s="827"/>
      <c r="L514" s="827"/>
      <c r="M514" s="827"/>
      <c r="N514" s="827"/>
      <c r="O514" s="1139"/>
    </row>
    <row r="515" spans="1:21" s="97" customFormat="1" ht="17.100000000000001" customHeight="1">
      <c r="B515" s="1093"/>
      <c r="C515" s="1094"/>
      <c r="D515" s="1140"/>
      <c r="E515" s="1141"/>
      <c r="F515" s="1141"/>
      <c r="G515" s="1141"/>
      <c r="H515" s="1141"/>
      <c r="I515" s="1141"/>
      <c r="J515" s="1141"/>
      <c r="K515" s="1141"/>
      <c r="L515" s="1141"/>
      <c r="M515" s="1141"/>
      <c r="N515" s="1141"/>
      <c r="O515" s="1142"/>
    </row>
    <row r="516" spans="1:21" s="97" customFormat="1" ht="45" customHeight="1">
      <c r="B516" s="1093"/>
      <c r="C516" s="1094"/>
      <c r="D516" s="1021" t="s">
        <v>781</v>
      </c>
      <c r="E516" s="1022"/>
      <c r="F516" s="1022"/>
      <c r="G516" s="1022"/>
      <c r="H516" s="1022"/>
      <c r="I516" s="1022"/>
      <c r="J516" s="1022"/>
      <c r="K516" s="1022"/>
      <c r="L516" s="1023"/>
      <c r="M516" s="1024" t="s">
        <v>713</v>
      </c>
      <c r="N516" s="1025"/>
      <c r="O516" s="706" t="s">
        <v>714</v>
      </c>
      <c r="Q516" s="495" t="s">
        <v>721</v>
      </c>
    </row>
    <row r="517" spans="1:21" s="97" customFormat="1" ht="17.100000000000001" customHeight="1">
      <c r="B517" s="1093"/>
      <c r="C517" s="1094"/>
      <c r="D517" s="1045"/>
      <c r="E517" s="1103"/>
      <c r="F517" s="1103"/>
      <c r="G517" s="1103"/>
      <c r="H517" s="1103"/>
      <c r="I517" s="1103"/>
      <c r="J517" s="1103"/>
      <c r="K517" s="1103"/>
      <c r="L517" s="1103"/>
      <c r="M517" s="1103"/>
      <c r="N517" s="1103"/>
      <c r="O517" s="1104"/>
    </row>
    <row r="518" spans="1:21" ht="18" customHeight="1">
      <c r="B518" s="1093"/>
      <c r="C518" s="1094"/>
      <c r="D518" s="1105"/>
      <c r="E518" s="1106"/>
      <c r="F518" s="1106"/>
      <c r="G518" s="1106"/>
      <c r="H518" s="1106"/>
      <c r="I518" s="1106"/>
      <c r="J518" s="1106"/>
      <c r="K518" s="1106"/>
      <c r="L518" s="1106"/>
      <c r="M518" s="1106"/>
      <c r="N518" s="1106"/>
      <c r="O518" s="1107"/>
      <c r="R518" s="294"/>
      <c r="S518" s="294"/>
      <c r="T518" s="294"/>
      <c r="U518" s="294"/>
    </row>
    <row r="519" spans="1:21" ht="18" customHeight="1">
      <c r="B519" s="1093"/>
      <c r="C519" s="1094"/>
      <c r="D519" s="1147" t="s">
        <v>279</v>
      </c>
      <c r="E519" s="1133"/>
      <c r="F519" s="1133"/>
      <c r="G519" s="1133"/>
      <c r="H519" s="1133"/>
      <c r="I519" s="1133"/>
      <c r="J519" s="1133"/>
      <c r="K519" s="1133"/>
      <c r="L519" s="1133"/>
      <c r="M519" s="1133"/>
      <c r="N519" s="1133"/>
      <c r="O519" s="1134"/>
      <c r="R519" s="294"/>
      <c r="S519" s="294"/>
      <c r="T519" s="294"/>
      <c r="U519" s="294"/>
    </row>
    <row r="520" spans="1:21" ht="18" customHeight="1">
      <c r="B520" s="1093"/>
      <c r="C520" s="1094"/>
      <c r="D520" s="1127"/>
      <c r="E520" s="1128"/>
      <c r="F520" s="1128"/>
      <c r="G520" s="1128"/>
      <c r="H520" s="1128"/>
      <c r="I520" s="1128"/>
      <c r="J520" s="1128"/>
      <c r="K520" s="1128"/>
      <c r="L520" s="1128"/>
      <c r="M520" s="1128"/>
      <c r="N520" s="1128"/>
      <c r="O520" s="1129"/>
      <c r="R520" s="294"/>
      <c r="S520" s="294"/>
      <c r="T520" s="294"/>
      <c r="U520" s="294"/>
    </row>
    <row r="521" spans="1:21" s="308" customFormat="1" ht="18" customHeight="1">
      <c r="B521" s="1095"/>
      <c r="C521" s="1096"/>
      <c r="D521" s="1130"/>
      <c r="E521" s="1131"/>
      <c r="F521" s="1131"/>
      <c r="G521" s="1131"/>
      <c r="H521" s="1131"/>
      <c r="I521" s="1131"/>
      <c r="J521" s="1131"/>
      <c r="K521" s="1131"/>
      <c r="L521" s="1131"/>
      <c r="M521" s="1131"/>
      <c r="N521" s="1131"/>
      <c r="O521" s="1132"/>
    </row>
    <row r="522" spans="1:21" s="122" customFormat="1" ht="4.5" customHeight="1">
      <c r="B522" s="309"/>
      <c r="C522" s="309"/>
      <c r="D522" s="310"/>
      <c r="E522" s="310"/>
      <c r="F522" s="310"/>
      <c r="G522" s="310"/>
      <c r="H522" s="310"/>
      <c r="I522" s="310"/>
      <c r="J522" s="310"/>
      <c r="K522" s="310"/>
      <c r="L522" s="310"/>
      <c r="M522" s="310"/>
      <c r="N522" s="310"/>
      <c r="O522" s="310"/>
    </row>
    <row r="523" spans="1:21" s="122" customFormat="1" ht="18.75" customHeight="1">
      <c r="B523" s="463" t="s">
        <v>333</v>
      </c>
      <c r="C523" s="309"/>
      <c r="D523" s="310"/>
      <c r="E523" s="310"/>
      <c r="F523" s="310"/>
      <c r="G523" s="310"/>
      <c r="H523" s="310"/>
      <c r="I523" s="310"/>
      <c r="J523" s="310"/>
      <c r="K523" s="310"/>
      <c r="L523" s="310"/>
      <c r="M523" s="310"/>
      <c r="N523" s="310"/>
      <c r="O523" s="310"/>
    </row>
    <row r="524" spans="1:21" s="122" customFormat="1" ht="14.25" customHeight="1" thickBot="1">
      <c r="B524" s="463" t="s">
        <v>331</v>
      </c>
      <c r="C524" s="309"/>
      <c r="D524" s="310"/>
      <c r="E524" s="310"/>
      <c r="F524" s="310"/>
      <c r="G524" s="310"/>
      <c r="H524" s="310"/>
      <c r="I524" s="310"/>
      <c r="J524" s="310"/>
      <c r="K524" s="310"/>
      <c r="L524" s="310"/>
      <c r="M524" s="310"/>
      <c r="N524" s="310"/>
      <c r="O524" s="310"/>
    </row>
    <row r="525" spans="1:21" s="122" customFormat="1" ht="18" customHeight="1" thickBot="1">
      <c r="B525" s="1143" t="s">
        <v>36</v>
      </c>
      <c r="C525" s="1017"/>
      <c r="D525" s="1018"/>
      <c r="E525" s="311" t="s">
        <v>559</v>
      </c>
      <c r="F525" s="312"/>
      <c r="G525" s="312"/>
      <c r="H525" s="312"/>
      <c r="I525" s="312"/>
      <c r="J525" s="312"/>
      <c r="K525" s="312"/>
      <c r="L525" s="212"/>
      <c r="M525" s="212"/>
      <c r="N525" s="212"/>
      <c r="O525" s="212"/>
    </row>
    <row r="526" spans="1:21" s="122" customFormat="1" ht="12">
      <c r="A526" s="313"/>
      <c r="B526" s="314" t="s">
        <v>50</v>
      </c>
      <c r="C526" s="314"/>
      <c r="D526" s="315"/>
      <c r="E526" s="316"/>
      <c r="F526" s="316"/>
      <c r="G526" s="317" t="s">
        <v>51</v>
      </c>
      <c r="H526" s="315"/>
      <c r="I526" s="314" t="s">
        <v>52</v>
      </c>
      <c r="J526" s="314"/>
      <c r="K526" s="313"/>
      <c r="L526" s="318"/>
      <c r="M526" s="319"/>
      <c r="N526" s="313"/>
      <c r="O526" s="317" t="s">
        <v>51</v>
      </c>
    </row>
    <row r="527" spans="1:21" s="122" customFormat="1" ht="12">
      <c r="A527" s="320"/>
      <c r="B527" s="321" t="s">
        <v>53</v>
      </c>
      <c r="C527" s="322"/>
      <c r="D527" s="322"/>
      <c r="E527" s="323"/>
      <c r="F527" s="323" t="s">
        <v>54</v>
      </c>
      <c r="G527" s="324" t="s">
        <v>55</v>
      </c>
      <c r="H527" s="325"/>
      <c r="I527" s="321" t="s">
        <v>53</v>
      </c>
      <c r="J527" s="322"/>
      <c r="K527" s="322"/>
      <c r="L527" s="322"/>
      <c r="M527" s="323"/>
      <c r="N527" s="323" t="s">
        <v>54</v>
      </c>
      <c r="O527" s="324" t="s">
        <v>55</v>
      </c>
    </row>
    <row r="528" spans="1:21" s="122" customFormat="1" ht="18" customHeight="1">
      <c r="A528" s="313"/>
      <c r="B528" s="78" t="s">
        <v>395</v>
      </c>
      <c r="C528" s="79"/>
      <c r="D528" s="79"/>
      <c r="E528" s="80"/>
      <c r="F528" s="81"/>
      <c r="G528" s="82"/>
      <c r="H528" s="83"/>
      <c r="I528" s="78" t="s">
        <v>397</v>
      </c>
      <c r="J528" s="79"/>
      <c r="K528" s="79"/>
      <c r="L528" s="79"/>
      <c r="M528" s="80"/>
      <c r="N528" s="84"/>
      <c r="O528" s="85"/>
      <c r="Q528" s="561" t="s">
        <v>700</v>
      </c>
    </row>
    <row r="529" spans="1:15" s="122" customFormat="1" ht="14.25" customHeight="1">
      <c r="A529" s="313"/>
      <c r="B529" s="86"/>
      <c r="C529" s="87"/>
      <c r="D529" s="88"/>
      <c r="E529" s="89"/>
      <c r="F529" s="90"/>
      <c r="G529" s="91"/>
      <c r="H529" s="83"/>
      <c r="I529" s="92"/>
      <c r="J529" s="93"/>
      <c r="K529" s="88"/>
      <c r="L529" s="88"/>
      <c r="M529" s="89"/>
      <c r="N529" s="90"/>
      <c r="O529" s="94"/>
    </row>
    <row r="530" spans="1:15" s="122" customFormat="1" ht="14.25" customHeight="1">
      <c r="A530" s="313"/>
      <c r="B530" s="95"/>
      <c r="C530" s="96"/>
      <c r="D530" s="97"/>
      <c r="E530" s="98"/>
      <c r="F530" s="90"/>
      <c r="G530" s="99">
        <f>ROUNDDOWN(SUM(F529:F535)/1000,0)</f>
        <v>0</v>
      </c>
      <c r="H530" s="100"/>
      <c r="I530" s="92"/>
      <c r="J530" s="510"/>
      <c r="K530" s="510"/>
      <c r="L530" s="510"/>
      <c r="M530" s="98"/>
      <c r="N530" s="90"/>
      <c r="O530" s="101">
        <f>ROUNDDOWN(SUM(N529:N538)/1000,0)</f>
        <v>0</v>
      </c>
    </row>
    <row r="531" spans="1:15" s="122" customFormat="1" ht="14.1" customHeight="1">
      <c r="A531" s="313"/>
      <c r="B531" s="95"/>
      <c r="C531" s="96"/>
      <c r="D531" s="97"/>
      <c r="E531" s="98"/>
      <c r="F531" s="90"/>
      <c r="G531" s="99"/>
      <c r="H531" s="100"/>
      <c r="I531" s="92"/>
      <c r="J531" s="510"/>
      <c r="K531" s="510"/>
      <c r="L531" s="510"/>
      <c r="M531" s="98"/>
      <c r="N531" s="90"/>
      <c r="O531" s="94"/>
    </row>
    <row r="532" spans="1:15" s="122" customFormat="1" ht="14.25" customHeight="1">
      <c r="A532" s="313"/>
      <c r="B532" s="95"/>
      <c r="C532" s="96"/>
      <c r="D532" s="97"/>
      <c r="E532" s="98"/>
      <c r="F532" s="90"/>
      <c r="G532" s="99"/>
      <c r="H532" s="100"/>
      <c r="I532" s="92"/>
      <c r="J532" s="510"/>
      <c r="K532" s="510"/>
      <c r="L532" s="510"/>
      <c r="M532" s="98"/>
      <c r="N532" s="90"/>
      <c r="O532" s="94"/>
    </row>
    <row r="533" spans="1:15" s="122" customFormat="1" ht="14.25" customHeight="1">
      <c r="A533" s="313"/>
      <c r="B533" s="95"/>
      <c r="C533" s="96"/>
      <c r="D533" s="97"/>
      <c r="E533" s="98"/>
      <c r="F533" s="90"/>
      <c r="G533" s="102"/>
      <c r="H533" s="103"/>
      <c r="I533" s="92"/>
      <c r="J533" s="510"/>
      <c r="K533" s="510"/>
      <c r="L533" s="510"/>
      <c r="M533" s="98"/>
      <c r="N533" s="90"/>
      <c r="O533" s="94"/>
    </row>
    <row r="534" spans="1:15" s="122" customFormat="1" ht="14.25" customHeight="1">
      <c r="A534" s="313"/>
      <c r="B534" s="95"/>
      <c r="C534" s="96"/>
      <c r="D534" s="97"/>
      <c r="E534" s="98"/>
      <c r="F534" s="90"/>
      <c r="G534" s="102"/>
      <c r="H534" s="103"/>
      <c r="I534" s="92"/>
      <c r="J534" s="510"/>
      <c r="K534" s="510"/>
      <c r="L534" s="510"/>
      <c r="M534" s="98"/>
      <c r="N534" s="90"/>
      <c r="O534" s="94"/>
    </row>
    <row r="535" spans="1:15" s="122" customFormat="1" ht="14.25" customHeight="1">
      <c r="A535" s="313"/>
      <c r="B535" s="78" t="s">
        <v>607</v>
      </c>
      <c r="C535" s="79"/>
      <c r="D535" s="79"/>
      <c r="E535" s="80"/>
      <c r="F535" s="81"/>
      <c r="G535" s="82"/>
      <c r="H535" s="105"/>
      <c r="I535" s="92"/>
      <c r="J535" s="510"/>
      <c r="K535" s="510"/>
      <c r="L535" s="510"/>
      <c r="M535" s="98"/>
      <c r="N535" s="90"/>
      <c r="O535" s="94"/>
    </row>
    <row r="536" spans="1:15" s="122" customFormat="1" ht="14.25" customHeight="1">
      <c r="A536" s="313"/>
      <c r="B536" s="95"/>
      <c r="C536" s="96"/>
      <c r="D536" s="97"/>
      <c r="E536" s="98"/>
      <c r="F536" s="90"/>
      <c r="G536" s="91"/>
      <c r="H536" s="105"/>
      <c r="I536" s="92"/>
      <c r="J536" s="510"/>
      <c r="K536" s="510"/>
      <c r="L536" s="510"/>
      <c r="M536" s="98"/>
      <c r="N536" s="90"/>
      <c r="O536" s="94"/>
    </row>
    <row r="537" spans="1:15" s="122" customFormat="1" ht="14.25" customHeight="1">
      <c r="A537" s="313"/>
      <c r="B537" s="95"/>
      <c r="C537" s="96"/>
      <c r="D537" s="97"/>
      <c r="E537" s="98"/>
      <c r="F537" s="90"/>
      <c r="G537" s="99">
        <f>ROUNDDOWN(SUM(F536:F541)/1000,0)</f>
        <v>0</v>
      </c>
      <c r="H537" s="100"/>
      <c r="I537" s="107"/>
      <c r="J537" s="511"/>
      <c r="K537" s="511"/>
      <c r="L537" s="511"/>
      <c r="M537" s="98"/>
      <c r="N537" s="90"/>
      <c r="O537" s="106"/>
    </row>
    <row r="538" spans="1:15" s="122" customFormat="1" ht="14.25" customHeight="1">
      <c r="A538" s="313"/>
      <c r="B538" s="95"/>
      <c r="C538" s="96"/>
      <c r="D538" s="97"/>
      <c r="E538" s="98"/>
      <c r="F538" s="90"/>
      <c r="G538" s="99"/>
      <c r="H538" s="100"/>
      <c r="I538" s="78" t="s">
        <v>398</v>
      </c>
      <c r="J538" s="79"/>
      <c r="K538" s="79"/>
      <c r="L538" s="79"/>
      <c r="M538" s="80"/>
      <c r="N538" s="81"/>
      <c r="O538" s="111"/>
    </row>
    <row r="539" spans="1:15" s="122" customFormat="1" ht="14.25" customHeight="1">
      <c r="A539" s="313"/>
      <c r="B539" s="95"/>
      <c r="C539" s="96"/>
      <c r="D539" s="97"/>
      <c r="E539" s="98"/>
      <c r="F539" s="90"/>
      <c r="G539" s="99"/>
      <c r="H539" s="105"/>
      <c r="I539" s="92"/>
      <c r="J539" s="510"/>
      <c r="K539" s="510"/>
      <c r="L539" s="510"/>
      <c r="M539" s="98"/>
      <c r="N539" s="90"/>
      <c r="O539" s="94"/>
    </row>
    <row r="540" spans="1:15" s="122" customFormat="1" ht="14.25" customHeight="1">
      <c r="A540" s="313"/>
      <c r="B540" s="95"/>
      <c r="C540" s="96"/>
      <c r="D540" s="97"/>
      <c r="E540" s="98"/>
      <c r="F540" s="90"/>
      <c r="G540" s="99"/>
      <c r="H540" s="100"/>
      <c r="I540" s="92"/>
      <c r="J540" s="510"/>
      <c r="K540" s="510"/>
      <c r="L540" s="510"/>
      <c r="M540" s="98"/>
      <c r="N540" s="90"/>
      <c r="O540" s="101">
        <f>ROUNDDOWN(SUM(N539:N547)/1000,0)</f>
        <v>0</v>
      </c>
    </row>
    <row r="541" spans="1:15" s="122" customFormat="1" ht="14.25" customHeight="1">
      <c r="A541" s="313"/>
      <c r="B541" s="78" t="s">
        <v>614</v>
      </c>
      <c r="C541" s="79"/>
      <c r="D541" s="79"/>
      <c r="E541" s="80"/>
      <c r="F541" s="81"/>
      <c r="G541" s="82"/>
      <c r="H541" s="100"/>
      <c r="I541" s="92"/>
      <c r="J541" s="510"/>
      <c r="K541" s="510"/>
      <c r="L541" s="510"/>
      <c r="M541" s="98"/>
      <c r="N541" s="90"/>
      <c r="O541" s="94"/>
    </row>
    <row r="542" spans="1:15" s="122" customFormat="1" ht="14.25" customHeight="1">
      <c r="A542" s="313"/>
      <c r="B542" s="95"/>
      <c r="C542" s="96"/>
      <c r="D542" s="97"/>
      <c r="E542" s="98"/>
      <c r="F542" s="90"/>
      <c r="G542" s="91"/>
      <c r="H542" s="105"/>
      <c r="I542" s="92"/>
      <c r="J542" s="510"/>
      <c r="K542" s="510"/>
      <c r="L542" s="510"/>
      <c r="M542" s="98"/>
      <c r="N542" s="90"/>
      <c r="O542" s="94"/>
    </row>
    <row r="543" spans="1:15" s="122" customFormat="1" ht="14.25" customHeight="1">
      <c r="A543" s="313"/>
      <c r="B543" s="95"/>
      <c r="C543" s="96"/>
      <c r="D543" s="97"/>
      <c r="E543" s="98"/>
      <c r="F543" s="90"/>
      <c r="G543" s="99">
        <f>ROUNDDOWN(SUM(F542:F545)/1000,0)</f>
        <v>0</v>
      </c>
      <c r="H543" s="105"/>
      <c r="I543" s="92"/>
      <c r="J543" s="510"/>
      <c r="K543" s="510"/>
      <c r="L543" s="510"/>
      <c r="M543" s="98"/>
      <c r="N543" s="90"/>
      <c r="O543" s="94"/>
    </row>
    <row r="544" spans="1:15" s="122" customFormat="1" ht="14.25" customHeight="1">
      <c r="A544" s="313"/>
      <c r="B544" s="95"/>
      <c r="C544" s="96"/>
      <c r="D544" s="97"/>
      <c r="E544" s="98"/>
      <c r="F544" s="90"/>
      <c r="G544" s="99"/>
      <c r="H544" s="100"/>
      <c r="I544" s="92"/>
      <c r="J544" s="510"/>
      <c r="K544" s="510"/>
      <c r="L544" s="510"/>
      <c r="M544" s="98"/>
      <c r="N544" s="90"/>
      <c r="O544" s="94"/>
    </row>
    <row r="545" spans="1:15" s="122" customFormat="1" ht="14.25" customHeight="1">
      <c r="A545" s="313"/>
      <c r="B545" s="78" t="s">
        <v>615</v>
      </c>
      <c r="C545" s="79"/>
      <c r="D545" s="79"/>
      <c r="E545" s="80"/>
      <c r="F545" s="81"/>
      <c r="G545" s="82"/>
      <c r="H545" s="100"/>
      <c r="I545" s="92"/>
      <c r="J545" s="510"/>
      <c r="K545" s="510"/>
      <c r="L545" s="510"/>
      <c r="M545" s="98"/>
      <c r="N545" s="90"/>
      <c r="O545" s="94"/>
    </row>
    <row r="546" spans="1:15" s="122" customFormat="1" ht="14.25" customHeight="1">
      <c r="A546" s="313"/>
      <c r="B546" s="95"/>
      <c r="C546" s="96"/>
      <c r="D546" s="97"/>
      <c r="E546" s="98"/>
      <c r="F546" s="90"/>
      <c r="G546" s="91"/>
      <c r="H546" s="105"/>
      <c r="I546" s="92"/>
      <c r="J546" s="510"/>
      <c r="K546" s="510"/>
      <c r="L546" s="510"/>
      <c r="M546" s="98"/>
      <c r="N546" s="90"/>
      <c r="O546" s="106"/>
    </row>
    <row r="547" spans="1:15" s="122" customFormat="1" ht="14.25" customHeight="1">
      <c r="A547" s="313"/>
      <c r="B547" s="95"/>
      <c r="C547" s="96"/>
      <c r="D547" s="97"/>
      <c r="E547" s="98"/>
      <c r="F547" s="90"/>
      <c r="G547" s="99">
        <f>ROUNDDOWN(SUM(F546:F551)/1000,0)</f>
        <v>0</v>
      </c>
      <c r="H547" s="105"/>
      <c r="I547" s="185" t="s">
        <v>399</v>
      </c>
      <c r="J547" s="167"/>
      <c r="K547" s="109"/>
      <c r="L547" s="109"/>
      <c r="M547" s="110"/>
      <c r="N547" s="84"/>
      <c r="O547" s="111"/>
    </row>
    <row r="548" spans="1:15" s="122" customFormat="1" ht="14.25" customHeight="1">
      <c r="A548" s="313"/>
      <c r="B548" s="95"/>
      <c r="C548" s="96"/>
      <c r="D548" s="97"/>
      <c r="E548" s="98"/>
      <c r="F548" s="90"/>
      <c r="G548" s="99"/>
      <c r="H548" s="105"/>
      <c r="I548" s="92"/>
      <c r="J548" s="510"/>
      <c r="K548" s="510"/>
      <c r="L548" s="510"/>
      <c r="M548" s="98"/>
      <c r="N548" s="90"/>
      <c r="O548" s="94"/>
    </row>
    <row r="549" spans="1:15" s="122" customFormat="1" ht="14.25" customHeight="1">
      <c r="A549" s="313"/>
      <c r="B549" s="95"/>
      <c r="C549" s="96"/>
      <c r="D549" s="97"/>
      <c r="E549" s="98"/>
      <c r="F549" s="90"/>
      <c r="G549" s="99"/>
      <c r="H549" s="100"/>
      <c r="I549" s="92"/>
      <c r="J549" s="510"/>
      <c r="K549" s="510"/>
      <c r="L549" s="510"/>
      <c r="M549" s="98"/>
      <c r="N549" s="90"/>
      <c r="O549" s="101">
        <f>ROUNDDOWN(SUM(N548:N554)/1000,0)</f>
        <v>0</v>
      </c>
    </row>
    <row r="550" spans="1:15" s="122" customFormat="1" ht="14.25" customHeight="1">
      <c r="A550" s="313"/>
      <c r="B550" s="78" t="s">
        <v>396</v>
      </c>
      <c r="C550" s="79"/>
      <c r="D550" s="79"/>
      <c r="E550" s="80"/>
      <c r="F550" s="81"/>
      <c r="G550" s="82"/>
      <c r="H550" s="100"/>
      <c r="I550" s="92"/>
      <c r="J550" s="510"/>
      <c r="K550" s="510"/>
      <c r="L550" s="510"/>
      <c r="M550" s="98"/>
      <c r="N550" s="90"/>
      <c r="O550" s="94"/>
    </row>
    <row r="551" spans="1:15" s="122" customFormat="1" ht="14.25" customHeight="1">
      <c r="A551" s="313"/>
      <c r="B551" s="95"/>
      <c r="C551" s="96"/>
      <c r="D551" s="97"/>
      <c r="E551" s="98"/>
      <c r="F551" s="90"/>
      <c r="G551" s="91"/>
      <c r="H551" s="100"/>
      <c r="I551" s="92"/>
      <c r="J551" s="510"/>
      <c r="K551" s="510"/>
      <c r="L551" s="510"/>
      <c r="M551" s="98"/>
      <c r="N551" s="90"/>
      <c r="O551" s="94"/>
    </row>
    <row r="552" spans="1:15" s="122" customFormat="1" ht="14.25" customHeight="1">
      <c r="A552" s="313"/>
      <c r="B552" s="95"/>
      <c r="C552" s="96"/>
      <c r="D552" s="97"/>
      <c r="E552" s="98"/>
      <c r="F552" s="90"/>
      <c r="G552" s="91">
        <f>ROUNDDOWN(SUM(F551:F558)/1000,0)</f>
        <v>0</v>
      </c>
      <c r="H552" s="100"/>
      <c r="I552" s="92"/>
      <c r="J552" s="510"/>
      <c r="K552" s="510"/>
      <c r="L552" s="510"/>
      <c r="M552" s="98"/>
      <c r="N552" s="90"/>
      <c r="O552" s="94"/>
    </row>
    <row r="553" spans="1:15" s="122" customFormat="1" ht="14.25" customHeight="1">
      <c r="A553" s="313"/>
      <c r="B553" s="95"/>
      <c r="C553" s="96"/>
      <c r="D553" s="97"/>
      <c r="E553" s="98"/>
      <c r="F553" s="90"/>
      <c r="G553" s="91"/>
      <c r="H553" s="100"/>
      <c r="I553" s="92"/>
      <c r="J553" s="510"/>
      <c r="K553" s="510"/>
      <c r="L553" s="510"/>
      <c r="M553" s="98"/>
      <c r="N553" s="90"/>
      <c r="O553" s="94"/>
    </row>
    <row r="554" spans="1:15" s="122" customFormat="1" ht="14.25" customHeight="1">
      <c r="A554" s="313"/>
      <c r="B554" s="95"/>
      <c r="C554" s="96"/>
      <c r="D554" s="97"/>
      <c r="E554" s="98"/>
      <c r="F554" s="90"/>
      <c r="G554" s="91"/>
      <c r="H554" s="105"/>
      <c r="I554" s="185" t="s">
        <v>400</v>
      </c>
      <c r="J554" s="108"/>
      <c r="K554" s="109"/>
      <c r="L554" s="109"/>
      <c r="M554" s="110"/>
      <c r="N554" s="84"/>
      <c r="O554" s="168"/>
    </row>
    <row r="555" spans="1:15" s="122" customFormat="1" ht="14.25" customHeight="1">
      <c r="A555" s="313"/>
      <c r="B555" s="95"/>
      <c r="C555" s="96"/>
      <c r="D555" s="97"/>
      <c r="E555" s="98"/>
      <c r="F555" s="90"/>
      <c r="G555" s="91"/>
      <c r="H555" s="105"/>
      <c r="I555" s="92"/>
      <c r="J555" s="510"/>
      <c r="K555" s="510"/>
      <c r="L555" s="510"/>
      <c r="M555" s="98"/>
      <c r="N555" s="90"/>
      <c r="O555" s="169"/>
    </row>
    <row r="556" spans="1:15" s="122" customFormat="1" ht="14.25" customHeight="1">
      <c r="A556" s="313"/>
      <c r="B556" s="95"/>
      <c r="C556" s="96"/>
      <c r="D556" s="97"/>
      <c r="E556" s="98"/>
      <c r="F556" s="90"/>
      <c r="G556" s="91"/>
      <c r="H556" s="105"/>
      <c r="I556" s="92"/>
      <c r="J556" s="510"/>
      <c r="K556" s="510"/>
      <c r="L556" s="510"/>
      <c r="M556" s="98"/>
      <c r="N556" s="90"/>
      <c r="O556" s="101">
        <f>ROUNDDOWN(SUM(N555:N561)/1000,0)</f>
        <v>0</v>
      </c>
    </row>
    <row r="557" spans="1:15" s="122" customFormat="1" ht="14.25" customHeight="1">
      <c r="A557" s="313"/>
      <c r="B557" s="95"/>
      <c r="C557" s="96"/>
      <c r="D557" s="97"/>
      <c r="E557" s="98"/>
      <c r="F557" s="90"/>
      <c r="G557" s="91"/>
      <c r="H557" s="105"/>
      <c r="I557" s="92"/>
      <c r="J557" s="510"/>
      <c r="K557" s="510"/>
      <c r="L557" s="510"/>
      <c r="M557" s="98"/>
      <c r="N557" s="90"/>
      <c r="O557" s="94"/>
    </row>
    <row r="558" spans="1:15" s="122" customFormat="1" ht="14.25" customHeight="1">
      <c r="A558" s="313"/>
      <c r="B558" s="78" t="s">
        <v>56</v>
      </c>
      <c r="C558" s="79"/>
      <c r="D558" s="79"/>
      <c r="E558" s="80"/>
      <c r="F558" s="81"/>
      <c r="G558" s="82"/>
      <c r="H558" s="105"/>
      <c r="I558" s="92"/>
      <c r="J558" s="510"/>
      <c r="K558" s="510"/>
      <c r="L558" s="510"/>
      <c r="M558" s="98"/>
      <c r="N558" s="90"/>
      <c r="O558" s="94"/>
    </row>
    <row r="559" spans="1:15" s="122" customFormat="1" ht="14.25" customHeight="1">
      <c r="A559" s="313"/>
      <c r="B559" s="95"/>
      <c r="C559" s="96"/>
      <c r="D559" s="97"/>
      <c r="E559" s="98"/>
      <c r="F559" s="90"/>
      <c r="G559" s="91"/>
      <c r="H559" s="100"/>
      <c r="I559" s="92"/>
      <c r="J559" s="510"/>
      <c r="K559" s="510"/>
      <c r="L559" s="510"/>
      <c r="M559" s="98"/>
      <c r="N559" s="90"/>
      <c r="O559" s="94"/>
    </row>
    <row r="560" spans="1:15" s="122" customFormat="1" ht="14.25" customHeight="1">
      <c r="A560" s="313"/>
      <c r="B560" s="95"/>
      <c r="C560" s="96"/>
      <c r="D560" s="97"/>
      <c r="E560" s="98"/>
      <c r="F560" s="90"/>
      <c r="G560" s="99">
        <f>ROUNDDOWN(SUM(F559:F564)/1000,0)</f>
        <v>0</v>
      </c>
      <c r="H560" s="105"/>
      <c r="I560" s="92"/>
      <c r="J560" s="510"/>
      <c r="K560" s="510"/>
      <c r="L560" s="510"/>
      <c r="M560" s="98"/>
      <c r="N560" s="90"/>
      <c r="O560" s="106"/>
    </row>
    <row r="561" spans="1:17" s="122" customFormat="1" ht="14.25" customHeight="1">
      <c r="A561" s="313"/>
      <c r="B561" s="95"/>
      <c r="C561" s="96"/>
      <c r="D561" s="97"/>
      <c r="E561" s="98"/>
      <c r="F561" s="90"/>
      <c r="G561" s="91"/>
      <c r="H561" s="105"/>
      <c r="I561" s="185" t="s">
        <v>401</v>
      </c>
      <c r="J561" s="108"/>
      <c r="K561" s="109"/>
      <c r="L561" s="109"/>
      <c r="M561" s="110"/>
      <c r="N561" s="707"/>
      <c r="O561" s="112"/>
    </row>
    <row r="562" spans="1:17" s="122" customFormat="1" ht="14.25" customHeight="1">
      <c r="A562" s="313"/>
      <c r="B562" s="95"/>
      <c r="C562" s="96"/>
      <c r="D562" s="97"/>
      <c r="E562" s="98"/>
      <c r="F562" s="90"/>
      <c r="G562" s="99"/>
      <c r="H562" s="105"/>
      <c r="I562" s="92"/>
      <c r="J562" s="510"/>
      <c r="K562" s="510"/>
      <c r="L562" s="510"/>
      <c r="M562" s="98"/>
      <c r="N562" s="90"/>
      <c r="O562" s="94"/>
    </row>
    <row r="563" spans="1:17" s="122" customFormat="1" ht="14.25" customHeight="1">
      <c r="A563" s="313"/>
      <c r="B563" s="95"/>
      <c r="C563" s="96"/>
      <c r="D563" s="97"/>
      <c r="E563" s="98"/>
      <c r="F563" s="90"/>
      <c r="G563" s="99"/>
      <c r="H563" s="100"/>
      <c r="I563" s="92"/>
      <c r="J563" s="510"/>
      <c r="K563" s="510"/>
      <c r="L563" s="510"/>
      <c r="M563" s="98"/>
      <c r="N563" s="90"/>
      <c r="O563" s="101">
        <f>ROUNDDOWN(SUM(N562:N567)/1000,0)</f>
        <v>0</v>
      </c>
    </row>
    <row r="564" spans="1:17" s="122" customFormat="1" ht="14.1" customHeight="1" thickBot="1">
      <c r="A564" s="313"/>
      <c r="B564" s="113" t="s">
        <v>608</v>
      </c>
      <c r="C564" s="114"/>
      <c r="D564" s="114"/>
      <c r="E564" s="115"/>
      <c r="F564" s="116"/>
      <c r="G564" s="117">
        <f>G565-G530-G537-G543-G547-G552-G560</f>
        <v>0</v>
      </c>
      <c r="H564" s="105"/>
      <c r="I564" s="92"/>
      <c r="J564" s="510"/>
      <c r="K564" s="510"/>
      <c r="L564" s="510"/>
      <c r="M564" s="98"/>
      <c r="N564" s="90"/>
      <c r="O564" s="94"/>
    </row>
    <row r="565" spans="1:17" s="122" customFormat="1" ht="14.25" customHeight="1" thickTop="1">
      <c r="A565" s="313"/>
      <c r="B565" s="702" t="s">
        <v>57</v>
      </c>
      <c r="C565" s="703"/>
      <c r="D565" s="703"/>
      <c r="E565" s="703"/>
      <c r="F565" s="704"/>
      <c r="G565" s="118">
        <f>O574</f>
        <v>0</v>
      </c>
      <c r="H565" s="100"/>
      <c r="I565" s="92"/>
      <c r="J565" s="510"/>
      <c r="K565" s="510"/>
      <c r="L565" s="510"/>
      <c r="M565" s="98"/>
      <c r="N565" s="90"/>
      <c r="O565" s="94"/>
    </row>
    <row r="566" spans="1:17" s="122" customFormat="1" ht="20.100000000000001" customHeight="1">
      <c r="A566" s="313"/>
      <c r="B566" s="119" t="s">
        <v>58</v>
      </c>
      <c r="C566" s="120"/>
      <c r="D566" s="120"/>
      <c r="E566" s="120"/>
      <c r="F566" s="120"/>
      <c r="G566" s="121"/>
      <c r="H566" s="100"/>
      <c r="I566" s="107"/>
      <c r="J566" s="511"/>
      <c r="K566" s="511"/>
      <c r="L566" s="511"/>
      <c r="M566" s="104"/>
      <c r="N566" s="645"/>
      <c r="O566" s="106"/>
    </row>
    <row r="567" spans="1:17" s="122" customFormat="1" ht="14.25" customHeight="1">
      <c r="A567" s="313"/>
      <c r="B567" s="122" t="s">
        <v>59</v>
      </c>
      <c r="C567" s="120"/>
      <c r="D567" s="120"/>
      <c r="E567" s="120"/>
      <c r="F567" s="120"/>
      <c r="G567" s="123" t="s">
        <v>60</v>
      </c>
      <c r="H567" s="121"/>
      <c r="I567" s="185" t="s">
        <v>717</v>
      </c>
      <c r="J567" s="708"/>
      <c r="K567" s="510"/>
      <c r="L567" s="510"/>
      <c r="M567" s="110"/>
      <c r="N567" s="84"/>
      <c r="O567" s="111"/>
    </row>
    <row r="568" spans="1:17" s="122" customFormat="1" ht="14.25" customHeight="1">
      <c r="A568" s="313"/>
      <c r="B568" s="987" t="s">
        <v>61</v>
      </c>
      <c r="C568" s="1019"/>
      <c r="D568" s="1019"/>
      <c r="E568" s="1019"/>
      <c r="F568" s="1020"/>
      <c r="G568" s="125" t="s">
        <v>62</v>
      </c>
      <c r="H568" s="124"/>
      <c r="I568" s="92"/>
      <c r="J568" s="510"/>
      <c r="K568" s="709"/>
      <c r="L568" s="709"/>
      <c r="M568" s="98"/>
      <c r="N568" s="90"/>
      <c r="O568" s="94"/>
      <c r="Q568" s="648" t="s">
        <v>735</v>
      </c>
    </row>
    <row r="569" spans="1:17" s="122" customFormat="1" ht="14.25" customHeight="1">
      <c r="A569" s="313"/>
      <c r="B569" s="1144" t="s">
        <v>403</v>
      </c>
      <c r="C569" s="1019"/>
      <c r="D569" s="1019"/>
      <c r="E569" s="1019"/>
      <c r="F569" s="1020"/>
      <c r="G569" s="126"/>
      <c r="H569" s="124"/>
      <c r="I569" s="92"/>
      <c r="J569" s="510"/>
      <c r="K569" s="510"/>
      <c r="L569" s="510"/>
      <c r="M569" s="98"/>
      <c r="N569" s="90"/>
      <c r="O569" s="101">
        <f>ROUNDDOWN(SUM(N568:N572)/1000,0)</f>
        <v>0</v>
      </c>
    </row>
    <row r="570" spans="1:17" s="122" customFormat="1" ht="20.100000000000001" customHeight="1">
      <c r="A570" s="313"/>
      <c r="B570" s="1144" t="s">
        <v>404</v>
      </c>
      <c r="C570" s="1145"/>
      <c r="D570" s="1145"/>
      <c r="E570" s="1145"/>
      <c r="F570" s="1146"/>
      <c r="G570" s="126"/>
      <c r="H570" s="127"/>
      <c r="I570" s="92"/>
      <c r="J570" s="510"/>
      <c r="K570" s="510"/>
      <c r="L570" s="510"/>
      <c r="M570" s="98"/>
      <c r="N570" s="90"/>
      <c r="O570" s="94"/>
    </row>
    <row r="571" spans="1:17" s="122" customFormat="1" ht="21.95" customHeight="1" thickBot="1">
      <c r="A571" s="313"/>
      <c r="B571" s="1144" t="s">
        <v>104</v>
      </c>
      <c r="C571" s="1145"/>
      <c r="D571" s="1145"/>
      <c r="E571" s="1145"/>
      <c r="F571" s="1146"/>
      <c r="G571" s="126"/>
      <c r="H571" s="105"/>
      <c r="I571" s="92"/>
      <c r="J571" s="510"/>
      <c r="K571" s="510"/>
      <c r="L571" s="510"/>
      <c r="M571" s="98"/>
      <c r="N571" s="90"/>
      <c r="O571" s="128"/>
    </row>
    <row r="572" spans="1:17" s="122" customFormat="1" ht="35.450000000000003" customHeight="1" thickTop="1">
      <c r="A572" s="313"/>
      <c r="B572" s="1144" t="s">
        <v>108</v>
      </c>
      <c r="C572" s="1145"/>
      <c r="D572" s="1145"/>
      <c r="E572" s="1145"/>
      <c r="F572" s="1146"/>
      <c r="G572" s="126"/>
      <c r="H572" s="105"/>
      <c r="I572" s="1166" t="s">
        <v>402</v>
      </c>
      <c r="J572" s="1167"/>
      <c r="K572" s="1167"/>
      <c r="L572" s="1167"/>
      <c r="M572" s="1167"/>
      <c r="N572" s="1168"/>
      <c r="O572" s="129">
        <f>SUM(O530,O540,O549,O556,O563,O569)</f>
        <v>0</v>
      </c>
    </row>
    <row r="573" spans="1:17" s="122" customFormat="1" ht="35.450000000000003" customHeight="1">
      <c r="A573" s="313"/>
      <c r="B573" s="1144" t="s">
        <v>774</v>
      </c>
      <c r="C573" s="1145"/>
      <c r="D573" s="1145"/>
      <c r="E573" s="1145"/>
      <c r="F573" s="1146"/>
      <c r="G573" s="126"/>
      <c r="H573" s="121"/>
      <c r="I573" s="1169" t="s">
        <v>276</v>
      </c>
      <c r="J573" s="1170"/>
      <c r="K573" s="1170"/>
      <c r="L573" s="1170"/>
      <c r="M573" s="1170"/>
      <c r="N573" s="1171"/>
      <c r="O573" s="136">
        <f>IF(共通入力シート!$B$18="課税事業者",ROUNDDOWN((O572-G575)*10/110,0),0)</f>
        <v>0</v>
      </c>
    </row>
    <row r="574" spans="1:17" s="122" customFormat="1" ht="26.1" customHeight="1" thickBot="1">
      <c r="A574" s="313"/>
      <c r="B574" s="1153" t="s">
        <v>775</v>
      </c>
      <c r="C574" s="1154"/>
      <c r="D574" s="1154"/>
      <c r="E574" s="1154"/>
      <c r="F574" s="1155"/>
      <c r="G574" s="126"/>
      <c r="H574" s="121"/>
      <c r="I574" s="1159" t="s">
        <v>609</v>
      </c>
      <c r="J574" s="1160"/>
      <c r="K574" s="1160"/>
      <c r="L574" s="1160"/>
      <c r="M574" s="1160"/>
      <c r="N574" s="1161"/>
      <c r="O574" s="131">
        <f>O572-O573</f>
        <v>0</v>
      </c>
    </row>
    <row r="575" spans="1:17" s="122" customFormat="1" ht="25.35" customHeight="1" thickTop="1">
      <c r="A575" s="313"/>
      <c r="B575" s="1156" t="s">
        <v>63</v>
      </c>
      <c r="C575" s="1157"/>
      <c r="D575" s="1157"/>
      <c r="E575" s="1157"/>
      <c r="F575" s="1158"/>
      <c r="G575" s="130">
        <f>SUM(G569:G574)</f>
        <v>0</v>
      </c>
      <c r="H575" s="326"/>
      <c r="I575" s="1159" t="s">
        <v>610</v>
      </c>
      <c r="J575" s="1160"/>
      <c r="K575" s="1160"/>
      <c r="L575" s="1160"/>
      <c r="M575" s="1160"/>
      <c r="N575" s="1161"/>
      <c r="O575" s="134"/>
    </row>
    <row r="576" spans="1:17" s="122" customFormat="1" ht="26.25" customHeight="1">
      <c r="A576" s="313"/>
      <c r="B576" s="122" t="s">
        <v>64</v>
      </c>
      <c r="C576" s="327"/>
      <c r="D576" s="327"/>
      <c r="E576" s="327"/>
      <c r="F576" s="327"/>
      <c r="G576" s="133"/>
      <c r="H576" s="326"/>
      <c r="O576" s="135"/>
    </row>
    <row r="577" spans="1:21" s="122" customFormat="1" ht="10.5" customHeight="1" thickBot="1">
      <c r="A577" s="313"/>
      <c r="C577" s="327"/>
      <c r="D577" s="327"/>
      <c r="E577" s="327"/>
      <c r="F577" s="327"/>
      <c r="G577" s="133"/>
      <c r="H577" s="326"/>
      <c r="I577" s="328"/>
    </row>
    <row r="578" spans="1:21" s="122" customFormat="1" ht="25.35" customHeight="1" thickBot="1">
      <c r="A578" s="313"/>
      <c r="B578" s="1143" t="s">
        <v>65</v>
      </c>
      <c r="C578" s="1018"/>
      <c r="D578" s="1162" t="str">
        <f>IF(共通入力シート!$B$2="","",共通入力シート!$B$2)</f>
        <v/>
      </c>
      <c r="E578" s="1162"/>
      <c r="F578" s="1162"/>
      <c r="G578" s="1163"/>
      <c r="H578" s="1164" t="s">
        <v>778</v>
      </c>
      <c r="I578" s="1165"/>
      <c r="J578" s="1165"/>
      <c r="K578" s="1165"/>
      <c r="L578" s="1165"/>
      <c r="M578" s="1165"/>
      <c r="N578" s="1165"/>
      <c r="O578" s="1165"/>
    </row>
    <row r="579" spans="1:21" s="122" customFormat="1" ht="77.099999999999994" customHeight="1" thickBot="1">
      <c r="A579" s="313"/>
      <c r="B579" s="1148" t="s">
        <v>776</v>
      </c>
      <c r="C579" s="1149"/>
      <c r="D579" s="1150" t="str">
        <f>IF(O574=0,"",MAX(0,MIN(INT(O574/2),G564)))</f>
        <v/>
      </c>
      <c r="E579" s="1150"/>
      <c r="F579" s="1150"/>
      <c r="G579" s="329" t="s">
        <v>27</v>
      </c>
      <c r="H579" s="1151" t="s">
        <v>736</v>
      </c>
      <c r="I579" s="1152"/>
      <c r="J579" s="1152"/>
      <c r="K579" s="1152"/>
      <c r="L579" s="1152"/>
      <c r="M579" s="1152"/>
      <c r="N579" s="1152"/>
      <c r="O579" s="1152"/>
    </row>
    <row r="580" spans="1:21" ht="4.5" customHeight="1"/>
    <row r="581" spans="1:21" ht="15.6" customHeight="1">
      <c r="B581" s="122" t="s">
        <v>332</v>
      </c>
      <c r="C581" s="198"/>
      <c r="D581" s="198"/>
      <c r="E581" s="198"/>
      <c r="F581" s="198"/>
      <c r="G581" s="198"/>
      <c r="H581" s="198"/>
      <c r="I581" s="198"/>
      <c r="J581" s="198"/>
      <c r="K581" s="198"/>
      <c r="L581" s="198"/>
      <c r="M581" s="198"/>
      <c r="N581" s="198"/>
      <c r="O581" s="198"/>
      <c r="R581" s="294"/>
      <c r="S581" s="294"/>
      <c r="T581" s="294"/>
      <c r="U581" s="294"/>
    </row>
    <row r="582" spans="1:21" ht="15.6" customHeight="1">
      <c r="B582" s="198" t="s">
        <v>383</v>
      </c>
      <c r="C582" s="198"/>
      <c r="D582" s="198"/>
      <c r="E582" s="198"/>
      <c r="F582" s="198"/>
      <c r="G582" s="198"/>
      <c r="H582" s="198"/>
      <c r="I582" s="198"/>
      <c r="J582" s="198"/>
      <c r="K582" s="198"/>
      <c r="L582" s="198"/>
      <c r="M582" s="198"/>
      <c r="N582" s="198"/>
      <c r="O582" s="198"/>
      <c r="R582" s="294"/>
      <c r="S582" s="294"/>
      <c r="T582" s="294"/>
      <c r="U582" s="294"/>
    </row>
    <row r="583" spans="1:21" ht="15.6" customHeight="1" thickBot="1">
      <c r="B583" s="1044" t="s">
        <v>575</v>
      </c>
      <c r="C583" s="1044"/>
      <c r="D583" s="1044"/>
      <c r="E583" s="1044"/>
      <c r="F583" s="1044"/>
      <c r="G583" s="1044"/>
      <c r="H583" s="1044"/>
      <c r="I583" s="1044"/>
      <c r="J583" s="1044"/>
      <c r="K583" s="1044"/>
      <c r="L583" s="1044"/>
      <c r="M583" s="1044"/>
      <c r="N583" s="1044"/>
      <c r="O583" s="1044"/>
      <c r="R583" s="294"/>
      <c r="S583" s="294"/>
      <c r="T583" s="294"/>
      <c r="U583" s="294"/>
    </row>
    <row r="584" spans="1:21" ht="15.75" customHeight="1">
      <c r="B584" s="1036" t="s">
        <v>36</v>
      </c>
      <c r="C584" s="1063"/>
      <c r="D584" s="1051" t="s">
        <v>560</v>
      </c>
      <c r="E584" s="1052"/>
      <c r="F584" s="1036" t="s">
        <v>447</v>
      </c>
      <c r="G584" s="1037"/>
      <c r="H584" s="1038"/>
      <c r="I584" s="1038"/>
      <c r="J584" s="1038"/>
      <c r="K584" s="1038"/>
      <c r="L584" s="1038"/>
      <c r="M584" s="1038"/>
      <c r="N584" s="1038"/>
      <c r="O584" s="1039"/>
      <c r="Q584" s="520"/>
      <c r="R584" s="294"/>
      <c r="S584" s="294"/>
      <c r="T584" s="294"/>
      <c r="U584" s="294"/>
    </row>
    <row r="585" spans="1:21" ht="17.25" customHeight="1" thickBot="1">
      <c r="B585" s="1040"/>
      <c r="C585" s="1064"/>
      <c r="D585" s="1053"/>
      <c r="E585" s="1054"/>
      <c r="F585" s="1040"/>
      <c r="G585" s="1041"/>
      <c r="H585" s="1042"/>
      <c r="I585" s="1042"/>
      <c r="J585" s="1042"/>
      <c r="K585" s="1042"/>
      <c r="L585" s="1042"/>
      <c r="M585" s="1042"/>
      <c r="N585" s="1042"/>
      <c r="O585" s="1043"/>
      <c r="Q585" s="519"/>
      <c r="R585" s="294"/>
      <c r="S585" s="294"/>
      <c r="T585" s="294"/>
      <c r="U585" s="294"/>
    </row>
    <row r="586" spans="1:21" ht="16.5" customHeight="1">
      <c r="B586" s="295" t="s">
        <v>111</v>
      </c>
      <c r="C586" s="296"/>
      <c r="D586" s="296"/>
      <c r="E586" s="297"/>
      <c r="F586" s="296"/>
      <c r="G586" s="296"/>
      <c r="H586" s="298"/>
      <c r="I586" s="298"/>
      <c r="J586" s="298"/>
      <c r="K586" s="298"/>
      <c r="L586" s="298"/>
      <c r="M586" s="298"/>
      <c r="N586" s="298"/>
      <c r="O586" s="299"/>
      <c r="R586" s="294"/>
      <c r="S586" s="294"/>
      <c r="T586" s="294"/>
      <c r="U586" s="294"/>
    </row>
    <row r="587" spans="1:21" ht="18.75" customHeight="1">
      <c r="B587" s="1055"/>
      <c r="C587" s="1056"/>
      <c r="D587" s="1056"/>
      <c r="E587" s="1056"/>
      <c r="F587" s="1056"/>
      <c r="G587" s="1056"/>
      <c r="H587" s="1056"/>
      <c r="I587" s="1056"/>
      <c r="J587" s="1056"/>
      <c r="K587" s="1056"/>
      <c r="L587" s="1213" t="s">
        <v>39</v>
      </c>
      <c r="M587" s="1215"/>
      <c r="N587" s="1215"/>
      <c r="O587" s="1216"/>
      <c r="Q587" s="496" t="str">
        <f>IF(M587="", "←選択してください。", "")</f>
        <v>←選択してください。</v>
      </c>
      <c r="R587" s="294"/>
      <c r="S587" s="294"/>
      <c r="T587" s="294"/>
      <c r="U587" s="294"/>
    </row>
    <row r="588" spans="1:21" ht="17.25" customHeight="1">
      <c r="B588" s="1057"/>
      <c r="C588" s="1058"/>
      <c r="D588" s="1058"/>
      <c r="E588" s="1058"/>
      <c r="F588" s="1058"/>
      <c r="G588" s="1058"/>
      <c r="H588" s="1058"/>
      <c r="I588" s="1058"/>
      <c r="J588" s="1058"/>
      <c r="K588" s="1058"/>
      <c r="L588" s="1214"/>
      <c r="M588" s="1217"/>
      <c r="N588" s="1217"/>
      <c r="O588" s="1218"/>
      <c r="Q588" s="301"/>
      <c r="R588" s="294"/>
      <c r="S588" s="294"/>
      <c r="T588" s="294"/>
      <c r="U588" s="294"/>
    </row>
    <row r="589" spans="1:21" ht="4.5" customHeight="1">
      <c r="B589" s="303"/>
      <c r="C589" s="303"/>
      <c r="D589" s="303"/>
      <c r="E589" s="303"/>
      <c r="F589" s="303"/>
      <c r="G589" s="303"/>
      <c r="H589" s="303"/>
      <c r="I589" s="303"/>
      <c r="J589" s="303"/>
      <c r="K589" s="303"/>
      <c r="L589" s="303"/>
      <c r="M589" s="303"/>
      <c r="N589" s="303"/>
      <c r="O589" s="517"/>
      <c r="R589" s="294"/>
      <c r="S589" s="294"/>
      <c r="T589" s="294"/>
      <c r="U589" s="294"/>
    </row>
    <row r="590" spans="1:21" ht="24" customHeight="1">
      <c r="B590" s="987" t="s">
        <v>112</v>
      </c>
      <c r="C590" s="1097"/>
      <c r="D590" s="1098" t="s">
        <v>41</v>
      </c>
      <c r="E590" s="1099"/>
      <c r="F590" s="1100"/>
      <c r="G590" s="1100"/>
      <c r="H590" s="1101"/>
      <c r="I590" s="987"/>
      <c r="J590" s="988"/>
      <c r="K590" s="988"/>
      <c r="L590" s="1219"/>
      <c r="M590" s="1219"/>
      <c r="N590" s="1219"/>
      <c r="O590" s="1220"/>
      <c r="Q590" s="301" t="str">
        <f>IF(OR(F584="人材養成事業",F584= "普及啓発事業"), "←斜線部は記入する必要はありません。", "")</f>
        <v/>
      </c>
      <c r="R590" s="294"/>
      <c r="S590" s="294"/>
      <c r="T590" s="294"/>
      <c r="U590" s="294"/>
    </row>
    <row r="591" spans="1:21" ht="8.25" customHeight="1">
      <c r="B591" s="122"/>
      <c r="C591" s="122"/>
      <c r="D591" s="122"/>
      <c r="E591" s="122"/>
      <c r="F591" s="303"/>
      <c r="G591" s="303"/>
      <c r="H591" s="500"/>
      <c r="I591" s="303"/>
      <c r="J591" s="303"/>
      <c r="K591" s="303"/>
      <c r="L591" s="501"/>
      <c r="M591" s="303"/>
      <c r="N591" s="303"/>
      <c r="O591" s="502"/>
      <c r="Q591" s="301"/>
      <c r="R591" s="294"/>
      <c r="S591" s="294"/>
      <c r="T591" s="294"/>
      <c r="U591" s="294"/>
    </row>
    <row r="592" spans="1:21" ht="24" hidden="1" customHeight="1">
      <c r="B592" s="122"/>
      <c r="C592" s="122"/>
      <c r="D592" s="122"/>
      <c r="E592" s="122"/>
      <c r="F592" s="303"/>
      <c r="G592" s="303"/>
      <c r="H592" s="500"/>
      <c r="I592" s="303"/>
      <c r="J592" s="303"/>
      <c r="K592" s="303"/>
      <c r="L592" s="501"/>
      <c r="M592" s="303"/>
      <c r="N592" s="303"/>
      <c r="O592" s="502"/>
      <c r="Q592" s="301"/>
      <c r="R592" s="294"/>
      <c r="S592" s="294"/>
      <c r="T592" s="294"/>
      <c r="U592" s="294"/>
    </row>
    <row r="593" spans="2:21" ht="9.75" hidden="1" customHeight="1">
      <c r="B593" s="122"/>
      <c r="C593" s="122"/>
      <c r="D593" s="303"/>
      <c r="E593" s="303"/>
      <c r="F593" s="303"/>
      <c r="G593" s="303"/>
      <c r="H593" s="303"/>
      <c r="I593" s="303"/>
      <c r="J593" s="303"/>
      <c r="K593" s="303"/>
      <c r="L593" s="303"/>
      <c r="M593" s="303"/>
      <c r="N593" s="303"/>
      <c r="O593" s="303"/>
      <c r="Q593" s="301"/>
      <c r="R593" s="294"/>
      <c r="S593" s="294"/>
      <c r="T593" s="294"/>
      <c r="U593" s="294"/>
    </row>
    <row r="594" spans="2:21" s="97" customFormat="1" ht="18" customHeight="1">
      <c r="B594" s="1067" t="s">
        <v>277</v>
      </c>
      <c r="C594" s="1075"/>
      <c r="D594" s="1032" t="s">
        <v>738</v>
      </c>
      <c r="E594" s="975"/>
      <c r="F594" s="975"/>
      <c r="G594" s="975"/>
      <c r="H594" s="975"/>
      <c r="I594" s="975"/>
      <c r="J594" s="975"/>
      <c r="K594" s="975"/>
      <c r="L594" s="975"/>
      <c r="M594" s="975"/>
      <c r="N594" s="975"/>
      <c r="O594" s="976"/>
      <c r="Q594" s="495"/>
    </row>
    <row r="595" spans="2:21" s="97" customFormat="1" ht="19.350000000000001" customHeight="1">
      <c r="B595" s="1076"/>
      <c r="C595" s="1077"/>
      <c r="D595" s="1033"/>
      <c r="E595" s="1034"/>
      <c r="F595" s="1034"/>
      <c r="G595" s="1034"/>
      <c r="H595" s="1034"/>
      <c r="I595" s="1034"/>
      <c r="J595" s="1034"/>
      <c r="K595" s="1034"/>
      <c r="L595" s="1034"/>
      <c r="M595" s="1034"/>
      <c r="N595" s="1034"/>
      <c r="O595" s="1035"/>
    </row>
    <row r="596" spans="2:21" s="97" customFormat="1" ht="19.350000000000001" customHeight="1">
      <c r="B596" s="1076"/>
      <c r="C596" s="1077"/>
      <c r="D596" s="1026"/>
      <c r="E596" s="1027"/>
      <c r="F596" s="1027"/>
      <c r="G596" s="1027"/>
      <c r="H596" s="1027"/>
      <c r="I596" s="1027"/>
      <c r="J596" s="1027"/>
      <c r="K596" s="1027"/>
      <c r="L596" s="1027"/>
      <c r="M596" s="1027"/>
      <c r="N596" s="1027"/>
      <c r="O596" s="1028"/>
    </row>
    <row r="597" spans="2:21" s="97" customFormat="1" ht="19.350000000000001" customHeight="1">
      <c r="B597" s="1076"/>
      <c r="C597" s="1077"/>
      <c r="D597" s="1026"/>
      <c r="E597" s="1027"/>
      <c r="F597" s="1027"/>
      <c r="G597" s="1027"/>
      <c r="H597" s="1027"/>
      <c r="I597" s="1027"/>
      <c r="J597" s="1027"/>
      <c r="K597" s="1027"/>
      <c r="L597" s="1027"/>
      <c r="M597" s="1027"/>
      <c r="N597" s="1027"/>
      <c r="O597" s="1028"/>
    </row>
    <row r="598" spans="2:21" s="97" customFormat="1" ht="19.350000000000001" customHeight="1">
      <c r="B598" s="1076"/>
      <c r="C598" s="1077"/>
      <c r="D598" s="1026"/>
      <c r="E598" s="1027"/>
      <c r="F598" s="1027"/>
      <c r="G598" s="1027"/>
      <c r="H598" s="1027"/>
      <c r="I598" s="1027"/>
      <c r="J598" s="1027"/>
      <c r="K598" s="1027"/>
      <c r="L598" s="1027"/>
      <c r="M598" s="1027"/>
      <c r="N598" s="1027"/>
      <c r="O598" s="1028"/>
    </row>
    <row r="599" spans="2:21" s="97" customFormat="1" ht="19.350000000000001" customHeight="1">
      <c r="B599" s="1076"/>
      <c r="C599" s="1077"/>
      <c r="D599" s="1026"/>
      <c r="E599" s="1027"/>
      <c r="F599" s="1027"/>
      <c r="G599" s="1027"/>
      <c r="H599" s="1027"/>
      <c r="I599" s="1027"/>
      <c r="J599" s="1027"/>
      <c r="K599" s="1027"/>
      <c r="L599" s="1027"/>
      <c r="M599" s="1027"/>
      <c r="N599" s="1027"/>
      <c r="O599" s="1028"/>
    </row>
    <row r="600" spans="2:21" s="97" customFormat="1" ht="19.350000000000001" customHeight="1">
      <c r="B600" s="1076"/>
      <c r="C600" s="1077"/>
      <c r="D600" s="1026"/>
      <c r="E600" s="1027"/>
      <c r="F600" s="1027"/>
      <c r="G600" s="1027"/>
      <c r="H600" s="1027"/>
      <c r="I600" s="1027"/>
      <c r="J600" s="1027"/>
      <c r="K600" s="1027"/>
      <c r="L600" s="1027"/>
      <c r="M600" s="1027"/>
      <c r="N600" s="1027"/>
      <c r="O600" s="1028"/>
    </row>
    <row r="601" spans="2:21" s="97" customFormat="1" ht="19.350000000000001" customHeight="1">
      <c r="B601" s="1076"/>
      <c r="C601" s="1077"/>
      <c r="D601" s="1026"/>
      <c r="E601" s="1027"/>
      <c r="F601" s="1027"/>
      <c r="G601" s="1027"/>
      <c r="H601" s="1027"/>
      <c r="I601" s="1027"/>
      <c r="J601" s="1027"/>
      <c r="K601" s="1027"/>
      <c r="L601" s="1027"/>
      <c r="M601" s="1027"/>
      <c r="N601" s="1027"/>
      <c r="O601" s="1028"/>
    </row>
    <row r="602" spans="2:21" s="97" customFormat="1" ht="19.350000000000001" customHeight="1">
      <c r="B602" s="1076"/>
      <c r="C602" s="1077"/>
      <c r="D602" s="1026"/>
      <c r="E602" s="1027"/>
      <c r="F602" s="1027"/>
      <c r="G602" s="1027"/>
      <c r="H602" s="1027"/>
      <c r="I602" s="1027"/>
      <c r="J602" s="1027"/>
      <c r="K602" s="1027"/>
      <c r="L602" s="1027"/>
      <c r="M602" s="1027"/>
      <c r="N602" s="1027"/>
      <c r="O602" s="1028"/>
    </row>
    <row r="603" spans="2:21" s="97" customFormat="1" ht="19.350000000000001" customHeight="1">
      <c r="B603" s="1076"/>
      <c r="C603" s="1077"/>
      <c r="D603" s="1026"/>
      <c r="E603" s="1027"/>
      <c r="F603" s="1027"/>
      <c r="G603" s="1027"/>
      <c r="H603" s="1027"/>
      <c r="I603" s="1027"/>
      <c r="J603" s="1027"/>
      <c r="K603" s="1027"/>
      <c r="L603" s="1027"/>
      <c r="M603" s="1027"/>
      <c r="N603" s="1027"/>
      <c r="O603" s="1028"/>
    </row>
    <row r="604" spans="2:21" s="97" customFormat="1" ht="19.350000000000001" customHeight="1">
      <c r="B604" s="1078"/>
      <c r="C604" s="1079"/>
      <c r="D604" s="1029"/>
      <c r="E604" s="1030"/>
      <c r="F604" s="1030"/>
      <c r="G604" s="1030"/>
      <c r="H604" s="1030"/>
      <c r="I604" s="1030"/>
      <c r="J604" s="1030"/>
      <c r="K604" s="1030"/>
      <c r="L604" s="1030"/>
      <c r="M604" s="1030"/>
      <c r="N604" s="1030"/>
      <c r="O604" s="1031"/>
    </row>
    <row r="605" spans="2:21" s="97" customFormat="1" ht="18" customHeight="1">
      <c r="B605" s="1067" t="s">
        <v>114</v>
      </c>
      <c r="C605" s="1092"/>
      <c r="D605" s="1147" t="s">
        <v>523</v>
      </c>
      <c r="E605" s="1133"/>
      <c r="F605" s="1133"/>
      <c r="G605" s="1133"/>
      <c r="H605" s="1133"/>
      <c r="I605" s="1133"/>
      <c r="J605" s="1133"/>
      <c r="K605" s="1133"/>
      <c r="L605" s="1133"/>
      <c r="M605" s="1133"/>
      <c r="N605" s="1133"/>
      <c r="O605" s="1134"/>
    </row>
    <row r="606" spans="2:21" s="97" customFormat="1" ht="18" customHeight="1">
      <c r="B606" s="1093"/>
      <c r="C606" s="1094"/>
      <c r="D606" s="1045"/>
      <c r="E606" s="1046"/>
      <c r="F606" s="1046"/>
      <c r="G606" s="1046"/>
      <c r="H606" s="1046"/>
      <c r="I606" s="1046"/>
      <c r="J606" s="1046"/>
      <c r="K606" s="1046"/>
      <c r="L606" s="1046"/>
      <c r="M606" s="1046"/>
      <c r="N606" s="1046"/>
      <c r="O606" s="1047"/>
    </row>
    <row r="607" spans="2:21" s="97" customFormat="1" ht="18" customHeight="1">
      <c r="B607" s="1093"/>
      <c r="C607" s="1094"/>
      <c r="D607" s="1026"/>
      <c r="E607" s="1027"/>
      <c r="F607" s="1027"/>
      <c r="G607" s="1027"/>
      <c r="H607" s="1027"/>
      <c r="I607" s="1027"/>
      <c r="J607" s="1027"/>
      <c r="K607" s="1027"/>
      <c r="L607" s="1027"/>
      <c r="M607" s="1027"/>
      <c r="N607" s="1027"/>
      <c r="O607" s="1028"/>
    </row>
    <row r="608" spans="2:21" s="97" customFormat="1" ht="18" customHeight="1">
      <c r="B608" s="1093"/>
      <c r="C608" s="1094"/>
      <c r="D608" s="1026"/>
      <c r="E608" s="1027"/>
      <c r="F608" s="1027"/>
      <c r="G608" s="1027"/>
      <c r="H608" s="1027"/>
      <c r="I608" s="1027"/>
      <c r="J608" s="1027"/>
      <c r="K608" s="1027"/>
      <c r="L608" s="1027"/>
      <c r="M608" s="1027"/>
      <c r="N608" s="1027"/>
      <c r="O608" s="1028"/>
    </row>
    <row r="609" spans="2:15" s="97" customFormat="1" ht="18" customHeight="1">
      <c r="B609" s="1093"/>
      <c r="C609" s="1094"/>
      <c r="D609" s="1026"/>
      <c r="E609" s="1027"/>
      <c r="F609" s="1027"/>
      <c r="G609" s="1027"/>
      <c r="H609" s="1027"/>
      <c r="I609" s="1027"/>
      <c r="J609" s="1027"/>
      <c r="K609" s="1027"/>
      <c r="L609" s="1027"/>
      <c r="M609" s="1027"/>
      <c r="N609" s="1027"/>
      <c r="O609" s="1028"/>
    </row>
    <row r="610" spans="2:15" s="97" customFormat="1" ht="18" customHeight="1">
      <c r="B610" s="1093"/>
      <c r="C610" s="1094"/>
      <c r="D610" s="1026"/>
      <c r="E610" s="1027"/>
      <c r="F610" s="1027"/>
      <c r="G610" s="1027"/>
      <c r="H610" s="1027"/>
      <c r="I610" s="1027"/>
      <c r="J610" s="1027"/>
      <c r="K610" s="1027"/>
      <c r="L610" s="1027"/>
      <c r="M610" s="1027"/>
      <c r="N610" s="1027"/>
      <c r="O610" s="1028"/>
    </row>
    <row r="611" spans="2:15" s="97" customFormat="1" ht="18" customHeight="1">
      <c r="B611" s="1093"/>
      <c r="C611" s="1094"/>
      <c r="D611" s="1048"/>
      <c r="E611" s="1049"/>
      <c r="F611" s="1049"/>
      <c r="G611" s="1049"/>
      <c r="H611" s="1049"/>
      <c r="I611" s="1049"/>
      <c r="J611" s="1049"/>
      <c r="K611" s="1049"/>
      <c r="L611" s="1049"/>
      <c r="M611" s="1049"/>
      <c r="N611" s="1049"/>
      <c r="O611" s="1050"/>
    </row>
    <row r="612" spans="2:15" s="97" customFormat="1" ht="18" customHeight="1">
      <c r="B612" s="1093"/>
      <c r="C612" s="1094"/>
      <c r="D612" s="1116" t="s">
        <v>334</v>
      </c>
      <c r="E612" s="1117"/>
      <c r="F612" s="1117"/>
      <c r="G612" s="1117"/>
      <c r="H612" s="1117"/>
      <c r="I612" s="1117"/>
      <c r="J612" s="1117"/>
      <c r="K612" s="1117"/>
      <c r="L612" s="1117"/>
      <c r="M612" s="1117"/>
      <c r="N612" s="1117"/>
      <c r="O612" s="1118"/>
    </row>
    <row r="613" spans="2:15" s="97" customFormat="1" ht="18" customHeight="1">
      <c r="B613" s="1093"/>
      <c r="C613" s="1094"/>
      <c r="D613" s="1045"/>
      <c r="E613" s="1119"/>
      <c r="F613" s="1119"/>
      <c r="G613" s="1119"/>
      <c r="H613" s="1119"/>
      <c r="I613" s="1119"/>
      <c r="J613" s="1119"/>
      <c r="K613" s="1119"/>
      <c r="L613" s="1119"/>
      <c r="M613" s="1119"/>
      <c r="N613" s="1119"/>
      <c r="O613" s="1120"/>
    </row>
    <row r="614" spans="2:15" s="97" customFormat="1" ht="18" customHeight="1">
      <c r="B614" s="1093"/>
      <c r="C614" s="1094"/>
      <c r="D614" s="1121"/>
      <c r="E614" s="1122"/>
      <c r="F614" s="1122"/>
      <c r="G614" s="1122"/>
      <c r="H614" s="1122"/>
      <c r="I614" s="1122"/>
      <c r="J614" s="1122"/>
      <c r="K614" s="1122"/>
      <c r="L614" s="1122"/>
      <c r="M614" s="1122"/>
      <c r="N614" s="1122"/>
      <c r="O614" s="1123"/>
    </row>
    <row r="615" spans="2:15" s="97" customFormat="1" ht="18" customHeight="1">
      <c r="B615" s="1093"/>
      <c r="C615" s="1094"/>
      <c r="D615" s="1121"/>
      <c r="E615" s="1122"/>
      <c r="F615" s="1122"/>
      <c r="G615" s="1122"/>
      <c r="H615" s="1122"/>
      <c r="I615" s="1122"/>
      <c r="J615" s="1122"/>
      <c r="K615" s="1122"/>
      <c r="L615" s="1122"/>
      <c r="M615" s="1122"/>
      <c r="N615" s="1122"/>
      <c r="O615" s="1123"/>
    </row>
    <row r="616" spans="2:15" s="97" customFormat="1" ht="18" customHeight="1">
      <c r="B616" s="1093"/>
      <c r="C616" s="1094"/>
      <c r="D616" s="1121"/>
      <c r="E616" s="1122"/>
      <c r="F616" s="1122"/>
      <c r="G616" s="1122"/>
      <c r="H616" s="1122"/>
      <c r="I616" s="1122"/>
      <c r="J616" s="1122"/>
      <c r="K616" s="1122"/>
      <c r="L616" s="1122"/>
      <c r="M616" s="1122"/>
      <c r="N616" s="1122"/>
      <c r="O616" s="1123"/>
    </row>
    <row r="617" spans="2:15" s="97" customFormat="1" ht="18" customHeight="1">
      <c r="B617" s="1093"/>
      <c r="C617" s="1094"/>
      <c r="D617" s="1121"/>
      <c r="E617" s="1122"/>
      <c r="F617" s="1122"/>
      <c r="G617" s="1122"/>
      <c r="H617" s="1122"/>
      <c r="I617" s="1122"/>
      <c r="J617" s="1122"/>
      <c r="K617" s="1122"/>
      <c r="L617" s="1122"/>
      <c r="M617" s="1122"/>
      <c r="N617" s="1122"/>
      <c r="O617" s="1123"/>
    </row>
    <row r="618" spans="2:15" s="97" customFormat="1" ht="18" customHeight="1">
      <c r="B618" s="1093"/>
      <c r="C618" s="1094"/>
      <c r="D618" s="1121"/>
      <c r="E618" s="1122"/>
      <c r="F618" s="1122"/>
      <c r="G618" s="1122"/>
      <c r="H618" s="1122"/>
      <c r="I618" s="1122"/>
      <c r="J618" s="1122"/>
      <c r="K618" s="1122"/>
      <c r="L618" s="1122"/>
      <c r="M618" s="1122"/>
      <c r="N618" s="1122"/>
      <c r="O618" s="1123"/>
    </row>
    <row r="619" spans="2:15" s="97" customFormat="1" ht="18" customHeight="1">
      <c r="B619" s="1095"/>
      <c r="C619" s="1096"/>
      <c r="D619" s="1124"/>
      <c r="E619" s="1125"/>
      <c r="F619" s="1125"/>
      <c r="G619" s="1125"/>
      <c r="H619" s="1125"/>
      <c r="I619" s="1125"/>
      <c r="J619" s="1125"/>
      <c r="K619" s="1125"/>
      <c r="L619" s="1125"/>
      <c r="M619" s="1125"/>
      <c r="N619" s="1125"/>
      <c r="O619" s="1126"/>
    </row>
    <row r="620" spans="2:15" s="97" customFormat="1" ht="33.75" customHeight="1">
      <c r="B620" s="1067" t="s">
        <v>110</v>
      </c>
      <c r="C620" s="1092"/>
      <c r="D620" s="1102" t="s">
        <v>733</v>
      </c>
      <c r="E620" s="1090"/>
      <c r="F620" s="1090"/>
      <c r="G620" s="1090"/>
      <c r="H620" s="1090"/>
      <c r="I620" s="1090"/>
      <c r="J620" s="1090"/>
      <c r="K620" s="1090"/>
      <c r="L620" s="1090"/>
      <c r="M620" s="1090"/>
      <c r="N620" s="1090"/>
      <c r="O620" s="1091"/>
    </row>
    <row r="621" spans="2:15" s="97" customFormat="1" ht="18" customHeight="1">
      <c r="B621" s="1093"/>
      <c r="C621" s="1094"/>
      <c r="D621" s="1045"/>
      <c r="E621" s="1108"/>
      <c r="F621" s="1108"/>
      <c r="G621" s="1108"/>
      <c r="H621" s="1108"/>
      <c r="I621" s="1108"/>
      <c r="J621" s="1108"/>
      <c r="K621" s="1108"/>
      <c r="L621" s="1108"/>
      <c r="M621" s="1108"/>
      <c r="N621" s="1108"/>
      <c r="O621" s="1109"/>
    </row>
    <row r="622" spans="2:15" s="97" customFormat="1" ht="18" customHeight="1">
      <c r="B622" s="1093"/>
      <c r="C622" s="1094"/>
      <c r="D622" s="1110"/>
      <c r="E622" s="1111"/>
      <c r="F622" s="1111"/>
      <c r="G622" s="1111"/>
      <c r="H622" s="1111"/>
      <c r="I622" s="1111"/>
      <c r="J622" s="1111"/>
      <c r="K622" s="1111"/>
      <c r="L622" s="1111"/>
      <c r="M622" s="1111"/>
      <c r="N622" s="1111"/>
      <c r="O622" s="1112"/>
    </row>
    <row r="623" spans="2:15" s="97" customFormat="1" ht="18" customHeight="1">
      <c r="B623" s="1093"/>
      <c r="C623" s="1094"/>
      <c r="D623" s="1113"/>
      <c r="E623" s="1114"/>
      <c r="F623" s="1114"/>
      <c r="G623" s="1114"/>
      <c r="H623" s="1114"/>
      <c r="I623" s="1114"/>
      <c r="J623" s="1114"/>
      <c r="K623" s="1114"/>
      <c r="L623" s="1114"/>
      <c r="M623" s="1114"/>
      <c r="N623" s="1114"/>
      <c r="O623" s="1115"/>
    </row>
    <row r="624" spans="2:15" s="97" customFormat="1" ht="17.100000000000001" customHeight="1">
      <c r="B624" s="1093"/>
      <c r="C624" s="1094"/>
      <c r="D624" s="1133" t="s">
        <v>278</v>
      </c>
      <c r="E624" s="1133"/>
      <c r="F624" s="1133"/>
      <c r="G624" s="1133"/>
      <c r="H624" s="1133"/>
      <c r="I624" s="1133"/>
      <c r="J624" s="1133"/>
      <c r="K624" s="1133"/>
      <c r="L624" s="1133"/>
      <c r="M624" s="1133"/>
      <c r="N624" s="1133"/>
      <c r="O624" s="1134"/>
    </row>
    <row r="625" spans="2:21" s="97" customFormat="1" ht="17.100000000000001" customHeight="1">
      <c r="B625" s="1093"/>
      <c r="C625" s="1094"/>
      <c r="D625" s="1135"/>
      <c r="E625" s="1108"/>
      <c r="F625" s="1108"/>
      <c r="G625" s="1108"/>
      <c r="H625" s="1108"/>
      <c r="I625" s="1108"/>
      <c r="J625" s="1108"/>
      <c r="K625" s="1108"/>
      <c r="L625" s="1108"/>
      <c r="M625" s="1108"/>
      <c r="N625" s="1108"/>
      <c r="O625" s="1109"/>
    </row>
    <row r="626" spans="2:21" s="97" customFormat="1" ht="17.100000000000001" customHeight="1">
      <c r="B626" s="1093"/>
      <c r="C626" s="1094"/>
      <c r="D626" s="1110"/>
      <c r="E626" s="1111"/>
      <c r="F626" s="1111"/>
      <c r="G626" s="1111"/>
      <c r="H626" s="1111"/>
      <c r="I626" s="1111"/>
      <c r="J626" s="1111"/>
      <c r="K626" s="1111"/>
      <c r="L626" s="1111"/>
      <c r="M626" s="1111"/>
      <c r="N626" s="1111"/>
      <c r="O626" s="1112"/>
    </row>
    <row r="627" spans="2:21" s="97" customFormat="1" ht="17.100000000000001" customHeight="1">
      <c r="B627" s="1093"/>
      <c r="C627" s="1094"/>
      <c r="D627" s="1113"/>
      <c r="E627" s="1114"/>
      <c r="F627" s="1114"/>
      <c r="G627" s="1114"/>
      <c r="H627" s="1114"/>
      <c r="I627" s="1114"/>
      <c r="J627" s="1114"/>
      <c r="K627" s="1114"/>
      <c r="L627" s="1114"/>
      <c r="M627" s="1114"/>
      <c r="N627" s="1114"/>
      <c r="O627" s="1115"/>
    </row>
    <row r="628" spans="2:21" s="97" customFormat="1" ht="17.100000000000001" customHeight="1">
      <c r="B628" s="1093"/>
      <c r="C628" s="1094"/>
      <c r="D628" s="1133" t="s">
        <v>371</v>
      </c>
      <c r="E628" s="1133"/>
      <c r="F628" s="1133"/>
      <c r="G628" s="1133"/>
      <c r="H628" s="1133"/>
      <c r="I628" s="1133"/>
      <c r="J628" s="1133"/>
      <c r="K628" s="1133"/>
      <c r="L628" s="1133"/>
      <c r="M628" s="1133"/>
      <c r="N628" s="1133"/>
      <c r="O628" s="1134"/>
    </row>
    <row r="629" spans="2:21" s="97" customFormat="1" ht="17.100000000000001" customHeight="1">
      <c r="B629" s="1093"/>
      <c r="C629" s="1094"/>
      <c r="D629" s="1135"/>
      <c r="E629" s="1136"/>
      <c r="F629" s="1136"/>
      <c r="G629" s="1136"/>
      <c r="H629" s="1136"/>
      <c r="I629" s="1136"/>
      <c r="J629" s="1136"/>
      <c r="K629" s="1136"/>
      <c r="L629" s="1136"/>
      <c r="M629" s="1136"/>
      <c r="N629" s="1136"/>
      <c r="O629" s="1137"/>
    </row>
    <row r="630" spans="2:21" s="97" customFormat="1" ht="17.100000000000001" customHeight="1">
      <c r="B630" s="1093"/>
      <c r="C630" s="1094"/>
      <c r="D630" s="1138"/>
      <c r="E630" s="827"/>
      <c r="F630" s="827"/>
      <c r="G630" s="827"/>
      <c r="H630" s="827"/>
      <c r="I630" s="827"/>
      <c r="J630" s="827"/>
      <c r="K630" s="827"/>
      <c r="L630" s="827"/>
      <c r="M630" s="827"/>
      <c r="N630" s="827"/>
      <c r="O630" s="1139"/>
    </row>
    <row r="631" spans="2:21" s="97" customFormat="1" ht="17.100000000000001" customHeight="1">
      <c r="B631" s="1093"/>
      <c r="C631" s="1094"/>
      <c r="D631" s="1140"/>
      <c r="E631" s="1141"/>
      <c r="F631" s="1141"/>
      <c r="G631" s="1141"/>
      <c r="H631" s="1141"/>
      <c r="I631" s="1141"/>
      <c r="J631" s="1141"/>
      <c r="K631" s="1141"/>
      <c r="L631" s="1141"/>
      <c r="M631" s="1141"/>
      <c r="N631" s="1141"/>
      <c r="O631" s="1142"/>
    </row>
    <row r="632" spans="2:21" s="97" customFormat="1" ht="45" customHeight="1">
      <c r="B632" s="1093"/>
      <c r="C632" s="1094"/>
      <c r="D632" s="1021" t="s">
        <v>781</v>
      </c>
      <c r="E632" s="1022"/>
      <c r="F632" s="1022"/>
      <c r="G632" s="1022"/>
      <c r="H632" s="1022"/>
      <c r="I632" s="1022"/>
      <c r="J632" s="1022"/>
      <c r="K632" s="1022"/>
      <c r="L632" s="1023"/>
      <c r="M632" s="1024" t="s">
        <v>713</v>
      </c>
      <c r="N632" s="1025"/>
      <c r="O632" s="706" t="s">
        <v>714</v>
      </c>
      <c r="Q632" s="495" t="s">
        <v>721</v>
      </c>
    </row>
    <row r="633" spans="2:21" s="97" customFormat="1" ht="17.100000000000001" customHeight="1">
      <c r="B633" s="1093"/>
      <c r="C633" s="1094"/>
      <c r="D633" s="1045"/>
      <c r="E633" s="1103"/>
      <c r="F633" s="1103"/>
      <c r="G633" s="1103"/>
      <c r="H633" s="1103"/>
      <c r="I633" s="1103"/>
      <c r="J633" s="1103"/>
      <c r="K633" s="1103"/>
      <c r="L633" s="1103"/>
      <c r="M633" s="1103"/>
      <c r="N633" s="1103"/>
      <c r="O633" s="1104"/>
    </row>
    <row r="634" spans="2:21" ht="18" customHeight="1">
      <c r="B634" s="1093"/>
      <c r="C634" s="1094"/>
      <c r="D634" s="1105"/>
      <c r="E634" s="1106"/>
      <c r="F634" s="1106"/>
      <c r="G634" s="1106"/>
      <c r="H634" s="1106"/>
      <c r="I634" s="1106"/>
      <c r="J634" s="1106"/>
      <c r="K634" s="1106"/>
      <c r="L634" s="1106"/>
      <c r="M634" s="1106"/>
      <c r="N634" s="1106"/>
      <c r="O634" s="1107"/>
      <c r="R634" s="294"/>
      <c r="S634" s="294"/>
      <c r="T634" s="294"/>
      <c r="U634" s="294"/>
    </row>
    <row r="635" spans="2:21" ht="18" customHeight="1">
      <c r="B635" s="1093"/>
      <c r="C635" s="1094"/>
      <c r="D635" s="1147" t="s">
        <v>279</v>
      </c>
      <c r="E635" s="1133"/>
      <c r="F635" s="1133"/>
      <c r="G635" s="1133"/>
      <c r="H635" s="1133"/>
      <c r="I635" s="1133"/>
      <c r="J635" s="1133"/>
      <c r="K635" s="1133"/>
      <c r="L635" s="1133"/>
      <c r="M635" s="1133"/>
      <c r="N635" s="1133"/>
      <c r="O635" s="1134"/>
      <c r="R635" s="294"/>
      <c r="S635" s="294"/>
      <c r="T635" s="294"/>
      <c r="U635" s="294"/>
    </row>
    <row r="636" spans="2:21" ht="18" customHeight="1">
      <c r="B636" s="1093"/>
      <c r="C636" s="1094"/>
      <c r="D636" s="1127"/>
      <c r="E636" s="1128"/>
      <c r="F636" s="1128"/>
      <c r="G636" s="1128"/>
      <c r="H636" s="1128"/>
      <c r="I636" s="1128"/>
      <c r="J636" s="1128"/>
      <c r="K636" s="1128"/>
      <c r="L636" s="1128"/>
      <c r="M636" s="1128"/>
      <c r="N636" s="1128"/>
      <c r="O636" s="1129"/>
      <c r="R636" s="294"/>
      <c r="S636" s="294"/>
      <c r="T636" s="294"/>
      <c r="U636" s="294"/>
    </row>
    <row r="637" spans="2:21" s="308" customFormat="1" ht="18" customHeight="1">
      <c r="B637" s="1095"/>
      <c r="C637" s="1096"/>
      <c r="D637" s="1130"/>
      <c r="E637" s="1131"/>
      <c r="F637" s="1131"/>
      <c r="G637" s="1131"/>
      <c r="H637" s="1131"/>
      <c r="I637" s="1131"/>
      <c r="J637" s="1131"/>
      <c r="K637" s="1131"/>
      <c r="L637" s="1131"/>
      <c r="M637" s="1131"/>
      <c r="N637" s="1131"/>
      <c r="O637" s="1132"/>
    </row>
    <row r="638" spans="2:21" s="122" customFormat="1" ht="4.5" customHeight="1">
      <c r="B638" s="309"/>
      <c r="C638" s="309"/>
      <c r="D638" s="310"/>
      <c r="E638" s="310"/>
      <c r="F638" s="310"/>
      <c r="G638" s="310"/>
      <c r="H638" s="310"/>
      <c r="I638" s="310"/>
      <c r="J638" s="310"/>
      <c r="K638" s="310"/>
      <c r="L638" s="310"/>
      <c r="M638" s="310"/>
      <c r="N638" s="310"/>
      <c r="O638" s="310"/>
    </row>
    <row r="639" spans="2:21" s="122" customFormat="1" ht="18.75" customHeight="1">
      <c r="B639" s="463" t="s">
        <v>333</v>
      </c>
      <c r="C639" s="309"/>
      <c r="D639" s="310"/>
      <c r="E639" s="310"/>
      <c r="F639" s="310"/>
      <c r="G639" s="310"/>
      <c r="H639" s="310"/>
      <c r="I639" s="310"/>
      <c r="J639" s="310"/>
      <c r="K639" s="310"/>
      <c r="L639" s="310"/>
      <c r="M639" s="310"/>
      <c r="N639" s="310"/>
      <c r="O639" s="310"/>
    </row>
    <row r="640" spans="2:21" s="122" customFormat="1" ht="14.25" customHeight="1" thickBot="1">
      <c r="B640" s="463" t="s">
        <v>331</v>
      </c>
      <c r="C640" s="309"/>
      <c r="D640" s="310"/>
      <c r="E640" s="310"/>
      <c r="F640" s="310"/>
      <c r="G640" s="310"/>
      <c r="H640" s="310"/>
      <c r="I640" s="310"/>
      <c r="J640" s="310"/>
      <c r="K640" s="310"/>
      <c r="L640" s="310"/>
      <c r="M640" s="310"/>
      <c r="N640" s="310"/>
      <c r="O640" s="310"/>
    </row>
    <row r="641" spans="1:17" s="122" customFormat="1" ht="18" customHeight="1" thickBot="1">
      <c r="B641" s="1143" t="s">
        <v>36</v>
      </c>
      <c r="C641" s="1017"/>
      <c r="D641" s="1018"/>
      <c r="E641" s="311" t="s">
        <v>560</v>
      </c>
      <c r="F641" s="312"/>
      <c r="G641" s="312"/>
      <c r="H641" s="312"/>
      <c r="I641" s="312"/>
      <c r="J641" s="312"/>
      <c r="K641" s="312"/>
      <c r="L641" s="212"/>
      <c r="M641" s="212"/>
      <c r="N641" s="212"/>
      <c r="O641" s="212"/>
    </row>
    <row r="642" spans="1:17" s="122" customFormat="1" ht="12">
      <c r="A642" s="313"/>
      <c r="B642" s="314" t="s">
        <v>50</v>
      </c>
      <c r="C642" s="314"/>
      <c r="D642" s="315"/>
      <c r="E642" s="316"/>
      <c r="F642" s="316"/>
      <c r="G642" s="317" t="s">
        <v>51</v>
      </c>
      <c r="H642" s="315"/>
      <c r="I642" s="314" t="s">
        <v>52</v>
      </c>
      <c r="J642" s="314"/>
      <c r="K642" s="313"/>
      <c r="L642" s="318"/>
      <c r="M642" s="319"/>
      <c r="N642" s="313"/>
      <c r="O642" s="317" t="s">
        <v>51</v>
      </c>
    </row>
    <row r="643" spans="1:17" s="122" customFormat="1" ht="12">
      <c r="A643" s="320"/>
      <c r="B643" s="321" t="s">
        <v>53</v>
      </c>
      <c r="C643" s="322"/>
      <c r="D643" s="322"/>
      <c r="E643" s="323"/>
      <c r="F643" s="323" t="s">
        <v>54</v>
      </c>
      <c r="G643" s="324" t="s">
        <v>55</v>
      </c>
      <c r="H643" s="325"/>
      <c r="I643" s="321" t="s">
        <v>53</v>
      </c>
      <c r="J643" s="322"/>
      <c r="K643" s="322"/>
      <c r="L643" s="322"/>
      <c r="M643" s="323"/>
      <c r="N643" s="323" t="s">
        <v>54</v>
      </c>
      <c r="O643" s="324" t="s">
        <v>55</v>
      </c>
    </row>
    <row r="644" spans="1:17" s="122" customFormat="1" ht="18" customHeight="1">
      <c r="A644" s="313"/>
      <c r="B644" s="78" t="s">
        <v>395</v>
      </c>
      <c r="C644" s="79"/>
      <c r="D644" s="79"/>
      <c r="E644" s="80"/>
      <c r="F644" s="81"/>
      <c r="G644" s="82"/>
      <c r="H644" s="83"/>
      <c r="I644" s="78" t="s">
        <v>397</v>
      </c>
      <c r="J644" s="79"/>
      <c r="K644" s="79"/>
      <c r="L644" s="79"/>
      <c r="M644" s="80"/>
      <c r="N644" s="84"/>
      <c r="O644" s="85"/>
      <c r="Q644" s="561" t="s">
        <v>700</v>
      </c>
    </row>
    <row r="645" spans="1:17" s="122" customFormat="1" ht="14.25" customHeight="1">
      <c r="A645" s="313"/>
      <c r="B645" s="86"/>
      <c r="C645" s="87"/>
      <c r="D645" s="88"/>
      <c r="E645" s="89"/>
      <c r="F645" s="90"/>
      <c r="G645" s="91"/>
      <c r="H645" s="83"/>
      <c r="I645" s="92"/>
      <c r="J645" s="93"/>
      <c r="K645" s="88"/>
      <c r="L645" s="88"/>
      <c r="M645" s="89"/>
      <c r="N645" s="90"/>
      <c r="O645" s="94"/>
    </row>
    <row r="646" spans="1:17" s="122" customFormat="1" ht="14.25" customHeight="1">
      <c r="A646" s="313"/>
      <c r="B646" s="95"/>
      <c r="C646" s="96"/>
      <c r="D646" s="97"/>
      <c r="E646" s="98"/>
      <c r="F646" s="90"/>
      <c r="G646" s="99">
        <f>ROUNDDOWN(SUM(F645:F651)/1000,0)</f>
        <v>0</v>
      </c>
      <c r="H646" s="100"/>
      <c r="I646" s="92"/>
      <c r="J646" s="510"/>
      <c r="K646" s="510"/>
      <c r="L646" s="510"/>
      <c r="M646" s="98"/>
      <c r="N646" s="90"/>
      <c r="O646" s="101">
        <f>ROUNDDOWN(SUM(N645:N654)/1000,0)</f>
        <v>0</v>
      </c>
    </row>
    <row r="647" spans="1:17" s="122" customFormat="1" ht="14.1" customHeight="1">
      <c r="A647" s="313"/>
      <c r="B647" s="95"/>
      <c r="C647" s="96"/>
      <c r="D647" s="97"/>
      <c r="E647" s="98"/>
      <c r="F647" s="90"/>
      <c r="G647" s="99"/>
      <c r="H647" s="100"/>
      <c r="I647" s="92"/>
      <c r="J647" s="510"/>
      <c r="K647" s="510"/>
      <c r="L647" s="510"/>
      <c r="M647" s="98"/>
      <c r="N647" s="90"/>
      <c r="O647" s="94"/>
    </row>
    <row r="648" spans="1:17" s="122" customFormat="1" ht="14.25" customHeight="1">
      <c r="A648" s="313"/>
      <c r="B648" s="95"/>
      <c r="C648" s="96"/>
      <c r="D648" s="97"/>
      <c r="E648" s="98"/>
      <c r="F648" s="90"/>
      <c r="G648" s="99"/>
      <c r="H648" s="100"/>
      <c r="I648" s="92"/>
      <c r="J648" s="510"/>
      <c r="K648" s="510"/>
      <c r="L648" s="510"/>
      <c r="M648" s="98"/>
      <c r="N648" s="90"/>
      <c r="O648" s="94"/>
    </row>
    <row r="649" spans="1:17" s="122" customFormat="1" ht="14.25" customHeight="1">
      <c r="A649" s="313"/>
      <c r="B649" s="95"/>
      <c r="C649" s="96"/>
      <c r="D649" s="97"/>
      <c r="E649" s="98"/>
      <c r="F649" s="90"/>
      <c r="G649" s="102"/>
      <c r="H649" s="103"/>
      <c r="I649" s="92"/>
      <c r="J649" s="510"/>
      <c r="K649" s="510"/>
      <c r="L649" s="510"/>
      <c r="M649" s="98"/>
      <c r="N649" s="90"/>
      <c r="O649" s="94"/>
    </row>
    <row r="650" spans="1:17" s="122" customFormat="1" ht="14.25" customHeight="1">
      <c r="A650" s="313"/>
      <c r="B650" s="95"/>
      <c r="C650" s="96"/>
      <c r="D650" s="97"/>
      <c r="E650" s="98"/>
      <c r="F650" s="90"/>
      <c r="G650" s="102"/>
      <c r="H650" s="103"/>
      <c r="I650" s="92"/>
      <c r="J650" s="510"/>
      <c r="K650" s="510"/>
      <c r="L650" s="510"/>
      <c r="M650" s="98"/>
      <c r="N650" s="90"/>
      <c r="O650" s="94"/>
    </row>
    <row r="651" spans="1:17" s="122" customFormat="1" ht="14.25" customHeight="1">
      <c r="A651" s="313"/>
      <c r="B651" s="78" t="s">
        <v>607</v>
      </c>
      <c r="C651" s="79"/>
      <c r="D651" s="79"/>
      <c r="E651" s="80"/>
      <c r="F651" s="81"/>
      <c r="G651" s="82"/>
      <c r="H651" s="105"/>
      <c r="I651" s="92"/>
      <c r="J651" s="510"/>
      <c r="K651" s="510"/>
      <c r="L651" s="510"/>
      <c r="M651" s="98"/>
      <c r="N651" s="90"/>
      <c r="O651" s="94"/>
    </row>
    <row r="652" spans="1:17" s="122" customFormat="1" ht="14.25" customHeight="1">
      <c r="A652" s="313"/>
      <c r="B652" s="95"/>
      <c r="C652" s="96"/>
      <c r="D652" s="97"/>
      <c r="E652" s="98"/>
      <c r="F652" s="90"/>
      <c r="G652" s="91"/>
      <c r="H652" s="105"/>
      <c r="I652" s="92"/>
      <c r="J652" s="510"/>
      <c r="K652" s="510"/>
      <c r="L652" s="510"/>
      <c r="M652" s="98"/>
      <c r="N652" s="90"/>
      <c r="O652" s="94"/>
    </row>
    <row r="653" spans="1:17" s="122" customFormat="1" ht="14.25" customHeight="1">
      <c r="A653" s="313"/>
      <c r="B653" s="95"/>
      <c r="C653" s="96"/>
      <c r="D653" s="97"/>
      <c r="E653" s="98"/>
      <c r="F653" s="90"/>
      <c r="G653" s="99">
        <f>ROUNDDOWN(SUM(F652:F657)/1000,0)</f>
        <v>0</v>
      </c>
      <c r="H653" s="100"/>
      <c r="I653" s="107"/>
      <c r="J653" s="511"/>
      <c r="K653" s="511"/>
      <c r="L653" s="511"/>
      <c r="M653" s="98"/>
      <c r="N653" s="90"/>
      <c r="O653" s="106"/>
    </row>
    <row r="654" spans="1:17" s="122" customFormat="1" ht="14.25" customHeight="1">
      <c r="A654" s="313"/>
      <c r="B654" s="95"/>
      <c r="C654" s="96"/>
      <c r="D654" s="97"/>
      <c r="E654" s="98"/>
      <c r="F654" s="90"/>
      <c r="G654" s="99"/>
      <c r="H654" s="100"/>
      <c r="I654" s="78" t="s">
        <v>398</v>
      </c>
      <c r="J654" s="79"/>
      <c r="K654" s="79"/>
      <c r="L654" s="79"/>
      <c r="M654" s="80"/>
      <c r="N654" s="81"/>
      <c r="O654" s="111"/>
    </row>
    <row r="655" spans="1:17" s="122" customFormat="1" ht="14.25" customHeight="1">
      <c r="A655" s="313"/>
      <c r="B655" s="95"/>
      <c r="C655" s="96"/>
      <c r="D655" s="97"/>
      <c r="E655" s="98"/>
      <c r="F655" s="90"/>
      <c r="G655" s="99"/>
      <c r="H655" s="105"/>
      <c r="I655" s="92"/>
      <c r="J655" s="510"/>
      <c r="K655" s="510"/>
      <c r="L655" s="510"/>
      <c r="M655" s="98"/>
      <c r="N655" s="90"/>
      <c r="O655" s="94"/>
    </row>
    <row r="656" spans="1:17" s="122" customFormat="1" ht="14.25" customHeight="1">
      <c r="A656" s="313"/>
      <c r="B656" s="95"/>
      <c r="C656" s="96"/>
      <c r="D656" s="97"/>
      <c r="E656" s="98"/>
      <c r="F656" s="90"/>
      <c r="G656" s="99"/>
      <c r="H656" s="100"/>
      <c r="I656" s="92"/>
      <c r="J656" s="510"/>
      <c r="K656" s="510"/>
      <c r="L656" s="510"/>
      <c r="M656" s="98"/>
      <c r="N656" s="90"/>
      <c r="O656" s="101">
        <f>ROUNDDOWN(SUM(N655:N663)/1000,0)</f>
        <v>0</v>
      </c>
    </row>
    <row r="657" spans="1:15" s="122" customFormat="1" ht="14.25" customHeight="1">
      <c r="A657" s="313"/>
      <c r="B657" s="78" t="s">
        <v>614</v>
      </c>
      <c r="C657" s="79"/>
      <c r="D657" s="79"/>
      <c r="E657" s="80"/>
      <c r="F657" s="81"/>
      <c r="G657" s="82"/>
      <c r="H657" s="100"/>
      <c r="I657" s="92"/>
      <c r="J657" s="510"/>
      <c r="K657" s="510"/>
      <c r="L657" s="510"/>
      <c r="M657" s="98"/>
      <c r="N657" s="90"/>
      <c r="O657" s="94"/>
    </row>
    <row r="658" spans="1:15" s="122" customFormat="1" ht="14.25" customHeight="1">
      <c r="A658" s="313"/>
      <c r="B658" s="95"/>
      <c r="C658" s="96"/>
      <c r="D658" s="97"/>
      <c r="E658" s="98"/>
      <c r="F658" s="90"/>
      <c r="G658" s="91"/>
      <c r="H658" s="105"/>
      <c r="I658" s="92"/>
      <c r="J658" s="510"/>
      <c r="K658" s="510"/>
      <c r="L658" s="510"/>
      <c r="M658" s="98"/>
      <c r="N658" s="90"/>
      <c r="O658" s="94"/>
    </row>
    <row r="659" spans="1:15" s="122" customFormat="1" ht="14.25" customHeight="1">
      <c r="A659" s="313"/>
      <c r="B659" s="95"/>
      <c r="C659" s="96"/>
      <c r="D659" s="97"/>
      <c r="E659" s="98"/>
      <c r="F659" s="90"/>
      <c r="G659" s="99">
        <f>ROUNDDOWN(SUM(F658:F661)/1000,0)</f>
        <v>0</v>
      </c>
      <c r="H659" s="105"/>
      <c r="I659" s="92"/>
      <c r="J659" s="510"/>
      <c r="K659" s="510"/>
      <c r="L659" s="510"/>
      <c r="M659" s="98"/>
      <c r="N659" s="90"/>
      <c r="O659" s="94"/>
    </row>
    <row r="660" spans="1:15" s="122" customFormat="1" ht="14.25" customHeight="1">
      <c r="A660" s="313"/>
      <c r="B660" s="95"/>
      <c r="C660" s="96"/>
      <c r="D660" s="97"/>
      <c r="E660" s="98"/>
      <c r="F660" s="90"/>
      <c r="G660" s="99"/>
      <c r="H660" s="100"/>
      <c r="I660" s="92"/>
      <c r="J660" s="510"/>
      <c r="K660" s="510"/>
      <c r="L660" s="510"/>
      <c r="M660" s="98"/>
      <c r="N660" s="90"/>
      <c r="O660" s="94"/>
    </row>
    <row r="661" spans="1:15" s="122" customFormat="1" ht="14.25" customHeight="1">
      <c r="A661" s="313"/>
      <c r="B661" s="78" t="s">
        <v>615</v>
      </c>
      <c r="C661" s="79"/>
      <c r="D661" s="79"/>
      <c r="E661" s="80"/>
      <c r="F661" s="81"/>
      <c r="G661" s="82"/>
      <c r="H661" s="100"/>
      <c r="I661" s="92"/>
      <c r="J661" s="510"/>
      <c r="K661" s="510"/>
      <c r="L661" s="510"/>
      <c r="M661" s="98"/>
      <c r="N661" s="90"/>
      <c r="O661" s="94"/>
    </row>
    <row r="662" spans="1:15" s="122" customFormat="1" ht="14.25" customHeight="1">
      <c r="A662" s="313"/>
      <c r="B662" s="95"/>
      <c r="C662" s="96"/>
      <c r="D662" s="97"/>
      <c r="E662" s="98"/>
      <c r="F662" s="90"/>
      <c r="G662" s="91"/>
      <c r="H662" s="105"/>
      <c r="I662" s="92"/>
      <c r="J662" s="510"/>
      <c r="K662" s="510"/>
      <c r="L662" s="510"/>
      <c r="M662" s="98"/>
      <c r="N662" s="90"/>
      <c r="O662" s="106"/>
    </row>
    <row r="663" spans="1:15" s="122" customFormat="1" ht="14.25" customHeight="1">
      <c r="A663" s="313"/>
      <c r="B663" s="95"/>
      <c r="C663" s="96"/>
      <c r="D663" s="97"/>
      <c r="E663" s="98"/>
      <c r="F663" s="90"/>
      <c r="G663" s="99">
        <f>ROUNDDOWN(SUM(F662:F667)/1000,0)</f>
        <v>0</v>
      </c>
      <c r="H663" s="105"/>
      <c r="I663" s="185" t="s">
        <v>399</v>
      </c>
      <c r="J663" s="167"/>
      <c r="K663" s="109"/>
      <c r="L663" s="109"/>
      <c r="M663" s="110"/>
      <c r="N663" s="84"/>
      <c r="O663" s="111"/>
    </row>
    <row r="664" spans="1:15" s="122" customFormat="1" ht="14.25" customHeight="1">
      <c r="A664" s="313"/>
      <c r="B664" s="95"/>
      <c r="C664" s="96"/>
      <c r="D664" s="97"/>
      <c r="E664" s="98"/>
      <c r="F664" s="90"/>
      <c r="G664" s="99"/>
      <c r="H664" s="105"/>
      <c r="I664" s="92"/>
      <c r="J664" s="510"/>
      <c r="K664" s="510"/>
      <c r="L664" s="510"/>
      <c r="M664" s="98"/>
      <c r="N664" s="90"/>
      <c r="O664" s="94"/>
    </row>
    <row r="665" spans="1:15" s="122" customFormat="1" ht="14.25" customHeight="1">
      <c r="A665" s="313"/>
      <c r="B665" s="95"/>
      <c r="C665" s="96"/>
      <c r="D665" s="97"/>
      <c r="E665" s="98"/>
      <c r="F665" s="90"/>
      <c r="G665" s="99"/>
      <c r="H665" s="100"/>
      <c r="I665" s="92"/>
      <c r="J665" s="510"/>
      <c r="K665" s="510"/>
      <c r="L665" s="510"/>
      <c r="M665" s="98"/>
      <c r="N665" s="90"/>
      <c r="O665" s="101">
        <f>ROUNDDOWN(SUM(N664:N670)/1000,0)</f>
        <v>0</v>
      </c>
    </row>
    <row r="666" spans="1:15" s="122" customFormat="1" ht="14.25" customHeight="1">
      <c r="A666" s="313"/>
      <c r="B666" s="78" t="s">
        <v>396</v>
      </c>
      <c r="C666" s="79"/>
      <c r="D666" s="79"/>
      <c r="E666" s="80"/>
      <c r="F666" s="81"/>
      <c r="G666" s="82"/>
      <c r="H666" s="100"/>
      <c r="I666" s="92"/>
      <c r="J666" s="510"/>
      <c r="K666" s="510"/>
      <c r="L666" s="510"/>
      <c r="M666" s="98"/>
      <c r="N666" s="90"/>
      <c r="O666" s="94"/>
    </row>
    <row r="667" spans="1:15" s="122" customFormat="1" ht="14.25" customHeight="1">
      <c r="A667" s="313"/>
      <c r="B667" s="95"/>
      <c r="C667" s="96"/>
      <c r="D667" s="97"/>
      <c r="E667" s="98"/>
      <c r="F667" s="90"/>
      <c r="G667" s="91"/>
      <c r="H667" s="100"/>
      <c r="I667" s="92"/>
      <c r="J667" s="510"/>
      <c r="K667" s="510"/>
      <c r="L667" s="510"/>
      <c r="M667" s="98"/>
      <c r="N667" s="90"/>
      <c r="O667" s="94"/>
    </row>
    <row r="668" spans="1:15" s="122" customFormat="1" ht="14.25" customHeight="1">
      <c r="A668" s="313"/>
      <c r="B668" s="95"/>
      <c r="C668" s="96"/>
      <c r="D668" s="97"/>
      <c r="E668" s="98"/>
      <c r="F668" s="90"/>
      <c r="G668" s="91">
        <f>ROUNDDOWN(SUM(F667:F674)/1000,0)</f>
        <v>0</v>
      </c>
      <c r="H668" s="100"/>
      <c r="I668" s="92"/>
      <c r="J668" s="510"/>
      <c r="K668" s="510"/>
      <c r="L668" s="510"/>
      <c r="M668" s="98"/>
      <c r="N668" s="90"/>
      <c r="O668" s="94"/>
    </row>
    <row r="669" spans="1:15" s="122" customFormat="1" ht="14.25" customHeight="1">
      <c r="A669" s="313"/>
      <c r="B669" s="95"/>
      <c r="C669" s="96"/>
      <c r="D669" s="97"/>
      <c r="E669" s="98"/>
      <c r="F669" s="90"/>
      <c r="G669" s="91"/>
      <c r="H669" s="100"/>
      <c r="I669" s="92"/>
      <c r="J669" s="510"/>
      <c r="K669" s="510"/>
      <c r="L669" s="510"/>
      <c r="M669" s="98"/>
      <c r="N669" s="90"/>
      <c r="O669" s="94"/>
    </row>
    <row r="670" spans="1:15" s="122" customFormat="1" ht="14.25" customHeight="1">
      <c r="A670" s="313"/>
      <c r="B670" s="95"/>
      <c r="C670" s="96"/>
      <c r="D670" s="97"/>
      <c r="E670" s="98"/>
      <c r="F670" s="90"/>
      <c r="G670" s="91"/>
      <c r="H670" s="105"/>
      <c r="I670" s="185" t="s">
        <v>400</v>
      </c>
      <c r="J670" s="108"/>
      <c r="K670" s="109"/>
      <c r="L670" s="109"/>
      <c r="M670" s="110"/>
      <c r="N670" s="84"/>
      <c r="O670" s="168"/>
    </row>
    <row r="671" spans="1:15" s="122" customFormat="1" ht="14.25" customHeight="1">
      <c r="A671" s="313"/>
      <c r="B671" s="95"/>
      <c r="C671" s="96"/>
      <c r="D671" s="97"/>
      <c r="E671" s="98"/>
      <c r="F671" s="90"/>
      <c r="G671" s="91"/>
      <c r="H671" s="105"/>
      <c r="I671" s="92"/>
      <c r="J671" s="510"/>
      <c r="K671" s="510"/>
      <c r="L671" s="510"/>
      <c r="M671" s="98"/>
      <c r="N671" s="90"/>
      <c r="O671" s="169"/>
    </row>
    <row r="672" spans="1:15" s="122" customFormat="1" ht="14.25" customHeight="1">
      <c r="A672" s="313"/>
      <c r="B672" s="95"/>
      <c r="C672" s="96"/>
      <c r="D672" s="97"/>
      <c r="E672" s="98"/>
      <c r="F672" s="90"/>
      <c r="G672" s="91"/>
      <c r="H672" s="105"/>
      <c r="I672" s="92"/>
      <c r="J672" s="510"/>
      <c r="K672" s="510"/>
      <c r="L672" s="510"/>
      <c r="M672" s="98"/>
      <c r="N672" s="90"/>
      <c r="O672" s="101">
        <f>ROUNDDOWN(SUM(N671:N677)/1000,0)</f>
        <v>0</v>
      </c>
    </row>
    <row r="673" spans="1:17" s="122" customFormat="1" ht="14.25" customHeight="1">
      <c r="A673" s="313"/>
      <c r="B673" s="95"/>
      <c r="C673" s="96"/>
      <c r="D673" s="97"/>
      <c r="E673" s="98"/>
      <c r="F673" s="90"/>
      <c r="G673" s="91"/>
      <c r="H673" s="105"/>
      <c r="I673" s="92"/>
      <c r="J673" s="510"/>
      <c r="K673" s="510"/>
      <c r="L673" s="510"/>
      <c r="M673" s="98"/>
      <c r="N673" s="90"/>
      <c r="O673" s="94"/>
    </row>
    <row r="674" spans="1:17" s="122" customFormat="1" ht="14.25" customHeight="1">
      <c r="A674" s="313"/>
      <c r="B674" s="78" t="s">
        <v>56</v>
      </c>
      <c r="C674" s="79"/>
      <c r="D674" s="79"/>
      <c r="E674" s="80"/>
      <c r="F674" s="81"/>
      <c r="G674" s="82"/>
      <c r="H674" s="105"/>
      <c r="I674" s="92"/>
      <c r="J674" s="510"/>
      <c r="K674" s="510"/>
      <c r="L674" s="510"/>
      <c r="M674" s="98"/>
      <c r="N674" s="90"/>
      <c r="O674" s="94"/>
    </row>
    <row r="675" spans="1:17" s="122" customFormat="1" ht="14.25" customHeight="1">
      <c r="A675" s="313"/>
      <c r="B675" s="95"/>
      <c r="C675" s="96"/>
      <c r="D675" s="97"/>
      <c r="E675" s="98"/>
      <c r="F675" s="90"/>
      <c r="G675" s="91"/>
      <c r="H675" s="100"/>
      <c r="I675" s="92"/>
      <c r="J675" s="510"/>
      <c r="K675" s="510"/>
      <c r="L675" s="510"/>
      <c r="M675" s="98"/>
      <c r="N675" s="90"/>
      <c r="O675" s="94"/>
    </row>
    <row r="676" spans="1:17" s="122" customFormat="1" ht="14.25" customHeight="1">
      <c r="A676" s="313"/>
      <c r="B676" s="95"/>
      <c r="C676" s="96"/>
      <c r="D676" s="97"/>
      <c r="E676" s="98"/>
      <c r="F676" s="90"/>
      <c r="G676" s="99">
        <f>ROUNDDOWN(SUM(F675:F680)/1000,0)</f>
        <v>0</v>
      </c>
      <c r="H676" s="105"/>
      <c r="I676" s="92"/>
      <c r="J676" s="510"/>
      <c r="K676" s="510"/>
      <c r="L676" s="510"/>
      <c r="M676" s="98"/>
      <c r="N676" s="90"/>
      <c r="O676" s="106"/>
    </row>
    <row r="677" spans="1:17" s="122" customFormat="1" ht="14.25" customHeight="1">
      <c r="A677" s="313"/>
      <c r="B677" s="95"/>
      <c r="C677" s="96"/>
      <c r="D677" s="97"/>
      <c r="E677" s="98"/>
      <c r="F677" s="90"/>
      <c r="G677" s="91"/>
      <c r="H677" s="105"/>
      <c r="I677" s="185" t="s">
        <v>401</v>
      </c>
      <c r="J677" s="108"/>
      <c r="K677" s="109"/>
      <c r="L677" s="109"/>
      <c r="M677" s="110"/>
      <c r="N677" s="707"/>
      <c r="O677" s="112"/>
    </row>
    <row r="678" spans="1:17" s="122" customFormat="1" ht="14.25" customHeight="1">
      <c r="A678" s="313"/>
      <c r="B678" s="95"/>
      <c r="C678" s="96"/>
      <c r="D678" s="97"/>
      <c r="E678" s="98"/>
      <c r="F678" s="90"/>
      <c r="G678" s="99"/>
      <c r="H678" s="105"/>
      <c r="I678" s="92"/>
      <c r="J678" s="510"/>
      <c r="K678" s="510"/>
      <c r="L678" s="510"/>
      <c r="M678" s="98"/>
      <c r="N678" s="90"/>
      <c r="O678" s="94"/>
    </row>
    <row r="679" spans="1:17" s="122" customFormat="1" ht="14.25" customHeight="1">
      <c r="A679" s="313"/>
      <c r="B679" s="95"/>
      <c r="C679" s="96"/>
      <c r="D679" s="97"/>
      <c r="E679" s="98"/>
      <c r="F679" s="90"/>
      <c r="G679" s="99"/>
      <c r="H679" s="100"/>
      <c r="I679" s="92"/>
      <c r="J679" s="510"/>
      <c r="K679" s="510"/>
      <c r="L679" s="510"/>
      <c r="M679" s="98"/>
      <c r="N679" s="90"/>
      <c r="O679" s="101">
        <f>ROUNDDOWN(SUM(N678:N683)/1000,0)</f>
        <v>0</v>
      </c>
    </row>
    <row r="680" spans="1:17" s="122" customFormat="1" ht="14.1" customHeight="1" thickBot="1">
      <c r="A680" s="313"/>
      <c r="B680" s="113" t="s">
        <v>608</v>
      </c>
      <c r="C680" s="114"/>
      <c r="D680" s="114"/>
      <c r="E680" s="115"/>
      <c r="F680" s="116"/>
      <c r="G680" s="117">
        <f>G681-G646-G653-G659-G663-G668-G676</f>
        <v>0</v>
      </c>
      <c r="H680" s="105"/>
      <c r="I680" s="92"/>
      <c r="J680" s="510"/>
      <c r="K680" s="510"/>
      <c r="L680" s="510"/>
      <c r="M680" s="98"/>
      <c r="N680" s="90"/>
      <c r="O680" s="94"/>
    </row>
    <row r="681" spans="1:17" s="122" customFormat="1" ht="14.25" customHeight="1" thickTop="1">
      <c r="A681" s="313"/>
      <c r="B681" s="702" t="s">
        <v>57</v>
      </c>
      <c r="C681" s="703"/>
      <c r="D681" s="703"/>
      <c r="E681" s="703"/>
      <c r="F681" s="704"/>
      <c r="G681" s="118">
        <f>O690</f>
        <v>0</v>
      </c>
      <c r="H681" s="100"/>
      <c r="I681" s="92"/>
      <c r="J681" s="510"/>
      <c r="K681" s="510"/>
      <c r="L681" s="510"/>
      <c r="M681" s="98"/>
      <c r="N681" s="90"/>
      <c r="O681" s="94"/>
    </row>
    <row r="682" spans="1:17" s="122" customFormat="1" ht="20.100000000000001" customHeight="1">
      <c r="A682" s="313"/>
      <c r="B682" s="119" t="s">
        <v>58</v>
      </c>
      <c r="C682" s="120"/>
      <c r="D682" s="120"/>
      <c r="E682" s="120"/>
      <c r="F682" s="120"/>
      <c r="G682" s="121"/>
      <c r="H682" s="100"/>
      <c r="I682" s="107"/>
      <c r="J682" s="511"/>
      <c r="K682" s="511"/>
      <c r="L682" s="511"/>
      <c r="M682" s="104"/>
      <c r="N682" s="645"/>
      <c r="O682" s="106"/>
    </row>
    <row r="683" spans="1:17" s="122" customFormat="1" ht="14.25" customHeight="1">
      <c r="A683" s="313"/>
      <c r="B683" s="122" t="s">
        <v>59</v>
      </c>
      <c r="C683" s="120"/>
      <c r="D683" s="120"/>
      <c r="E683" s="120"/>
      <c r="F683" s="120"/>
      <c r="G683" s="123" t="s">
        <v>60</v>
      </c>
      <c r="H683" s="121"/>
      <c r="I683" s="185" t="s">
        <v>717</v>
      </c>
      <c r="J683" s="708"/>
      <c r="K683" s="510"/>
      <c r="L683" s="510"/>
      <c r="M683" s="110"/>
      <c r="N683" s="84"/>
      <c r="O683" s="111"/>
    </row>
    <row r="684" spans="1:17" s="122" customFormat="1" ht="14.25" customHeight="1">
      <c r="A684" s="313"/>
      <c r="B684" s="987" t="s">
        <v>61</v>
      </c>
      <c r="C684" s="1019"/>
      <c r="D684" s="1019"/>
      <c r="E684" s="1019"/>
      <c r="F684" s="1020"/>
      <c r="G684" s="125" t="s">
        <v>62</v>
      </c>
      <c r="H684" s="124"/>
      <c r="I684" s="92"/>
      <c r="J684" s="510"/>
      <c r="K684" s="709"/>
      <c r="L684" s="709"/>
      <c r="M684" s="98"/>
      <c r="N684" s="90"/>
      <c r="O684" s="94"/>
      <c r="Q684" s="648" t="s">
        <v>735</v>
      </c>
    </row>
    <row r="685" spans="1:17" s="122" customFormat="1" ht="14.25" customHeight="1">
      <c r="A685" s="313"/>
      <c r="B685" s="1144" t="s">
        <v>403</v>
      </c>
      <c r="C685" s="1019"/>
      <c r="D685" s="1019"/>
      <c r="E685" s="1019"/>
      <c r="F685" s="1020"/>
      <c r="G685" s="126"/>
      <c r="H685" s="124"/>
      <c r="I685" s="92"/>
      <c r="J685" s="510"/>
      <c r="K685" s="510"/>
      <c r="L685" s="510"/>
      <c r="M685" s="98"/>
      <c r="N685" s="90"/>
      <c r="O685" s="101">
        <f>ROUNDDOWN(SUM(N684:N688)/1000,0)</f>
        <v>0</v>
      </c>
    </row>
    <row r="686" spans="1:17" s="122" customFormat="1" ht="20.100000000000001" customHeight="1">
      <c r="A686" s="313"/>
      <c r="B686" s="1144" t="s">
        <v>404</v>
      </c>
      <c r="C686" s="1145"/>
      <c r="D686" s="1145"/>
      <c r="E686" s="1145"/>
      <c r="F686" s="1146"/>
      <c r="G686" s="126"/>
      <c r="H686" s="127"/>
      <c r="I686" s="92"/>
      <c r="J686" s="510"/>
      <c r="K686" s="510"/>
      <c r="L686" s="510"/>
      <c r="M686" s="98"/>
      <c r="N686" s="90"/>
      <c r="O686" s="94"/>
    </row>
    <row r="687" spans="1:17" s="122" customFormat="1" ht="21.95" customHeight="1" thickBot="1">
      <c r="A687" s="313"/>
      <c r="B687" s="1144" t="s">
        <v>104</v>
      </c>
      <c r="C687" s="1145"/>
      <c r="D687" s="1145"/>
      <c r="E687" s="1145"/>
      <c r="F687" s="1146"/>
      <c r="G687" s="126"/>
      <c r="H687" s="105"/>
      <c r="I687" s="92"/>
      <c r="J687" s="510"/>
      <c r="K687" s="510"/>
      <c r="L687" s="510"/>
      <c r="M687" s="98"/>
      <c r="N687" s="90"/>
      <c r="O687" s="128"/>
    </row>
    <row r="688" spans="1:17" s="122" customFormat="1" ht="35.450000000000003" customHeight="1" thickTop="1">
      <c r="A688" s="313"/>
      <c r="B688" s="1144" t="s">
        <v>108</v>
      </c>
      <c r="C688" s="1145"/>
      <c r="D688" s="1145"/>
      <c r="E688" s="1145"/>
      <c r="F688" s="1146"/>
      <c r="G688" s="126"/>
      <c r="H688" s="105"/>
      <c r="I688" s="1166" t="s">
        <v>402</v>
      </c>
      <c r="J688" s="1167"/>
      <c r="K688" s="1167"/>
      <c r="L688" s="1167"/>
      <c r="M688" s="1167"/>
      <c r="N688" s="1168"/>
      <c r="O688" s="129">
        <f>SUM(O646,O656,O665,O672,O679,O685)</f>
        <v>0</v>
      </c>
    </row>
    <row r="689" spans="1:21" s="122" customFormat="1" ht="35.450000000000003" customHeight="1">
      <c r="A689" s="313"/>
      <c r="B689" s="1144" t="s">
        <v>774</v>
      </c>
      <c r="C689" s="1145"/>
      <c r="D689" s="1145"/>
      <c r="E689" s="1145"/>
      <c r="F689" s="1146"/>
      <c r="G689" s="126"/>
      <c r="H689" s="121"/>
      <c r="I689" s="1169" t="s">
        <v>276</v>
      </c>
      <c r="J689" s="1170"/>
      <c r="K689" s="1170"/>
      <c r="L689" s="1170"/>
      <c r="M689" s="1170"/>
      <c r="N689" s="1171"/>
      <c r="O689" s="136">
        <f>IF(共通入力シート!$B$18="課税事業者",ROUNDDOWN((O688-G691)*10/110,0),0)</f>
        <v>0</v>
      </c>
    </row>
    <row r="690" spans="1:21" s="122" customFormat="1" ht="26.1" customHeight="1" thickBot="1">
      <c r="A690" s="313"/>
      <c r="B690" s="1153" t="s">
        <v>775</v>
      </c>
      <c r="C690" s="1154"/>
      <c r="D690" s="1154"/>
      <c r="E690" s="1154"/>
      <c r="F690" s="1155"/>
      <c r="G690" s="126"/>
      <c r="H690" s="121"/>
      <c r="I690" s="1159" t="s">
        <v>609</v>
      </c>
      <c r="J690" s="1160"/>
      <c r="K690" s="1160"/>
      <c r="L690" s="1160"/>
      <c r="M690" s="1160"/>
      <c r="N690" s="1161"/>
      <c r="O690" s="131">
        <f>O688-O689</f>
        <v>0</v>
      </c>
    </row>
    <row r="691" spans="1:21" s="122" customFormat="1" ht="25.35" customHeight="1" thickTop="1">
      <c r="A691" s="313"/>
      <c r="B691" s="1156" t="s">
        <v>63</v>
      </c>
      <c r="C691" s="1157"/>
      <c r="D691" s="1157"/>
      <c r="E691" s="1157"/>
      <c r="F691" s="1158"/>
      <c r="G691" s="130">
        <f>SUM(G685:G690)</f>
        <v>0</v>
      </c>
      <c r="H691" s="326"/>
      <c r="I691" s="1159" t="s">
        <v>610</v>
      </c>
      <c r="J691" s="1160"/>
      <c r="K691" s="1160"/>
      <c r="L691" s="1160"/>
      <c r="M691" s="1160"/>
      <c r="N691" s="1161"/>
      <c r="O691" s="134"/>
    </row>
    <row r="692" spans="1:21" s="122" customFormat="1" ht="26.25" customHeight="1">
      <c r="A692" s="313"/>
      <c r="B692" s="122" t="s">
        <v>64</v>
      </c>
      <c r="C692" s="327"/>
      <c r="D692" s="327"/>
      <c r="E692" s="327"/>
      <c r="F692" s="327"/>
      <c r="G692" s="133"/>
      <c r="H692" s="326"/>
      <c r="O692" s="135"/>
    </row>
    <row r="693" spans="1:21" s="122" customFormat="1" ht="10.5" customHeight="1" thickBot="1">
      <c r="A693" s="313"/>
      <c r="C693" s="327"/>
      <c r="D693" s="327"/>
      <c r="E693" s="327"/>
      <c r="F693" s="327"/>
      <c r="G693" s="133"/>
      <c r="H693" s="326"/>
      <c r="I693" s="328"/>
    </row>
    <row r="694" spans="1:21" s="122" customFormat="1" ht="25.35" customHeight="1" thickBot="1">
      <c r="A694" s="313"/>
      <c r="B694" s="1143" t="s">
        <v>65</v>
      </c>
      <c r="C694" s="1018"/>
      <c r="D694" s="1162" t="str">
        <f>IF(共通入力シート!$B$2="","",共通入力シート!$B$2)</f>
        <v/>
      </c>
      <c r="E694" s="1162"/>
      <c r="F694" s="1162"/>
      <c r="G694" s="1163"/>
      <c r="H694" s="1164" t="s">
        <v>778</v>
      </c>
      <c r="I694" s="1165"/>
      <c r="J694" s="1165"/>
      <c r="K694" s="1165"/>
      <c r="L694" s="1165"/>
      <c r="M694" s="1165"/>
      <c r="N694" s="1165"/>
      <c r="O694" s="1165"/>
    </row>
    <row r="695" spans="1:21" s="122" customFormat="1" ht="77.099999999999994" customHeight="1" thickBot="1">
      <c r="A695" s="313"/>
      <c r="B695" s="1148" t="s">
        <v>776</v>
      </c>
      <c r="C695" s="1149"/>
      <c r="D695" s="1150" t="str">
        <f>IF(O690=0,"",MAX(0,MIN(INT(O690/2),G680)))</f>
        <v/>
      </c>
      <c r="E695" s="1150"/>
      <c r="F695" s="1150"/>
      <c r="G695" s="329" t="s">
        <v>27</v>
      </c>
      <c r="H695" s="1151" t="s">
        <v>736</v>
      </c>
      <c r="I695" s="1152"/>
      <c r="J695" s="1152"/>
      <c r="K695" s="1152"/>
      <c r="L695" s="1152"/>
      <c r="M695" s="1152"/>
      <c r="N695" s="1152"/>
      <c r="O695" s="1152"/>
    </row>
    <row r="696" spans="1:21" ht="4.5" customHeight="1"/>
    <row r="697" spans="1:21" ht="15.6" customHeight="1">
      <c r="B697" s="122" t="s">
        <v>332</v>
      </c>
      <c r="C697" s="198"/>
      <c r="D697" s="198"/>
      <c r="E697" s="198"/>
      <c r="F697" s="198"/>
      <c r="G697" s="198"/>
      <c r="H697" s="198"/>
      <c r="I697" s="198"/>
      <c r="J697" s="198"/>
      <c r="K697" s="198"/>
      <c r="L697" s="198"/>
      <c r="M697" s="198"/>
      <c r="N697" s="198"/>
      <c r="O697" s="198"/>
      <c r="R697" s="294"/>
      <c r="S697" s="294"/>
      <c r="T697" s="294"/>
      <c r="U697" s="294"/>
    </row>
    <row r="698" spans="1:21" ht="15.6" customHeight="1">
      <c r="B698" s="198" t="s">
        <v>383</v>
      </c>
      <c r="C698" s="198"/>
      <c r="D698" s="198"/>
      <c r="E698" s="198"/>
      <c r="F698" s="198"/>
      <c r="G698" s="198"/>
      <c r="H698" s="198"/>
      <c r="I698" s="198"/>
      <c r="J698" s="198"/>
      <c r="K698" s="198"/>
      <c r="L698" s="198"/>
      <c r="M698" s="198"/>
      <c r="N698" s="198"/>
      <c r="O698" s="198"/>
      <c r="R698" s="294"/>
      <c r="S698" s="294"/>
      <c r="T698" s="294"/>
      <c r="U698" s="294"/>
    </row>
    <row r="699" spans="1:21" ht="15.6" customHeight="1" thickBot="1">
      <c r="B699" s="1044" t="s">
        <v>575</v>
      </c>
      <c r="C699" s="1044"/>
      <c r="D699" s="1044"/>
      <c r="E699" s="1044"/>
      <c r="F699" s="1044"/>
      <c r="G699" s="1044"/>
      <c r="H699" s="1044"/>
      <c r="I699" s="1044"/>
      <c r="J699" s="1044"/>
      <c r="K699" s="1044"/>
      <c r="L699" s="1044"/>
      <c r="M699" s="1044"/>
      <c r="N699" s="1044"/>
      <c r="O699" s="1044"/>
      <c r="R699" s="294"/>
      <c r="S699" s="294"/>
      <c r="T699" s="294"/>
      <c r="U699" s="294"/>
    </row>
    <row r="700" spans="1:21" ht="15.75" customHeight="1">
      <c r="B700" s="1036" t="s">
        <v>36</v>
      </c>
      <c r="C700" s="1063"/>
      <c r="D700" s="1051" t="s">
        <v>561</v>
      </c>
      <c r="E700" s="1052"/>
      <c r="F700" s="1036" t="s">
        <v>447</v>
      </c>
      <c r="G700" s="1037"/>
      <c r="H700" s="1038"/>
      <c r="I700" s="1038"/>
      <c r="J700" s="1038"/>
      <c r="K700" s="1038"/>
      <c r="L700" s="1038"/>
      <c r="M700" s="1038"/>
      <c r="N700" s="1038"/>
      <c r="O700" s="1039"/>
      <c r="Q700" s="520"/>
      <c r="R700" s="294"/>
      <c r="S700" s="294"/>
      <c r="T700" s="294"/>
      <c r="U700" s="294"/>
    </row>
    <row r="701" spans="1:21" ht="17.25" customHeight="1" thickBot="1">
      <c r="B701" s="1040"/>
      <c r="C701" s="1064"/>
      <c r="D701" s="1053"/>
      <c r="E701" s="1054"/>
      <c r="F701" s="1040"/>
      <c r="G701" s="1041"/>
      <c r="H701" s="1042"/>
      <c r="I701" s="1042"/>
      <c r="J701" s="1042"/>
      <c r="K701" s="1042"/>
      <c r="L701" s="1042"/>
      <c r="M701" s="1042"/>
      <c r="N701" s="1042"/>
      <c r="O701" s="1043"/>
      <c r="Q701" s="519"/>
      <c r="R701" s="294"/>
      <c r="S701" s="294"/>
      <c r="T701" s="294"/>
      <c r="U701" s="294"/>
    </row>
    <row r="702" spans="1:21" ht="16.5" customHeight="1">
      <c r="B702" s="295" t="s">
        <v>111</v>
      </c>
      <c r="C702" s="296"/>
      <c r="D702" s="296"/>
      <c r="E702" s="297"/>
      <c r="F702" s="296"/>
      <c r="G702" s="296"/>
      <c r="H702" s="298"/>
      <c r="I702" s="298"/>
      <c r="J702" s="298"/>
      <c r="K702" s="298"/>
      <c r="L702" s="298"/>
      <c r="M702" s="298"/>
      <c r="N702" s="298"/>
      <c r="O702" s="299"/>
      <c r="R702" s="294"/>
      <c r="S702" s="294"/>
      <c r="T702" s="294"/>
      <c r="U702" s="294"/>
    </row>
    <row r="703" spans="1:21" ht="18.75" customHeight="1">
      <c r="B703" s="1055"/>
      <c r="C703" s="1056"/>
      <c r="D703" s="1056"/>
      <c r="E703" s="1056"/>
      <c r="F703" s="1056"/>
      <c r="G703" s="1056"/>
      <c r="H703" s="1056"/>
      <c r="I703" s="1056"/>
      <c r="J703" s="1056"/>
      <c r="K703" s="1056"/>
      <c r="L703" s="1213" t="s">
        <v>39</v>
      </c>
      <c r="M703" s="1215"/>
      <c r="N703" s="1215"/>
      <c r="O703" s="1216"/>
      <c r="Q703" s="496" t="str">
        <f>IF(M703="", "←選択してください。", "")</f>
        <v>←選択してください。</v>
      </c>
      <c r="R703" s="294"/>
      <c r="S703" s="294"/>
      <c r="T703" s="294"/>
      <c r="U703" s="294"/>
    </row>
    <row r="704" spans="1:21" ht="17.25" customHeight="1">
      <c r="B704" s="1057"/>
      <c r="C704" s="1058"/>
      <c r="D704" s="1058"/>
      <c r="E704" s="1058"/>
      <c r="F704" s="1058"/>
      <c r="G704" s="1058"/>
      <c r="H704" s="1058"/>
      <c r="I704" s="1058"/>
      <c r="J704" s="1058"/>
      <c r="K704" s="1058"/>
      <c r="L704" s="1214"/>
      <c r="M704" s="1217"/>
      <c r="N704" s="1217"/>
      <c r="O704" s="1218"/>
      <c r="Q704" s="301"/>
      <c r="R704" s="294"/>
      <c r="S704" s="294"/>
      <c r="T704" s="294"/>
      <c r="U704" s="294"/>
    </row>
    <row r="705" spans="2:21" ht="4.5" customHeight="1">
      <c r="B705" s="303"/>
      <c r="C705" s="303"/>
      <c r="D705" s="303"/>
      <c r="E705" s="303"/>
      <c r="F705" s="303"/>
      <c r="G705" s="303"/>
      <c r="H705" s="303"/>
      <c r="I705" s="303"/>
      <c r="J705" s="303"/>
      <c r="K705" s="303"/>
      <c r="L705" s="303"/>
      <c r="M705" s="303"/>
      <c r="N705" s="303"/>
      <c r="O705" s="517"/>
      <c r="R705" s="294"/>
      <c r="S705" s="294"/>
      <c r="T705" s="294"/>
      <c r="U705" s="294"/>
    </row>
    <row r="706" spans="2:21" ht="24" customHeight="1">
      <c r="B706" s="987" t="s">
        <v>112</v>
      </c>
      <c r="C706" s="1097"/>
      <c r="D706" s="1098" t="s">
        <v>41</v>
      </c>
      <c r="E706" s="1099"/>
      <c r="F706" s="1100"/>
      <c r="G706" s="1100"/>
      <c r="H706" s="1101"/>
      <c r="I706" s="987"/>
      <c r="J706" s="988"/>
      <c r="K706" s="988"/>
      <c r="L706" s="1219"/>
      <c r="M706" s="1219"/>
      <c r="N706" s="1219"/>
      <c r="O706" s="1220"/>
      <c r="Q706" s="301" t="str">
        <f>IF(OR(F700="人材養成事業",F700= "普及啓発事業"), "←斜線部は記入する必要はありません。", "")</f>
        <v/>
      </c>
      <c r="R706" s="294"/>
      <c r="S706" s="294"/>
      <c r="T706" s="294"/>
      <c r="U706" s="294"/>
    </row>
    <row r="707" spans="2:21" ht="8.25" customHeight="1">
      <c r="B707" s="122"/>
      <c r="C707" s="122"/>
      <c r="D707" s="122"/>
      <c r="E707" s="122"/>
      <c r="F707" s="303"/>
      <c r="G707" s="303"/>
      <c r="H707" s="500"/>
      <c r="I707" s="303"/>
      <c r="J707" s="303"/>
      <c r="K707" s="303"/>
      <c r="L707" s="501"/>
      <c r="M707" s="303"/>
      <c r="N707" s="303"/>
      <c r="O707" s="502"/>
      <c r="Q707" s="301"/>
      <c r="R707" s="294"/>
      <c r="S707" s="294"/>
      <c r="T707" s="294"/>
      <c r="U707" s="294"/>
    </row>
    <row r="708" spans="2:21" ht="24" hidden="1" customHeight="1">
      <c r="B708" s="122"/>
      <c r="C708" s="122"/>
      <c r="D708" s="122"/>
      <c r="E708" s="122"/>
      <c r="F708" s="303"/>
      <c r="G708" s="303"/>
      <c r="H708" s="500"/>
      <c r="I708" s="303"/>
      <c r="J708" s="303"/>
      <c r="K708" s="303"/>
      <c r="L708" s="501"/>
      <c r="M708" s="303"/>
      <c r="N708" s="303"/>
      <c r="O708" s="502"/>
      <c r="Q708" s="301"/>
      <c r="R708" s="294"/>
      <c r="S708" s="294"/>
      <c r="T708" s="294"/>
      <c r="U708" s="294"/>
    </row>
    <row r="709" spans="2:21" ht="9.75" hidden="1" customHeight="1">
      <c r="B709" s="122"/>
      <c r="C709" s="122"/>
      <c r="D709" s="303"/>
      <c r="E709" s="303"/>
      <c r="F709" s="303"/>
      <c r="G709" s="303"/>
      <c r="H709" s="303"/>
      <c r="I709" s="303"/>
      <c r="J709" s="303"/>
      <c r="K709" s="303"/>
      <c r="L709" s="303"/>
      <c r="M709" s="303"/>
      <c r="N709" s="303"/>
      <c r="O709" s="303"/>
      <c r="Q709" s="301"/>
      <c r="R709" s="294"/>
      <c r="S709" s="294"/>
      <c r="T709" s="294"/>
      <c r="U709" s="294"/>
    </row>
    <row r="710" spans="2:21" s="97" customFormat="1" ht="18" customHeight="1">
      <c r="B710" s="1067" t="s">
        <v>277</v>
      </c>
      <c r="C710" s="1075"/>
      <c r="D710" s="1032" t="s">
        <v>738</v>
      </c>
      <c r="E710" s="975"/>
      <c r="F710" s="975"/>
      <c r="G710" s="975"/>
      <c r="H710" s="975"/>
      <c r="I710" s="975"/>
      <c r="J710" s="975"/>
      <c r="K710" s="975"/>
      <c r="L710" s="975"/>
      <c r="M710" s="975"/>
      <c r="N710" s="975"/>
      <c r="O710" s="976"/>
      <c r="Q710" s="495"/>
    </row>
    <row r="711" spans="2:21" s="97" customFormat="1" ht="19.350000000000001" customHeight="1">
      <c r="B711" s="1076"/>
      <c r="C711" s="1077"/>
      <c r="D711" s="1033"/>
      <c r="E711" s="1034"/>
      <c r="F711" s="1034"/>
      <c r="G711" s="1034"/>
      <c r="H711" s="1034"/>
      <c r="I711" s="1034"/>
      <c r="J711" s="1034"/>
      <c r="K711" s="1034"/>
      <c r="L711" s="1034"/>
      <c r="M711" s="1034"/>
      <c r="N711" s="1034"/>
      <c r="O711" s="1035"/>
    </row>
    <row r="712" spans="2:21" s="97" customFormat="1" ht="19.350000000000001" customHeight="1">
      <c r="B712" s="1076"/>
      <c r="C712" s="1077"/>
      <c r="D712" s="1026"/>
      <c r="E712" s="1027"/>
      <c r="F712" s="1027"/>
      <c r="G712" s="1027"/>
      <c r="H712" s="1027"/>
      <c r="I712" s="1027"/>
      <c r="J712" s="1027"/>
      <c r="K712" s="1027"/>
      <c r="L712" s="1027"/>
      <c r="M712" s="1027"/>
      <c r="N712" s="1027"/>
      <c r="O712" s="1028"/>
    </row>
    <row r="713" spans="2:21" s="97" customFormat="1" ht="19.350000000000001" customHeight="1">
      <c r="B713" s="1076"/>
      <c r="C713" s="1077"/>
      <c r="D713" s="1026"/>
      <c r="E713" s="1027"/>
      <c r="F713" s="1027"/>
      <c r="G713" s="1027"/>
      <c r="H713" s="1027"/>
      <c r="I713" s="1027"/>
      <c r="J713" s="1027"/>
      <c r="K713" s="1027"/>
      <c r="L713" s="1027"/>
      <c r="M713" s="1027"/>
      <c r="N713" s="1027"/>
      <c r="O713" s="1028"/>
    </row>
    <row r="714" spans="2:21" s="97" customFormat="1" ht="19.350000000000001" customHeight="1">
      <c r="B714" s="1076"/>
      <c r="C714" s="1077"/>
      <c r="D714" s="1026"/>
      <c r="E714" s="1027"/>
      <c r="F714" s="1027"/>
      <c r="G714" s="1027"/>
      <c r="H714" s="1027"/>
      <c r="I714" s="1027"/>
      <c r="J714" s="1027"/>
      <c r="K714" s="1027"/>
      <c r="L714" s="1027"/>
      <c r="M714" s="1027"/>
      <c r="N714" s="1027"/>
      <c r="O714" s="1028"/>
    </row>
    <row r="715" spans="2:21" s="97" customFormat="1" ht="19.350000000000001" customHeight="1">
      <c r="B715" s="1076"/>
      <c r="C715" s="1077"/>
      <c r="D715" s="1026"/>
      <c r="E715" s="1027"/>
      <c r="F715" s="1027"/>
      <c r="G715" s="1027"/>
      <c r="H715" s="1027"/>
      <c r="I715" s="1027"/>
      <c r="J715" s="1027"/>
      <c r="K715" s="1027"/>
      <c r="L715" s="1027"/>
      <c r="M715" s="1027"/>
      <c r="N715" s="1027"/>
      <c r="O715" s="1028"/>
    </row>
    <row r="716" spans="2:21" s="97" customFormat="1" ht="19.350000000000001" customHeight="1">
      <c r="B716" s="1076"/>
      <c r="C716" s="1077"/>
      <c r="D716" s="1026"/>
      <c r="E716" s="1027"/>
      <c r="F716" s="1027"/>
      <c r="G716" s="1027"/>
      <c r="H716" s="1027"/>
      <c r="I716" s="1027"/>
      <c r="J716" s="1027"/>
      <c r="K716" s="1027"/>
      <c r="L716" s="1027"/>
      <c r="M716" s="1027"/>
      <c r="N716" s="1027"/>
      <c r="O716" s="1028"/>
    </row>
    <row r="717" spans="2:21" s="97" customFormat="1" ht="19.350000000000001" customHeight="1">
      <c r="B717" s="1076"/>
      <c r="C717" s="1077"/>
      <c r="D717" s="1026"/>
      <c r="E717" s="1027"/>
      <c r="F717" s="1027"/>
      <c r="G717" s="1027"/>
      <c r="H717" s="1027"/>
      <c r="I717" s="1027"/>
      <c r="J717" s="1027"/>
      <c r="K717" s="1027"/>
      <c r="L717" s="1027"/>
      <c r="M717" s="1027"/>
      <c r="N717" s="1027"/>
      <c r="O717" s="1028"/>
    </row>
    <row r="718" spans="2:21" s="97" customFormat="1" ht="19.350000000000001" customHeight="1">
      <c r="B718" s="1076"/>
      <c r="C718" s="1077"/>
      <c r="D718" s="1026"/>
      <c r="E718" s="1027"/>
      <c r="F718" s="1027"/>
      <c r="G718" s="1027"/>
      <c r="H718" s="1027"/>
      <c r="I718" s="1027"/>
      <c r="J718" s="1027"/>
      <c r="K718" s="1027"/>
      <c r="L718" s="1027"/>
      <c r="M718" s="1027"/>
      <c r="N718" s="1027"/>
      <c r="O718" s="1028"/>
    </row>
    <row r="719" spans="2:21" s="97" customFormat="1" ht="19.350000000000001" customHeight="1">
      <c r="B719" s="1076"/>
      <c r="C719" s="1077"/>
      <c r="D719" s="1026"/>
      <c r="E719" s="1027"/>
      <c r="F719" s="1027"/>
      <c r="G719" s="1027"/>
      <c r="H719" s="1027"/>
      <c r="I719" s="1027"/>
      <c r="J719" s="1027"/>
      <c r="K719" s="1027"/>
      <c r="L719" s="1027"/>
      <c r="M719" s="1027"/>
      <c r="N719" s="1027"/>
      <c r="O719" s="1028"/>
    </row>
    <row r="720" spans="2:21" s="97" customFormat="1" ht="19.350000000000001" customHeight="1">
      <c r="B720" s="1078"/>
      <c r="C720" s="1079"/>
      <c r="D720" s="1029"/>
      <c r="E720" s="1030"/>
      <c r="F720" s="1030"/>
      <c r="G720" s="1030"/>
      <c r="H720" s="1030"/>
      <c r="I720" s="1030"/>
      <c r="J720" s="1030"/>
      <c r="K720" s="1030"/>
      <c r="L720" s="1030"/>
      <c r="M720" s="1030"/>
      <c r="N720" s="1030"/>
      <c r="O720" s="1031"/>
    </row>
    <row r="721" spans="2:15" s="97" customFormat="1" ht="18" customHeight="1">
      <c r="B721" s="1067" t="s">
        <v>114</v>
      </c>
      <c r="C721" s="1092"/>
      <c r="D721" s="1147" t="s">
        <v>523</v>
      </c>
      <c r="E721" s="1133"/>
      <c r="F721" s="1133"/>
      <c r="G721" s="1133"/>
      <c r="H721" s="1133"/>
      <c r="I721" s="1133"/>
      <c r="J721" s="1133"/>
      <c r="K721" s="1133"/>
      <c r="L721" s="1133"/>
      <c r="M721" s="1133"/>
      <c r="N721" s="1133"/>
      <c r="O721" s="1134"/>
    </row>
    <row r="722" spans="2:15" s="97" customFormat="1" ht="18" customHeight="1">
      <c r="B722" s="1093"/>
      <c r="C722" s="1094"/>
      <c r="D722" s="1045"/>
      <c r="E722" s="1046"/>
      <c r="F722" s="1046"/>
      <c r="G722" s="1046"/>
      <c r="H722" s="1046"/>
      <c r="I722" s="1046"/>
      <c r="J722" s="1046"/>
      <c r="K722" s="1046"/>
      <c r="L722" s="1046"/>
      <c r="M722" s="1046"/>
      <c r="N722" s="1046"/>
      <c r="O722" s="1047"/>
    </row>
    <row r="723" spans="2:15" s="97" customFormat="1" ht="18" customHeight="1">
      <c r="B723" s="1093"/>
      <c r="C723" s="1094"/>
      <c r="D723" s="1026"/>
      <c r="E723" s="1027"/>
      <c r="F723" s="1027"/>
      <c r="G723" s="1027"/>
      <c r="H723" s="1027"/>
      <c r="I723" s="1027"/>
      <c r="J723" s="1027"/>
      <c r="K723" s="1027"/>
      <c r="L723" s="1027"/>
      <c r="M723" s="1027"/>
      <c r="N723" s="1027"/>
      <c r="O723" s="1028"/>
    </row>
    <row r="724" spans="2:15" s="97" customFormat="1" ht="18" customHeight="1">
      <c r="B724" s="1093"/>
      <c r="C724" s="1094"/>
      <c r="D724" s="1026"/>
      <c r="E724" s="1027"/>
      <c r="F724" s="1027"/>
      <c r="G724" s="1027"/>
      <c r="H724" s="1027"/>
      <c r="I724" s="1027"/>
      <c r="J724" s="1027"/>
      <c r="K724" s="1027"/>
      <c r="L724" s="1027"/>
      <c r="M724" s="1027"/>
      <c r="N724" s="1027"/>
      <c r="O724" s="1028"/>
    </row>
    <row r="725" spans="2:15" s="97" customFormat="1" ht="18" customHeight="1">
      <c r="B725" s="1093"/>
      <c r="C725" s="1094"/>
      <c r="D725" s="1026"/>
      <c r="E725" s="1027"/>
      <c r="F725" s="1027"/>
      <c r="G725" s="1027"/>
      <c r="H725" s="1027"/>
      <c r="I725" s="1027"/>
      <c r="J725" s="1027"/>
      <c r="K725" s="1027"/>
      <c r="L725" s="1027"/>
      <c r="M725" s="1027"/>
      <c r="N725" s="1027"/>
      <c r="O725" s="1028"/>
    </row>
    <row r="726" spans="2:15" s="97" customFormat="1" ht="18" customHeight="1">
      <c r="B726" s="1093"/>
      <c r="C726" s="1094"/>
      <c r="D726" s="1026"/>
      <c r="E726" s="1027"/>
      <c r="F726" s="1027"/>
      <c r="G726" s="1027"/>
      <c r="H726" s="1027"/>
      <c r="I726" s="1027"/>
      <c r="J726" s="1027"/>
      <c r="K726" s="1027"/>
      <c r="L726" s="1027"/>
      <c r="M726" s="1027"/>
      <c r="N726" s="1027"/>
      <c r="O726" s="1028"/>
    </row>
    <row r="727" spans="2:15" s="97" customFormat="1" ht="18" customHeight="1">
      <c r="B727" s="1093"/>
      <c r="C727" s="1094"/>
      <c r="D727" s="1048"/>
      <c r="E727" s="1049"/>
      <c r="F727" s="1049"/>
      <c r="G727" s="1049"/>
      <c r="H727" s="1049"/>
      <c r="I727" s="1049"/>
      <c r="J727" s="1049"/>
      <c r="K727" s="1049"/>
      <c r="L727" s="1049"/>
      <c r="M727" s="1049"/>
      <c r="N727" s="1049"/>
      <c r="O727" s="1050"/>
    </row>
    <row r="728" spans="2:15" s="97" customFormat="1" ht="18" customHeight="1">
      <c r="B728" s="1093"/>
      <c r="C728" s="1094"/>
      <c r="D728" s="1116" t="s">
        <v>334</v>
      </c>
      <c r="E728" s="1117"/>
      <c r="F728" s="1117"/>
      <c r="G728" s="1117"/>
      <c r="H728" s="1117"/>
      <c r="I728" s="1117"/>
      <c r="J728" s="1117"/>
      <c r="K728" s="1117"/>
      <c r="L728" s="1117"/>
      <c r="M728" s="1117"/>
      <c r="N728" s="1117"/>
      <c r="O728" s="1118"/>
    </row>
    <row r="729" spans="2:15" s="97" customFormat="1" ht="18" customHeight="1">
      <c r="B729" s="1093"/>
      <c r="C729" s="1094"/>
      <c r="D729" s="1045"/>
      <c r="E729" s="1119"/>
      <c r="F729" s="1119"/>
      <c r="G729" s="1119"/>
      <c r="H729" s="1119"/>
      <c r="I729" s="1119"/>
      <c r="J729" s="1119"/>
      <c r="K729" s="1119"/>
      <c r="L729" s="1119"/>
      <c r="M729" s="1119"/>
      <c r="N729" s="1119"/>
      <c r="O729" s="1120"/>
    </row>
    <row r="730" spans="2:15" s="97" customFormat="1" ht="18" customHeight="1">
      <c r="B730" s="1093"/>
      <c r="C730" s="1094"/>
      <c r="D730" s="1121"/>
      <c r="E730" s="1122"/>
      <c r="F730" s="1122"/>
      <c r="G730" s="1122"/>
      <c r="H730" s="1122"/>
      <c r="I730" s="1122"/>
      <c r="J730" s="1122"/>
      <c r="K730" s="1122"/>
      <c r="L730" s="1122"/>
      <c r="M730" s="1122"/>
      <c r="N730" s="1122"/>
      <c r="O730" s="1123"/>
    </row>
    <row r="731" spans="2:15" s="97" customFormat="1" ht="18" customHeight="1">
      <c r="B731" s="1093"/>
      <c r="C731" s="1094"/>
      <c r="D731" s="1121"/>
      <c r="E731" s="1122"/>
      <c r="F731" s="1122"/>
      <c r="G731" s="1122"/>
      <c r="H731" s="1122"/>
      <c r="I731" s="1122"/>
      <c r="J731" s="1122"/>
      <c r="K731" s="1122"/>
      <c r="L731" s="1122"/>
      <c r="M731" s="1122"/>
      <c r="N731" s="1122"/>
      <c r="O731" s="1123"/>
    </row>
    <row r="732" spans="2:15" s="97" customFormat="1" ht="18" customHeight="1">
      <c r="B732" s="1093"/>
      <c r="C732" s="1094"/>
      <c r="D732" s="1121"/>
      <c r="E732" s="1122"/>
      <c r="F732" s="1122"/>
      <c r="G732" s="1122"/>
      <c r="H732" s="1122"/>
      <c r="I732" s="1122"/>
      <c r="J732" s="1122"/>
      <c r="K732" s="1122"/>
      <c r="L732" s="1122"/>
      <c r="M732" s="1122"/>
      <c r="N732" s="1122"/>
      <c r="O732" s="1123"/>
    </row>
    <row r="733" spans="2:15" s="97" customFormat="1" ht="18" customHeight="1">
      <c r="B733" s="1093"/>
      <c r="C733" s="1094"/>
      <c r="D733" s="1121"/>
      <c r="E733" s="1122"/>
      <c r="F733" s="1122"/>
      <c r="G733" s="1122"/>
      <c r="H733" s="1122"/>
      <c r="I733" s="1122"/>
      <c r="J733" s="1122"/>
      <c r="K733" s="1122"/>
      <c r="L733" s="1122"/>
      <c r="M733" s="1122"/>
      <c r="N733" s="1122"/>
      <c r="O733" s="1123"/>
    </row>
    <row r="734" spans="2:15" s="97" customFormat="1" ht="18" customHeight="1">
      <c r="B734" s="1093"/>
      <c r="C734" s="1094"/>
      <c r="D734" s="1121"/>
      <c r="E734" s="1122"/>
      <c r="F734" s="1122"/>
      <c r="G734" s="1122"/>
      <c r="H734" s="1122"/>
      <c r="I734" s="1122"/>
      <c r="J734" s="1122"/>
      <c r="K734" s="1122"/>
      <c r="L734" s="1122"/>
      <c r="M734" s="1122"/>
      <c r="N734" s="1122"/>
      <c r="O734" s="1123"/>
    </row>
    <row r="735" spans="2:15" s="97" customFormat="1" ht="18" customHeight="1">
      <c r="B735" s="1095"/>
      <c r="C735" s="1096"/>
      <c r="D735" s="1124"/>
      <c r="E735" s="1125"/>
      <c r="F735" s="1125"/>
      <c r="G735" s="1125"/>
      <c r="H735" s="1125"/>
      <c r="I735" s="1125"/>
      <c r="J735" s="1125"/>
      <c r="K735" s="1125"/>
      <c r="L735" s="1125"/>
      <c r="M735" s="1125"/>
      <c r="N735" s="1125"/>
      <c r="O735" s="1126"/>
    </row>
    <row r="736" spans="2:15" s="97" customFormat="1" ht="31.5" customHeight="1">
      <c r="B736" s="1067" t="s">
        <v>110</v>
      </c>
      <c r="C736" s="1092"/>
      <c r="D736" s="1102" t="s">
        <v>733</v>
      </c>
      <c r="E736" s="1090"/>
      <c r="F736" s="1090"/>
      <c r="G736" s="1090"/>
      <c r="H736" s="1090"/>
      <c r="I736" s="1090"/>
      <c r="J736" s="1090"/>
      <c r="K736" s="1090"/>
      <c r="L736" s="1090"/>
      <c r="M736" s="1090"/>
      <c r="N736" s="1090"/>
      <c r="O736" s="1091"/>
    </row>
    <row r="737" spans="2:21" s="97" customFormat="1" ht="18" customHeight="1">
      <c r="B737" s="1093"/>
      <c r="C737" s="1094"/>
      <c r="D737" s="1045"/>
      <c r="E737" s="1108"/>
      <c r="F737" s="1108"/>
      <c r="G737" s="1108"/>
      <c r="H737" s="1108"/>
      <c r="I737" s="1108"/>
      <c r="J737" s="1108"/>
      <c r="K737" s="1108"/>
      <c r="L737" s="1108"/>
      <c r="M737" s="1108"/>
      <c r="N737" s="1108"/>
      <c r="O737" s="1109"/>
    </row>
    <row r="738" spans="2:21" s="97" customFormat="1" ht="18" customHeight="1">
      <c r="B738" s="1093"/>
      <c r="C738" s="1094"/>
      <c r="D738" s="1110"/>
      <c r="E738" s="1111"/>
      <c r="F738" s="1111"/>
      <c r="G738" s="1111"/>
      <c r="H738" s="1111"/>
      <c r="I738" s="1111"/>
      <c r="J738" s="1111"/>
      <c r="K738" s="1111"/>
      <c r="L738" s="1111"/>
      <c r="M738" s="1111"/>
      <c r="N738" s="1111"/>
      <c r="O738" s="1112"/>
    </row>
    <row r="739" spans="2:21" s="97" customFormat="1" ht="18" customHeight="1">
      <c r="B739" s="1093"/>
      <c r="C739" s="1094"/>
      <c r="D739" s="1113"/>
      <c r="E739" s="1114"/>
      <c r="F739" s="1114"/>
      <c r="G739" s="1114"/>
      <c r="H739" s="1114"/>
      <c r="I739" s="1114"/>
      <c r="J739" s="1114"/>
      <c r="K739" s="1114"/>
      <c r="L739" s="1114"/>
      <c r="M739" s="1114"/>
      <c r="N739" s="1114"/>
      <c r="O739" s="1115"/>
    </row>
    <row r="740" spans="2:21" s="97" customFormat="1" ht="17.100000000000001" customHeight="1">
      <c r="B740" s="1093"/>
      <c r="C740" s="1094"/>
      <c r="D740" s="1133" t="s">
        <v>278</v>
      </c>
      <c r="E740" s="1133"/>
      <c r="F740" s="1133"/>
      <c r="G740" s="1133"/>
      <c r="H740" s="1133"/>
      <c r="I740" s="1133"/>
      <c r="J740" s="1133"/>
      <c r="K740" s="1133"/>
      <c r="L740" s="1133"/>
      <c r="M740" s="1133"/>
      <c r="N740" s="1133"/>
      <c r="O740" s="1134"/>
    </row>
    <row r="741" spans="2:21" s="97" customFormat="1" ht="17.100000000000001" customHeight="1">
      <c r="B741" s="1093"/>
      <c r="C741" s="1094"/>
      <c r="D741" s="1135"/>
      <c r="E741" s="1108"/>
      <c r="F741" s="1108"/>
      <c r="G741" s="1108"/>
      <c r="H741" s="1108"/>
      <c r="I741" s="1108"/>
      <c r="J741" s="1108"/>
      <c r="K741" s="1108"/>
      <c r="L741" s="1108"/>
      <c r="M741" s="1108"/>
      <c r="N741" s="1108"/>
      <c r="O741" s="1109"/>
    </row>
    <row r="742" spans="2:21" s="97" customFormat="1" ht="17.100000000000001" customHeight="1">
      <c r="B742" s="1093"/>
      <c r="C742" s="1094"/>
      <c r="D742" s="1110"/>
      <c r="E742" s="1111"/>
      <c r="F742" s="1111"/>
      <c r="G742" s="1111"/>
      <c r="H742" s="1111"/>
      <c r="I742" s="1111"/>
      <c r="J742" s="1111"/>
      <c r="K742" s="1111"/>
      <c r="L742" s="1111"/>
      <c r="M742" s="1111"/>
      <c r="N742" s="1111"/>
      <c r="O742" s="1112"/>
    </row>
    <row r="743" spans="2:21" s="97" customFormat="1" ht="17.100000000000001" customHeight="1">
      <c r="B743" s="1093"/>
      <c r="C743" s="1094"/>
      <c r="D743" s="1113"/>
      <c r="E743" s="1114"/>
      <c r="F743" s="1114"/>
      <c r="G743" s="1114"/>
      <c r="H743" s="1114"/>
      <c r="I743" s="1114"/>
      <c r="J743" s="1114"/>
      <c r="K743" s="1114"/>
      <c r="L743" s="1114"/>
      <c r="M743" s="1114"/>
      <c r="N743" s="1114"/>
      <c r="O743" s="1115"/>
    </row>
    <row r="744" spans="2:21" s="97" customFormat="1" ht="17.100000000000001" customHeight="1">
      <c r="B744" s="1093"/>
      <c r="C744" s="1094"/>
      <c r="D744" s="1133" t="s">
        <v>371</v>
      </c>
      <c r="E744" s="1133"/>
      <c r="F744" s="1133"/>
      <c r="G744" s="1133"/>
      <c r="H744" s="1133"/>
      <c r="I744" s="1133"/>
      <c r="J744" s="1133"/>
      <c r="K744" s="1133"/>
      <c r="L744" s="1133"/>
      <c r="M744" s="1133"/>
      <c r="N744" s="1133"/>
      <c r="O744" s="1134"/>
    </row>
    <row r="745" spans="2:21" s="97" customFormat="1" ht="17.100000000000001" customHeight="1">
      <c r="B745" s="1093"/>
      <c r="C745" s="1094"/>
      <c r="D745" s="1135"/>
      <c r="E745" s="1136"/>
      <c r="F745" s="1136"/>
      <c r="G745" s="1136"/>
      <c r="H745" s="1136"/>
      <c r="I745" s="1136"/>
      <c r="J745" s="1136"/>
      <c r="K745" s="1136"/>
      <c r="L745" s="1136"/>
      <c r="M745" s="1136"/>
      <c r="N745" s="1136"/>
      <c r="O745" s="1137"/>
    </row>
    <row r="746" spans="2:21" s="97" customFormat="1" ht="17.100000000000001" customHeight="1">
      <c r="B746" s="1093"/>
      <c r="C746" s="1094"/>
      <c r="D746" s="1138"/>
      <c r="E746" s="827"/>
      <c r="F746" s="827"/>
      <c r="G746" s="827"/>
      <c r="H746" s="827"/>
      <c r="I746" s="827"/>
      <c r="J746" s="827"/>
      <c r="K746" s="827"/>
      <c r="L746" s="827"/>
      <c r="M746" s="827"/>
      <c r="N746" s="827"/>
      <c r="O746" s="1139"/>
    </row>
    <row r="747" spans="2:21" s="97" customFormat="1" ht="17.100000000000001" customHeight="1">
      <c r="B747" s="1093"/>
      <c r="C747" s="1094"/>
      <c r="D747" s="1140"/>
      <c r="E747" s="1141"/>
      <c r="F747" s="1141"/>
      <c r="G747" s="1141"/>
      <c r="H747" s="1141"/>
      <c r="I747" s="1141"/>
      <c r="J747" s="1141"/>
      <c r="K747" s="1141"/>
      <c r="L747" s="1141"/>
      <c r="M747" s="1141"/>
      <c r="N747" s="1141"/>
      <c r="O747" s="1142"/>
    </row>
    <row r="748" spans="2:21" s="97" customFormat="1" ht="45" customHeight="1">
      <c r="B748" s="1093"/>
      <c r="C748" s="1094"/>
      <c r="D748" s="1021" t="s">
        <v>781</v>
      </c>
      <c r="E748" s="1022"/>
      <c r="F748" s="1022"/>
      <c r="G748" s="1022"/>
      <c r="H748" s="1022"/>
      <c r="I748" s="1022"/>
      <c r="J748" s="1022"/>
      <c r="K748" s="1022"/>
      <c r="L748" s="1023"/>
      <c r="M748" s="1024" t="s">
        <v>713</v>
      </c>
      <c r="N748" s="1025"/>
      <c r="O748" s="706" t="s">
        <v>714</v>
      </c>
      <c r="Q748" s="495" t="s">
        <v>721</v>
      </c>
    </row>
    <row r="749" spans="2:21" s="97" customFormat="1" ht="17.100000000000001" customHeight="1">
      <c r="B749" s="1093"/>
      <c r="C749" s="1094"/>
      <c r="D749" s="1045"/>
      <c r="E749" s="1103"/>
      <c r="F749" s="1103"/>
      <c r="G749" s="1103"/>
      <c r="H749" s="1103"/>
      <c r="I749" s="1103"/>
      <c r="J749" s="1103"/>
      <c r="K749" s="1103"/>
      <c r="L749" s="1103"/>
      <c r="M749" s="1103"/>
      <c r="N749" s="1103"/>
      <c r="O749" s="1104"/>
    </row>
    <row r="750" spans="2:21" ht="18" customHeight="1">
      <c r="B750" s="1093"/>
      <c r="C750" s="1094"/>
      <c r="D750" s="1105"/>
      <c r="E750" s="1106"/>
      <c r="F750" s="1106"/>
      <c r="G750" s="1106"/>
      <c r="H750" s="1106"/>
      <c r="I750" s="1106"/>
      <c r="J750" s="1106"/>
      <c r="K750" s="1106"/>
      <c r="L750" s="1106"/>
      <c r="M750" s="1106"/>
      <c r="N750" s="1106"/>
      <c r="O750" s="1107"/>
      <c r="R750" s="294"/>
      <c r="S750" s="294"/>
      <c r="T750" s="294"/>
      <c r="U750" s="294"/>
    </row>
    <row r="751" spans="2:21" ht="18" customHeight="1">
      <c r="B751" s="1093"/>
      <c r="C751" s="1094"/>
      <c r="D751" s="1147" t="s">
        <v>279</v>
      </c>
      <c r="E751" s="1133"/>
      <c r="F751" s="1133"/>
      <c r="G751" s="1133"/>
      <c r="H751" s="1133"/>
      <c r="I751" s="1133"/>
      <c r="J751" s="1133"/>
      <c r="K751" s="1133"/>
      <c r="L751" s="1133"/>
      <c r="M751" s="1133"/>
      <c r="N751" s="1133"/>
      <c r="O751" s="1134"/>
      <c r="R751" s="294"/>
      <c r="S751" s="294"/>
      <c r="T751" s="294"/>
      <c r="U751" s="294"/>
    </row>
    <row r="752" spans="2:21" ht="18" customHeight="1">
      <c r="B752" s="1093"/>
      <c r="C752" s="1094"/>
      <c r="D752" s="1127"/>
      <c r="E752" s="1128"/>
      <c r="F752" s="1128"/>
      <c r="G752" s="1128"/>
      <c r="H752" s="1128"/>
      <c r="I752" s="1128"/>
      <c r="J752" s="1128"/>
      <c r="K752" s="1128"/>
      <c r="L752" s="1128"/>
      <c r="M752" s="1128"/>
      <c r="N752" s="1128"/>
      <c r="O752" s="1129"/>
      <c r="R752" s="294"/>
      <c r="S752" s="294"/>
      <c r="T752" s="294"/>
      <c r="U752" s="294"/>
    </row>
    <row r="753" spans="1:17" s="308" customFormat="1" ht="18" customHeight="1">
      <c r="B753" s="1095"/>
      <c r="C753" s="1096"/>
      <c r="D753" s="1130"/>
      <c r="E753" s="1131"/>
      <c r="F753" s="1131"/>
      <c r="G753" s="1131"/>
      <c r="H753" s="1131"/>
      <c r="I753" s="1131"/>
      <c r="J753" s="1131"/>
      <c r="K753" s="1131"/>
      <c r="L753" s="1131"/>
      <c r="M753" s="1131"/>
      <c r="N753" s="1131"/>
      <c r="O753" s="1132"/>
    </row>
    <row r="754" spans="1:17" s="122" customFormat="1" ht="4.5" customHeight="1">
      <c r="B754" s="309"/>
      <c r="C754" s="309"/>
      <c r="D754" s="310"/>
      <c r="E754" s="310"/>
      <c r="F754" s="310"/>
      <c r="G754" s="310"/>
      <c r="H754" s="310"/>
      <c r="I754" s="310"/>
      <c r="J754" s="310"/>
      <c r="K754" s="310"/>
      <c r="L754" s="310"/>
      <c r="M754" s="310"/>
      <c r="N754" s="310"/>
      <c r="O754" s="310"/>
    </row>
    <row r="755" spans="1:17" s="122" customFormat="1" ht="18.75" customHeight="1">
      <c r="B755" s="463" t="s">
        <v>333</v>
      </c>
      <c r="C755" s="309"/>
      <c r="D755" s="310"/>
      <c r="E755" s="310"/>
      <c r="F755" s="310"/>
      <c r="G755" s="310"/>
      <c r="H755" s="310"/>
      <c r="I755" s="310"/>
      <c r="J755" s="310"/>
      <c r="K755" s="310"/>
      <c r="L755" s="310"/>
      <c r="M755" s="310"/>
      <c r="N755" s="310"/>
      <c r="O755" s="310"/>
    </row>
    <row r="756" spans="1:17" s="122" customFormat="1" ht="14.25" customHeight="1" thickBot="1">
      <c r="B756" s="463" t="s">
        <v>331</v>
      </c>
      <c r="C756" s="309"/>
      <c r="D756" s="310"/>
      <c r="E756" s="310"/>
      <c r="F756" s="310"/>
      <c r="G756" s="310"/>
      <c r="H756" s="310"/>
      <c r="I756" s="310"/>
      <c r="J756" s="310"/>
      <c r="K756" s="310"/>
      <c r="L756" s="310"/>
      <c r="M756" s="310"/>
      <c r="N756" s="310"/>
      <c r="O756" s="310"/>
    </row>
    <row r="757" spans="1:17" s="122" customFormat="1" ht="18" customHeight="1" thickBot="1">
      <c r="B757" s="1143" t="s">
        <v>36</v>
      </c>
      <c r="C757" s="1017"/>
      <c r="D757" s="1018"/>
      <c r="E757" s="311" t="s">
        <v>561</v>
      </c>
      <c r="F757" s="312"/>
      <c r="G757" s="312"/>
      <c r="H757" s="312"/>
      <c r="I757" s="312"/>
      <c r="J757" s="312"/>
      <c r="K757" s="312"/>
      <c r="L757" s="212"/>
      <c r="M757" s="212"/>
      <c r="N757" s="212"/>
      <c r="O757" s="212"/>
    </row>
    <row r="758" spans="1:17" s="122" customFormat="1" ht="12">
      <c r="A758" s="313"/>
      <c r="B758" s="314" t="s">
        <v>50</v>
      </c>
      <c r="C758" s="314"/>
      <c r="D758" s="315"/>
      <c r="E758" s="316"/>
      <c r="F758" s="316"/>
      <c r="G758" s="317" t="s">
        <v>51</v>
      </c>
      <c r="H758" s="315"/>
      <c r="I758" s="314" t="s">
        <v>52</v>
      </c>
      <c r="J758" s="314"/>
      <c r="K758" s="313"/>
      <c r="L758" s="318"/>
      <c r="M758" s="319"/>
      <c r="N758" s="313"/>
      <c r="O758" s="317" t="s">
        <v>51</v>
      </c>
    </row>
    <row r="759" spans="1:17" s="122" customFormat="1" ht="12">
      <c r="A759" s="320"/>
      <c r="B759" s="321" t="s">
        <v>53</v>
      </c>
      <c r="C759" s="322"/>
      <c r="D759" s="322"/>
      <c r="E759" s="323"/>
      <c r="F759" s="323" t="s">
        <v>54</v>
      </c>
      <c r="G759" s="324" t="s">
        <v>55</v>
      </c>
      <c r="H759" s="325"/>
      <c r="I759" s="321" t="s">
        <v>53</v>
      </c>
      <c r="J759" s="322"/>
      <c r="K759" s="322"/>
      <c r="L759" s="322"/>
      <c r="M759" s="323"/>
      <c r="N759" s="323" t="s">
        <v>54</v>
      </c>
      <c r="O759" s="324" t="s">
        <v>55</v>
      </c>
    </row>
    <row r="760" spans="1:17" s="122" customFormat="1" ht="18" customHeight="1">
      <c r="A760" s="313"/>
      <c r="B760" s="78" t="s">
        <v>395</v>
      </c>
      <c r="C760" s="79"/>
      <c r="D760" s="79"/>
      <c r="E760" s="80"/>
      <c r="F760" s="81"/>
      <c r="G760" s="82"/>
      <c r="H760" s="83"/>
      <c r="I760" s="78" t="s">
        <v>397</v>
      </c>
      <c r="J760" s="79"/>
      <c r="K760" s="79"/>
      <c r="L760" s="79"/>
      <c r="M760" s="80"/>
      <c r="N760" s="84"/>
      <c r="O760" s="85"/>
      <c r="Q760" s="561" t="s">
        <v>700</v>
      </c>
    </row>
    <row r="761" spans="1:17" s="122" customFormat="1" ht="14.25" customHeight="1">
      <c r="A761" s="313"/>
      <c r="B761" s="86"/>
      <c r="C761" s="87"/>
      <c r="D761" s="88"/>
      <c r="E761" s="89"/>
      <c r="F761" s="90"/>
      <c r="G761" s="91"/>
      <c r="H761" s="83"/>
      <c r="I761" s="92"/>
      <c r="J761" s="93"/>
      <c r="K761" s="88"/>
      <c r="L761" s="88"/>
      <c r="M761" s="89"/>
      <c r="N761" s="90"/>
      <c r="O761" s="94"/>
    </row>
    <row r="762" spans="1:17" s="122" customFormat="1" ht="14.25" customHeight="1">
      <c r="A762" s="313"/>
      <c r="B762" s="95"/>
      <c r="C762" s="96"/>
      <c r="D762" s="97"/>
      <c r="E762" s="98"/>
      <c r="F762" s="90"/>
      <c r="G762" s="99">
        <f>ROUNDDOWN(SUM(F761:F767)/1000,0)</f>
        <v>0</v>
      </c>
      <c r="H762" s="100"/>
      <c r="I762" s="92"/>
      <c r="J762" s="510"/>
      <c r="K762" s="510"/>
      <c r="L762" s="510"/>
      <c r="M762" s="98"/>
      <c r="N762" s="90"/>
      <c r="O762" s="101">
        <f>ROUNDDOWN(SUM(N761:N770)/1000,0)</f>
        <v>0</v>
      </c>
    </row>
    <row r="763" spans="1:17" s="122" customFormat="1" ht="14.1" customHeight="1">
      <c r="A763" s="313"/>
      <c r="B763" s="95"/>
      <c r="C763" s="96"/>
      <c r="D763" s="97"/>
      <c r="E763" s="98"/>
      <c r="F763" s="90"/>
      <c r="G763" s="99"/>
      <c r="H763" s="100"/>
      <c r="I763" s="92"/>
      <c r="J763" s="510"/>
      <c r="K763" s="510"/>
      <c r="L763" s="510"/>
      <c r="M763" s="98"/>
      <c r="N763" s="90"/>
      <c r="O763" s="94"/>
    </row>
    <row r="764" spans="1:17" s="122" customFormat="1" ht="14.25" customHeight="1">
      <c r="A764" s="313"/>
      <c r="B764" s="95"/>
      <c r="C764" s="96"/>
      <c r="D764" s="97"/>
      <c r="E764" s="98"/>
      <c r="F764" s="90"/>
      <c r="G764" s="99"/>
      <c r="H764" s="100"/>
      <c r="I764" s="92"/>
      <c r="J764" s="510"/>
      <c r="K764" s="510"/>
      <c r="L764" s="510"/>
      <c r="M764" s="98"/>
      <c r="N764" s="90"/>
      <c r="O764" s="94"/>
    </row>
    <row r="765" spans="1:17" s="122" customFormat="1" ht="14.25" customHeight="1">
      <c r="A765" s="313"/>
      <c r="B765" s="95"/>
      <c r="C765" s="96"/>
      <c r="D765" s="97"/>
      <c r="E765" s="98"/>
      <c r="F765" s="90"/>
      <c r="G765" s="102"/>
      <c r="H765" s="103"/>
      <c r="I765" s="92"/>
      <c r="J765" s="510"/>
      <c r="K765" s="510"/>
      <c r="L765" s="510"/>
      <c r="M765" s="98"/>
      <c r="N765" s="90"/>
      <c r="O765" s="94"/>
    </row>
    <row r="766" spans="1:17" s="122" customFormat="1" ht="14.25" customHeight="1">
      <c r="A766" s="313"/>
      <c r="B766" s="95"/>
      <c r="C766" s="96"/>
      <c r="D766" s="97"/>
      <c r="E766" s="98"/>
      <c r="F766" s="90"/>
      <c r="G766" s="102"/>
      <c r="H766" s="103"/>
      <c r="I766" s="92"/>
      <c r="J766" s="510"/>
      <c r="K766" s="510"/>
      <c r="L766" s="510"/>
      <c r="M766" s="98"/>
      <c r="N766" s="90"/>
      <c r="O766" s="94"/>
    </row>
    <row r="767" spans="1:17" s="122" customFormat="1" ht="14.25" customHeight="1">
      <c r="A767" s="313"/>
      <c r="B767" s="78" t="s">
        <v>607</v>
      </c>
      <c r="C767" s="79"/>
      <c r="D767" s="79"/>
      <c r="E767" s="80"/>
      <c r="F767" s="81"/>
      <c r="G767" s="82"/>
      <c r="H767" s="105"/>
      <c r="I767" s="92"/>
      <c r="J767" s="510"/>
      <c r="K767" s="510"/>
      <c r="L767" s="510"/>
      <c r="M767" s="98"/>
      <c r="N767" s="90"/>
      <c r="O767" s="94"/>
    </row>
    <row r="768" spans="1:17" s="122" customFormat="1" ht="14.25" customHeight="1">
      <c r="A768" s="313"/>
      <c r="B768" s="95"/>
      <c r="C768" s="96"/>
      <c r="D768" s="97"/>
      <c r="E768" s="98"/>
      <c r="F768" s="90"/>
      <c r="G768" s="91"/>
      <c r="H768" s="105"/>
      <c r="I768" s="92"/>
      <c r="J768" s="510"/>
      <c r="K768" s="510"/>
      <c r="L768" s="510"/>
      <c r="M768" s="98"/>
      <c r="N768" s="90"/>
      <c r="O768" s="94"/>
    </row>
    <row r="769" spans="1:15" s="122" customFormat="1" ht="14.25" customHeight="1">
      <c r="A769" s="313"/>
      <c r="B769" s="95"/>
      <c r="C769" s="96"/>
      <c r="D769" s="97"/>
      <c r="E769" s="98"/>
      <c r="F769" s="90"/>
      <c r="G769" s="99">
        <f>ROUNDDOWN(SUM(F768:F773)/1000,0)</f>
        <v>0</v>
      </c>
      <c r="H769" s="100"/>
      <c r="I769" s="107"/>
      <c r="J769" s="511"/>
      <c r="K769" s="511"/>
      <c r="L769" s="511"/>
      <c r="M769" s="98"/>
      <c r="N769" s="90"/>
      <c r="O769" s="106"/>
    </row>
    <row r="770" spans="1:15" s="122" customFormat="1" ht="14.25" customHeight="1">
      <c r="A770" s="313"/>
      <c r="B770" s="95"/>
      <c r="C770" s="96"/>
      <c r="D770" s="97"/>
      <c r="E770" s="98"/>
      <c r="F770" s="90"/>
      <c r="G770" s="99"/>
      <c r="H770" s="100"/>
      <c r="I770" s="78" t="s">
        <v>398</v>
      </c>
      <c r="J770" s="79"/>
      <c r="K770" s="79"/>
      <c r="L770" s="79"/>
      <c r="M770" s="80"/>
      <c r="N770" s="81"/>
      <c r="O770" s="111"/>
    </row>
    <row r="771" spans="1:15" s="122" customFormat="1" ht="14.25" customHeight="1">
      <c r="A771" s="313"/>
      <c r="B771" s="95"/>
      <c r="C771" s="96"/>
      <c r="D771" s="97"/>
      <c r="E771" s="98"/>
      <c r="F771" s="90"/>
      <c r="G771" s="99"/>
      <c r="H771" s="105"/>
      <c r="I771" s="92"/>
      <c r="J771" s="510"/>
      <c r="K771" s="510"/>
      <c r="L771" s="510"/>
      <c r="M771" s="98"/>
      <c r="N771" s="90"/>
      <c r="O771" s="94"/>
    </row>
    <row r="772" spans="1:15" s="122" customFormat="1" ht="14.25" customHeight="1">
      <c r="A772" s="313"/>
      <c r="B772" s="95"/>
      <c r="C772" s="96"/>
      <c r="D772" s="97"/>
      <c r="E772" s="98"/>
      <c r="F772" s="90"/>
      <c r="G772" s="99"/>
      <c r="H772" s="100"/>
      <c r="I772" s="92"/>
      <c r="J772" s="510"/>
      <c r="K772" s="510"/>
      <c r="L772" s="510"/>
      <c r="M772" s="98"/>
      <c r="N772" s="90"/>
      <c r="O772" s="101">
        <f>ROUNDDOWN(SUM(N771:N779)/1000,0)</f>
        <v>0</v>
      </c>
    </row>
    <row r="773" spans="1:15" s="122" customFormat="1" ht="14.25" customHeight="1">
      <c r="A773" s="313"/>
      <c r="B773" s="78" t="s">
        <v>614</v>
      </c>
      <c r="C773" s="79"/>
      <c r="D773" s="79"/>
      <c r="E773" s="80"/>
      <c r="F773" s="81"/>
      <c r="G773" s="82"/>
      <c r="H773" s="100"/>
      <c r="I773" s="92"/>
      <c r="J773" s="510"/>
      <c r="K773" s="510"/>
      <c r="L773" s="510"/>
      <c r="M773" s="98"/>
      <c r="N773" s="90"/>
      <c r="O773" s="94"/>
    </row>
    <row r="774" spans="1:15" s="122" customFormat="1" ht="14.25" customHeight="1">
      <c r="A774" s="313"/>
      <c r="B774" s="95"/>
      <c r="C774" s="96"/>
      <c r="D774" s="97"/>
      <c r="E774" s="98"/>
      <c r="F774" s="90"/>
      <c r="G774" s="91"/>
      <c r="H774" s="105"/>
      <c r="I774" s="92"/>
      <c r="J774" s="510"/>
      <c r="K774" s="510"/>
      <c r="L774" s="510"/>
      <c r="M774" s="98"/>
      <c r="N774" s="90"/>
      <c r="O774" s="94"/>
    </row>
    <row r="775" spans="1:15" s="122" customFormat="1" ht="14.25" customHeight="1">
      <c r="A775" s="313"/>
      <c r="B775" s="95"/>
      <c r="C775" s="96"/>
      <c r="D775" s="97"/>
      <c r="E775" s="98"/>
      <c r="F775" s="90"/>
      <c r="G775" s="99">
        <f>ROUNDDOWN(SUM(F774:F777)/1000,0)</f>
        <v>0</v>
      </c>
      <c r="H775" s="105"/>
      <c r="I775" s="92"/>
      <c r="J775" s="510"/>
      <c r="K775" s="510"/>
      <c r="L775" s="510"/>
      <c r="M775" s="98"/>
      <c r="N775" s="90"/>
      <c r="O775" s="94"/>
    </row>
    <row r="776" spans="1:15" s="122" customFormat="1" ht="14.25" customHeight="1">
      <c r="A776" s="313"/>
      <c r="B776" s="95"/>
      <c r="C776" s="96"/>
      <c r="D776" s="97"/>
      <c r="E776" s="98"/>
      <c r="F776" s="90"/>
      <c r="G776" s="99"/>
      <c r="H776" s="100"/>
      <c r="I776" s="92"/>
      <c r="J776" s="510"/>
      <c r="K776" s="510"/>
      <c r="L776" s="510"/>
      <c r="M776" s="98"/>
      <c r="N776" s="90"/>
      <c r="O776" s="94"/>
    </row>
    <row r="777" spans="1:15" s="122" customFormat="1" ht="14.25" customHeight="1">
      <c r="A777" s="313"/>
      <c r="B777" s="78" t="s">
        <v>615</v>
      </c>
      <c r="C777" s="79"/>
      <c r="D777" s="79"/>
      <c r="E777" s="80"/>
      <c r="F777" s="81"/>
      <c r="G777" s="82"/>
      <c r="H777" s="100"/>
      <c r="I777" s="92"/>
      <c r="J777" s="510"/>
      <c r="K777" s="510"/>
      <c r="L777" s="510"/>
      <c r="M777" s="98"/>
      <c r="N777" s="90"/>
      <c r="O777" s="94"/>
    </row>
    <row r="778" spans="1:15" s="122" customFormat="1" ht="14.25" customHeight="1">
      <c r="A778" s="313"/>
      <c r="B778" s="95"/>
      <c r="C778" s="96"/>
      <c r="D778" s="97"/>
      <c r="E778" s="98"/>
      <c r="F778" s="90"/>
      <c r="G778" s="91"/>
      <c r="H778" s="105"/>
      <c r="I778" s="92"/>
      <c r="J778" s="510"/>
      <c r="K778" s="510"/>
      <c r="L778" s="510"/>
      <c r="M778" s="98"/>
      <c r="N778" s="90"/>
      <c r="O778" s="106"/>
    </row>
    <row r="779" spans="1:15" s="122" customFormat="1" ht="14.25" customHeight="1">
      <c r="A779" s="313"/>
      <c r="B779" s="95"/>
      <c r="C779" s="96"/>
      <c r="D779" s="97"/>
      <c r="E779" s="98"/>
      <c r="F779" s="90"/>
      <c r="G779" s="99">
        <f>ROUNDDOWN(SUM(F778:F783)/1000,0)</f>
        <v>0</v>
      </c>
      <c r="H779" s="105"/>
      <c r="I779" s="185" t="s">
        <v>399</v>
      </c>
      <c r="J779" s="167"/>
      <c r="K779" s="109"/>
      <c r="L779" s="109"/>
      <c r="M779" s="110"/>
      <c r="N779" s="84"/>
      <c r="O779" s="111"/>
    </row>
    <row r="780" spans="1:15" s="122" customFormat="1" ht="14.25" customHeight="1">
      <c r="A780" s="313"/>
      <c r="B780" s="95"/>
      <c r="C780" s="96"/>
      <c r="D780" s="97"/>
      <c r="E780" s="98"/>
      <c r="F780" s="90"/>
      <c r="G780" s="99"/>
      <c r="H780" s="105"/>
      <c r="I780" s="92"/>
      <c r="J780" s="510"/>
      <c r="K780" s="510"/>
      <c r="L780" s="510"/>
      <c r="M780" s="98"/>
      <c r="N780" s="90"/>
      <c r="O780" s="94"/>
    </row>
    <row r="781" spans="1:15" s="122" customFormat="1" ht="14.25" customHeight="1">
      <c r="A781" s="313"/>
      <c r="B781" s="95"/>
      <c r="C781" s="96"/>
      <c r="D781" s="97"/>
      <c r="E781" s="98"/>
      <c r="F781" s="90"/>
      <c r="G781" s="99"/>
      <c r="H781" s="100"/>
      <c r="I781" s="92"/>
      <c r="J781" s="510"/>
      <c r="K781" s="510"/>
      <c r="L781" s="510"/>
      <c r="M781" s="98"/>
      <c r="N781" s="90"/>
      <c r="O781" s="101">
        <f>ROUNDDOWN(SUM(N780:N786)/1000,0)</f>
        <v>0</v>
      </c>
    </row>
    <row r="782" spans="1:15" s="122" customFormat="1" ht="14.25" customHeight="1">
      <c r="A782" s="313"/>
      <c r="B782" s="78" t="s">
        <v>396</v>
      </c>
      <c r="C782" s="79"/>
      <c r="D782" s="79"/>
      <c r="E782" s="80"/>
      <c r="F782" s="81"/>
      <c r="G782" s="82"/>
      <c r="H782" s="100"/>
      <c r="I782" s="92"/>
      <c r="J782" s="510"/>
      <c r="K782" s="510"/>
      <c r="L782" s="510"/>
      <c r="M782" s="98"/>
      <c r="N782" s="90"/>
      <c r="O782" s="94"/>
    </row>
    <row r="783" spans="1:15" s="122" customFormat="1" ht="14.25" customHeight="1">
      <c r="A783" s="313"/>
      <c r="B783" s="95"/>
      <c r="C783" s="96"/>
      <c r="D783" s="97"/>
      <c r="E783" s="98"/>
      <c r="F783" s="90"/>
      <c r="G783" s="91"/>
      <c r="H783" s="100"/>
      <c r="I783" s="92"/>
      <c r="J783" s="510"/>
      <c r="K783" s="510"/>
      <c r="L783" s="510"/>
      <c r="M783" s="98"/>
      <c r="N783" s="90"/>
      <c r="O783" s="94"/>
    </row>
    <row r="784" spans="1:15" s="122" customFormat="1" ht="14.25" customHeight="1">
      <c r="A784" s="313"/>
      <c r="B784" s="95"/>
      <c r="C784" s="96"/>
      <c r="D784" s="97"/>
      <c r="E784" s="98"/>
      <c r="F784" s="90"/>
      <c r="G784" s="91">
        <f>ROUNDDOWN(SUM(F783:F790)/1000,0)</f>
        <v>0</v>
      </c>
      <c r="H784" s="100"/>
      <c r="I784" s="92"/>
      <c r="J784" s="510"/>
      <c r="K784" s="510"/>
      <c r="L784" s="510"/>
      <c r="M784" s="98"/>
      <c r="N784" s="90"/>
      <c r="O784" s="94"/>
    </row>
    <row r="785" spans="1:17" s="122" customFormat="1" ht="14.25" customHeight="1">
      <c r="A785" s="313"/>
      <c r="B785" s="95"/>
      <c r="C785" s="96"/>
      <c r="D785" s="97"/>
      <c r="E785" s="98"/>
      <c r="F785" s="90"/>
      <c r="G785" s="91"/>
      <c r="H785" s="100"/>
      <c r="I785" s="92"/>
      <c r="J785" s="510"/>
      <c r="K785" s="510"/>
      <c r="L785" s="510"/>
      <c r="M785" s="98"/>
      <c r="N785" s="90"/>
      <c r="O785" s="94"/>
    </row>
    <row r="786" spans="1:17" s="122" customFormat="1" ht="14.25" customHeight="1">
      <c r="A786" s="313"/>
      <c r="B786" s="95"/>
      <c r="C786" s="96"/>
      <c r="D786" s="97"/>
      <c r="E786" s="98"/>
      <c r="F786" s="90"/>
      <c r="G786" s="91"/>
      <c r="H786" s="105"/>
      <c r="I786" s="185" t="s">
        <v>400</v>
      </c>
      <c r="J786" s="108"/>
      <c r="K786" s="109"/>
      <c r="L786" s="109"/>
      <c r="M786" s="110"/>
      <c r="N786" s="84"/>
      <c r="O786" s="168"/>
    </row>
    <row r="787" spans="1:17" s="122" customFormat="1" ht="14.25" customHeight="1">
      <c r="A787" s="313"/>
      <c r="B787" s="95"/>
      <c r="C787" s="96"/>
      <c r="D787" s="97"/>
      <c r="E787" s="98"/>
      <c r="F787" s="90"/>
      <c r="G787" s="91"/>
      <c r="H787" s="105"/>
      <c r="I787" s="92"/>
      <c r="J787" s="510"/>
      <c r="K787" s="510"/>
      <c r="L787" s="510"/>
      <c r="M787" s="98"/>
      <c r="N787" s="90"/>
      <c r="O787" s="169"/>
    </row>
    <row r="788" spans="1:17" s="122" customFormat="1" ht="14.25" customHeight="1">
      <c r="A788" s="313"/>
      <c r="B788" s="95"/>
      <c r="C788" s="96"/>
      <c r="D788" s="97"/>
      <c r="E788" s="98"/>
      <c r="F788" s="90"/>
      <c r="G788" s="91"/>
      <c r="H788" s="105"/>
      <c r="I788" s="92"/>
      <c r="J788" s="510"/>
      <c r="K788" s="510"/>
      <c r="L788" s="510"/>
      <c r="M788" s="98"/>
      <c r="N788" s="90"/>
      <c r="O788" s="101">
        <f>ROUNDDOWN(SUM(N787:N793)/1000,0)</f>
        <v>0</v>
      </c>
    </row>
    <row r="789" spans="1:17" s="122" customFormat="1" ht="14.25" customHeight="1">
      <c r="A789" s="313"/>
      <c r="B789" s="95"/>
      <c r="C789" s="96"/>
      <c r="D789" s="97"/>
      <c r="E789" s="98"/>
      <c r="F789" s="90"/>
      <c r="G789" s="91"/>
      <c r="H789" s="105"/>
      <c r="I789" s="92"/>
      <c r="J789" s="510"/>
      <c r="K789" s="510"/>
      <c r="L789" s="510"/>
      <c r="M789" s="98"/>
      <c r="N789" s="90"/>
      <c r="O789" s="94"/>
    </row>
    <row r="790" spans="1:17" s="122" customFormat="1" ht="14.25" customHeight="1">
      <c r="A790" s="313"/>
      <c r="B790" s="78" t="s">
        <v>56</v>
      </c>
      <c r="C790" s="79"/>
      <c r="D790" s="79"/>
      <c r="E790" s="80"/>
      <c r="F790" s="81"/>
      <c r="G790" s="82"/>
      <c r="H790" s="105"/>
      <c r="I790" s="92"/>
      <c r="J790" s="510"/>
      <c r="K790" s="510"/>
      <c r="L790" s="510"/>
      <c r="M790" s="98"/>
      <c r="N790" s="90"/>
      <c r="O790" s="94"/>
    </row>
    <row r="791" spans="1:17" s="122" customFormat="1" ht="14.25" customHeight="1">
      <c r="A791" s="313"/>
      <c r="B791" s="95"/>
      <c r="C791" s="96"/>
      <c r="D791" s="97"/>
      <c r="E791" s="98"/>
      <c r="F791" s="90"/>
      <c r="G791" s="91"/>
      <c r="H791" s="100"/>
      <c r="I791" s="92"/>
      <c r="J791" s="510"/>
      <c r="K791" s="510"/>
      <c r="L791" s="510"/>
      <c r="M791" s="98"/>
      <c r="N791" s="90"/>
      <c r="O791" s="94"/>
    </row>
    <row r="792" spans="1:17" s="122" customFormat="1" ht="14.25" customHeight="1">
      <c r="A792" s="313"/>
      <c r="B792" s="95"/>
      <c r="C792" s="96"/>
      <c r="D792" s="97"/>
      <c r="E792" s="98"/>
      <c r="F792" s="90"/>
      <c r="G792" s="99">
        <f>ROUNDDOWN(SUM(F791:F796)/1000,0)</f>
        <v>0</v>
      </c>
      <c r="H792" s="105"/>
      <c r="I792" s="92"/>
      <c r="J792" s="510"/>
      <c r="K792" s="510"/>
      <c r="L792" s="510"/>
      <c r="M792" s="98"/>
      <c r="N792" s="90"/>
      <c r="O792" s="106"/>
    </row>
    <row r="793" spans="1:17" s="122" customFormat="1" ht="14.25" customHeight="1">
      <c r="A793" s="313"/>
      <c r="B793" s="95"/>
      <c r="C793" s="96"/>
      <c r="D793" s="97"/>
      <c r="E793" s="98"/>
      <c r="F793" s="90"/>
      <c r="G793" s="91"/>
      <c r="H793" s="105"/>
      <c r="I793" s="185" t="s">
        <v>401</v>
      </c>
      <c r="J793" s="108"/>
      <c r="K793" s="109"/>
      <c r="L793" s="109"/>
      <c r="M793" s="110"/>
      <c r="N793" s="707"/>
      <c r="O793" s="112"/>
    </row>
    <row r="794" spans="1:17" s="122" customFormat="1" ht="14.25" customHeight="1">
      <c r="A794" s="313"/>
      <c r="B794" s="95"/>
      <c r="C794" s="96"/>
      <c r="D794" s="97"/>
      <c r="E794" s="98"/>
      <c r="F794" s="90"/>
      <c r="G794" s="99"/>
      <c r="H794" s="105"/>
      <c r="I794" s="92"/>
      <c r="J794" s="510"/>
      <c r="K794" s="510"/>
      <c r="L794" s="510"/>
      <c r="M794" s="98"/>
      <c r="N794" s="90"/>
      <c r="O794" s="94"/>
    </row>
    <row r="795" spans="1:17" s="122" customFormat="1" ht="14.25" customHeight="1">
      <c r="A795" s="313"/>
      <c r="B795" s="95"/>
      <c r="C795" s="96"/>
      <c r="D795" s="97"/>
      <c r="E795" s="98"/>
      <c r="F795" s="90"/>
      <c r="G795" s="99"/>
      <c r="H795" s="100"/>
      <c r="I795" s="92"/>
      <c r="J795" s="510"/>
      <c r="K795" s="510"/>
      <c r="L795" s="510"/>
      <c r="M795" s="98"/>
      <c r="N795" s="90"/>
      <c r="O795" s="101">
        <f>ROUNDDOWN(SUM(N794:N799)/1000,0)</f>
        <v>0</v>
      </c>
    </row>
    <row r="796" spans="1:17" s="122" customFormat="1" ht="14.1" customHeight="1" thickBot="1">
      <c r="A796" s="313"/>
      <c r="B796" s="113" t="s">
        <v>608</v>
      </c>
      <c r="C796" s="114"/>
      <c r="D796" s="114"/>
      <c r="E796" s="115"/>
      <c r="F796" s="116"/>
      <c r="G796" s="117">
        <f>G797-G762-G769-G775-G779-G784-G792</f>
        <v>0</v>
      </c>
      <c r="H796" s="105"/>
      <c r="I796" s="92"/>
      <c r="J796" s="510"/>
      <c r="K796" s="510"/>
      <c r="L796" s="510"/>
      <c r="M796" s="98"/>
      <c r="N796" s="90"/>
      <c r="O796" s="94"/>
    </row>
    <row r="797" spans="1:17" s="122" customFormat="1" ht="14.25" customHeight="1" thickTop="1">
      <c r="A797" s="313"/>
      <c r="B797" s="702" t="s">
        <v>57</v>
      </c>
      <c r="C797" s="703"/>
      <c r="D797" s="703"/>
      <c r="E797" s="703"/>
      <c r="F797" s="704"/>
      <c r="G797" s="118">
        <f>O806</f>
        <v>0</v>
      </c>
      <c r="H797" s="100"/>
      <c r="I797" s="92"/>
      <c r="J797" s="510"/>
      <c r="K797" s="510"/>
      <c r="L797" s="510"/>
      <c r="M797" s="98"/>
      <c r="N797" s="90"/>
      <c r="O797" s="94"/>
    </row>
    <row r="798" spans="1:17" s="122" customFormat="1" ht="20.100000000000001" customHeight="1">
      <c r="A798" s="313"/>
      <c r="B798" s="119" t="s">
        <v>58</v>
      </c>
      <c r="C798" s="120"/>
      <c r="D798" s="120"/>
      <c r="E798" s="120"/>
      <c r="F798" s="120"/>
      <c r="G798" s="121"/>
      <c r="H798" s="100"/>
      <c r="I798" s="107"/>
      <c r="J798" s="511"/>
      <c r="K798" s="511"/>
      <c r="L798" s="511"/>
      <c r="M798" s="104"/>
      <c r="N798" s="645"/>
      <c r="O798" s="106"/>
    </row>
    <row r="799" spans="1:17" s="122" customFormat="1" ht="14.25" customHeight="1">
      <c r="A799" s="313"/>
      <c r="B799" s="122" t="s">
        <v>59</v>
      </c>
      <c r="C799" s="120"/>
      <c r="D799" s="120"/>
      <c r="E799" s="120"/>
      <c r="F799" s="120"/>
      <c r="G799" s="123" t="s">
        <v>60</v>
      </c>
      <c r="H799" s="121"/>
      <c r="I799" s="185" t="s">
        <v>717</v>
      </c>
      <c r="J799" s="708"/>
      <c r="K799" s="510"/>
      <c r="L799" s="510"/>
      <c r="M799" s="110"/>
      <c r="N799" s="84"/>
      <c r="O799" s="111"/>
    </row>
    <row r="800" spans="1:17" s="122" customFormat="1" ht="14.25" customHeight="1">
      <c r="A800" s="313"/>
      <c r="B800" s="987" t="s">
        <v>61</v>
      </c>
      <c r="C800" s="1019"/>
      <c r="D800" s="1019"/>
      <c r="E800" s="1019"/>
      <c r="F800" s="1020"/>
      <c r="G800" s="125" t="s">
        <v>62</v>
      </c>
      <c r="H800" s="124"/>
      <c r="I800" s="92"/>
      <c r="J800" s="510"/>
      <c r="K800" s="709"/>
      <c r="L800" s="709"/>
      <c r="M800" s="98"/>
      <c r="N800" s="90"/>
      <c r="O800" s="94"/>
      <c r="Q800" s="648" t="s">
        <v>735</v>
      </c>
    </row>
    <row r="801" spans="1:21" s="122" customFormat="1" ht="14.25" customHeight="1">
      <c r="A801" s="313"/>
      <c r="B801" s="1144" t="s">
        <v>403</v>
      </c>
      <c r="C801" s="1019"/>
      <c r="D801" s="1019"/>
      <c r="E801" s="1019"/>
      <c r="F801" s="1020"/>
      <c r="G801" s="126"/>
      <c r="H801" s="124"/>
      <c r="I801" s="92"/>
      <c r="J801" s="510"/>
      <c r="K801" s="510"/>
      <c r="L801" s="510"/>
      <c r="M801" s="98"/>
      <c r="N801" s="90"/>
      <c r="O801" s="101">
        <f>ROUNDDOWN(SUM(N800:N804)/1000,0)</f>
        <v>0</v>
      </c>
    </row>
    <row r="802" spans="1:21" s="122" customFormat="1" ht="20.100000000000001" customHeight="1">
      <c r="A802" s="313"/>
      <c r="B802" s="1144" t="s">
        <v>404</v>
      </c>
      <c r="C802" s="1145"/>
      <c r="D802" s="1145"/>
      <c r="E802" s="1145"/>
      <c r="F802" s="1146"/>
      <c r="G802" s="126"/>
      <c r="H802" s="127"/>
      <c r="I802" s="92"/>
      <c r="J802" s="510"/>
      <c r="K802" s="510"/>
      <c r="L802" s="510"/>
      <c r="M802" s="98"/>
      <c r="N802" s="90"/>
      <c r="O802" s="94"/>
    </row>
    <row r="803" spans="1:21" s="122" customFormat="1" ht="21.95" customHeight="1" thickBot="1">
      <c r="A803" s="313"/>
      <c r="B803" s="1144" t="s">
        <v>104</v>
      </c>
      <c r="C803" s="1145"/>
      <c r="D803" s="1145"/>
      <c r="E803" s="1145"/>
      <c r="F803" s="1146"/>
      <c r="G803" s="126"/>
      <c r="H803" s="105"/>
      <c r="I803" s="92"/>
      <c r="J803" s="510"/>
      <c r="K803" s="510"/>
      <c r="L803" s="510"/>
      <c r="M803" s="98"/>
      <c r="N803" s="90"/>
      <c r="O803" s="128"/>
    </row>
    <row r="804" spans="1:21" s="122" customFormat="1" ht="35.450000000000003" customHeight="1" thickTop="1">
      <c r="A804" s="313"/>
      <c r="B804" s="1144" t="s">
        <v>108</v>
      </c>
      <c r="C804" s="1145"/>
      <c r="D804" s="1145"/>
      <c r="E804" s="1145"/>
      <c r="F804" s="1146"/>
      <c r="G804" s="126"/>
      <c r="H804" s="105"/>
      <c r="I804" s="1166" t="s">
        <v>402</v>
      </c>
      <c r="J804" s="1167"/>
      <c r="K804" s="1167"/>
      <c r="L804" s="1167"/>
      <c r="M804" s="1167"/>
      <c r="N804" s="1168"/>
      <c r="O804" s="129">
        <f>SUM(O762,O772,O781,O788,O795,O801)</f>
        <v>0</v>
      </c>
    </row>
    <row r="805" spans="1:21" s="122" customFormat="1" ht="35.450000000000003" customHeight="1">
      <c r="A805" s="313"/>
      <c r="B805" s="1144" t="s">
        <v>774</v>
      </c>
      <c r="C805" s="1145"/>
      <c r="D805" s="1145"/>
      <c r="E805" s="1145"/>
      <c r="F805" s="1146"/>
      <c r="G805" s="126"/>
      <c r="H805" s="121"/>
      <c r="I805" s="1169" t="s">
        <v>276</v>
      </c>
      <c r="J805" s="1170"/>
      <c r="K805" s="1170"/>
      <c r="L805" s="1170"/>
      <c r="M805" s="1170"/>
      <c r="N805" s="1171"/>
      <c r="O805" s="136">
        <f>IF(共通入力シート!$B$18="課税事業者",ROUNDDOWN((O804-G807)*10/110,0),0)</f>
        <v>0</v>
      </c>
    </row>
    <row r="806" spans="1:21" s="122" customFormat="1" ht="26.1" customHeight="1" thickBot="1">
      <c r="A806" s="313"/>
      <c r="B806" s="1153" t="s">
        <v>775</v>
      </c>
      <c r="C806" s="1154"/>
      <c r="D806" s="1154"/>
      <c r="E806" s="1154"/>
      <c r="F806" s="1155"/>
      <c r="G806" s="126"/>
      <c r="H806" s="121"/>
      <c r="I806" s="1159" t="s">
        <v>609</v>
      </c>
      <c r="J806" s="1160"/>
      <c r="K806" s="1160"/>
      <c r="L806" s="1160"/>
      <c r="M806" s="1160"/>
      <c r="N806" s="1161"/>
      <c r="O806" s="131">
        <f>O804-O805</f>
        <v>0</v>
      </c>
    </row>
    <row r="807" spans="1:21" s="122" customFormat="1" ht="25.35" customHeight="1" thickTop="1">
      <c r="A807" s="313"/>
      <c r="B807" s="1156" t="s">
        <v>63</v>
      </c>
      <c r="C807" s="1157"/>
      <c r="D807" s="1157"/>
      <c r="E807" s="1157"/>
      <c r="F807" s="1158"/>
      <c r="G807" s="130">
        <f>SUM(G801:G806)</f>
        <v>0</v>
      </c>
      <c r="H807" s="326"/>
      <c r="I807" s="1159" t="s">
        <v>610</v>
      </c>
      <c r="J807" s="1160"/>
      <c r="K807" s="1160"/>
      <c r="L807" s="1160"/>
      <c r="M807" s="1160"/>
      <c r="N807" s="1161"/>
      <c r="O807" s="134"/>
    </row>
    <row r="808" spans="1:21" s="122" customFormat="1" ht="26.25" customHeight="1">
      <c r="A808" s="313"/>
      <c r="B808" s="122" t="s">
        <v>64</v>
      </c>
      <c r="C808" s="327"/>
      <c r="D808" s="327"/>
      <c r="E808" s="327"/>
      <c r="F808" s="327"/>
      <c r="G808" s="133"/>
      <c r="H808" s="326"/>
      <c r="O808" s="135"/>
    </row>
    <row r="809" spans="1:21" s="122" customFormat="1" ht="10.5" customHeight="1" thickBot="1">
      <c r="A809" s="313"/>
      <c r="C809" s="327"/>
      <c r="D809" s="327"/>
      <c r="E809" s="327"/>
      <c r="F809" s="327"/>
      <c r="G809" s="133"/>
      <c r="H809" s="326"/>
      <c r="I809" s="328"/>
    </row>
    <row r="810" spans="1:21" s="122" customFormat="1" ht="25.35" customHeight="1" thickBot="1">
      <c r="A810" s="313"/>
      <c r="B810" s="1143" t="s">
        <v>65</v>
      </c>
      <c r="C810" s="1018"/>
      <c r="D810" s="1162" t="str">
        <f>IF(共通入力シート!$B$2="","",共通入力シート!$B$2)</f>
        <v/>
      </c>
      <c r="E810" s="1162"/>
      <c r="F810" s="1162"/>
      <c r="G810" s="1163"/>
      <c r="H810" s="1164" t="s">
        <v>778</v>
      </c>
      <c r="I810" s="1165"/>
      <c r="J810" s="1165"/>
      <c r="K810" s="1165"/>
      <c r="L810" s="1165"/>
      <c r="M810" s="1165"/>
      <c r="N810" s="1165"/>
      <c r="O810" s="1165"/>
    </row>
    <row r="811" spans="1:21" s="122" customFormat="1" ht="77.099999999999994" customHeight="1" thickBot="1">
      <c r="A811" s="313"/>
      <c r="B811" s="1148" t="s">
        <v>776</v>
      </c>
      <c r="C811" s="1149"/>
      <c r="D811" s="1150" t="str">
        <f>IF(O806=0,"",MAX(0,MIN(INT(O806/2),G796)))</f>
        <v/>
      </c>
      <c r="E811" s="1150"/>
      <c r="F811" s="1150"/>
      <c r="G811" s="329" t="s">
        <v>27</v>
      </c>
      <c r="H811" s="1151" t="s">
        <v>736</v>
      </c>
      <c r="I811" s="1152"/>
      <c r="J811" s="1152"/>
      <c r="K811" s="1152"/>
      <c r="L811" s="1152"/>
      <c r="M811" s="1152"/>
      <c r="N811" s="1152"/>
      <c r="O811" s="1152"/>
    </row>
    <row r="812" spans="1:21" ht="4.5" customHeight="1"/>
    <row r="813" spans="1:21" ht="15.6" customHeight="1">
      <c r="B813" s="122" t="s">
        <v>332</v>
      </c>
      <c r="C813" s="198"/>
      <c r="D813" s="198"/>
      <c r="E813" s="198"/>
      <c r="F813" s="198"/>
      <c r="G813" s="198"/>
      <c r="H813" s="198"/>
      <c r="I813" s="198"/>
      <c r="J813" s="198"/>
      <c r="K813" s="198"/>
      <c r="L813" s="198"/>
      <c r="M813" s="198"/>
      <c r="N813" s="198"/>
      <c r="O813" s="198"/>
      <c r="R813" s="294"/>
      <c r="S813" s="294"/>
      <c r="T813" s="294"/>
      <c r="U813" s="294"/>
    </row>
    <row r="814" spans="1:21" ht="15.6" customHeight="1">
      <c r="B814" s="198" t="s">
        <v>383</v>
      </c>
      <c r="C814" s="198"/>
      <c r="D814" s="198"/>
      <c r="E814" s="198"/>
      <c r="F814" s="198"/>
      <c r="G814" s="198"/>
      <c r="H814" s="198"/>
      <c r="I814" s="198"/>
      <c r="J814" s="198"/>
      <c r="K814" s="198"/>
      <c r="L814" s="198"/>
      <c r="M814" s="198"/>
      <c r="N814" s="198"/>
      <c r="O814" s="198"/>
      <c r="R814" s="294"/>
      <c r="S814" s="294"/>
      <c r="T814" s="294"/>
      <c r="U814" s="294"/>
    </row>
    <row r="815" spans="1:21" ht="15.6" customHeight="1" thickBot="1">
      <c r="B815" s="1044" t="s">
        <v>575</v>
      </c>
      <c r="C815" s="1044"/>
      <c r="D815" s="1044"/>
      <c r="E815" s="1044"/>
      <c r="F815" s="1044"/>
      <c r="G815" s="1044"/>
      <c r="H815" s="1044"/>
      <c r="I815" s="1044"/>
      <c r="J815" s="1044"/>
      <c r="K815" s="1044"/>
      <c r="L815" s="1044"/>
      <c r="M815" s="1044"/>
      <c r="N815" s="1044"/>
      <c r="O815" s="1044"/>
      <c r="R815" s="294"/>
      <c r="S815" s="294"/>
      <c r="T815" s="294"/>
      <c r="U815" s="294"/>
    </row>
    <row r="816" spans="1:21" ht="15.75" customHeight="1">
      <c r="B816" s="1036" t="s">
        <v>36</v>
      </c>
      <c r="C816" s="1063"/>
      <c r="D816" s="1051" t="s">
        <v>562</v>
      </c>
      <c r="E816" s="1052"/>
      <c r="F816" s="1036" t="s">
        <v>447</v>
      </c>
      <c r="G816" s="1037"/>
      <c r="H816" s="1038"/>
      <c r="I816" s="1038"/>
      <c r="J816" s="1038"/>
      <c r="K816" s="1038"/>
      <c r="L816" s="1038"/>
      <c r="M816" s="1038"/>
      <c r="N816" s="1038"/>
      <c r="O816" s="1039"/>
      <c r="Q816" s="520"/>
      <c r="R816" s="294"/>
      <c r="S816" s="294"/>
      <c r="T816" s="294"/>
      <c r="U816" s="294"/>
    </row>
    <row r="817" spans="2:21" ht="17.25" customHeight="1" thickBot="1">
      <c r="B817" s="1040"/>
      <c r="C817" s="1064"/>
      <c r="D817" s="1053"/>
      <c r="E817" s="1054"/>
      <c r="F817" s="1040"/>
      <c r="G817" s="1041"/>
      <c r="H817" s="1042"/>
      <c r="I817" s="1042"/>
      <c r="J817" s="1042"/>
      <c r="K817" s="1042"/>
      <c r="L817" s="1042"/>
      <c r="M817" s="1042"/>
      <c r="N817" s="1042"/>
      <c r="O817" s="1043"/>
      <c r="Q817" s="519"/>
      <c r="R817" s="294"/>
      <c r="S817" s="294"/>
      <c r="T817" s="294"/>
      <c r="U817" s="294"/>
    </row>
    <row r="818" spans="2:21" ht="16.5" customHeight="1">
      <c r="B818" s="295" t="s">
        <v>111</v>
      </c>
      <c r="C818" s="296"/>
      <c r="D818" s="296"/>
      <c r="E818" s="297"/>
      <c r="F818" s="296"/>
      <c r="G818" s="296"/>
      <c r="H818" s="298"/>
      <c r="I818" s="298"/>
      <c r="J818" s="298"/>
      <c r="K818" s="298"/>
      <c r="L818" s="298"/>
      <c r="M818" s="298"/>
      <c r="N818" s="298"/>
      <c r="O818" s="299"/>
      <c r="R818" s="294"/>
      <c r="S818" s="294"/>
      <c r="T818" s="294"/>
      <c r="U818" s="294"/>
    </row>
    <row r="819" spans="2:21" ht="18.75" customHeight="1">
      <c r="B819" s="1055"/>
      <c r="C819" s="1056"/>
      <c r="D819" s="1056"/>
      <c r="E819" s="1056"/>
      <c r="F819" s="1056"/>
      <c r="G819" s="1056"/>
      <c r="H819" s="1056"/>
      <c r="I819" s="1056"/>
      <c r="J819" s="1056"/>
      <c r="K819" s="1056"/>
      <c r="L819" s="1213" t="s">
        <v>39</v>
      </c>
      <c r="M819" s="1215"/>
      <c r="N819" s="1215"/>
      <c r="O819" s="1216"/>
      <c r="Q819" s="496" t="str">
        <f>IF(M819="", "←選択してください。", "")</f>
        <v>←選択してください。</v>
      </c>
      <c r="R819" s="294"/>
      <c r="S819" s="294"/>
      <c r="T819" s="294"/>
      <c r="U819" s="294"/>
    </row>
    <row r="820" spans="2:21" ht="17.25" customHeight="1">
      <c r="B820" s="1057"/>
      <c r="C820" s="1058"/>
      <c r="D820" s="1058"/>
      <c r="E820" s="1058"/>
      <c r="F820" s="1058"/>
      <c r="G820" s="1058"/>
      <c r="H820" s="1058"/>
      <c r="I820" s="1058"/>
      <c r="J820" s="1058"/>
      <c r="K820" s="1058"/>
      <c r="L820" s="1214"/>
      <c r="M820" s="1217"/>
      <c r="N820" s="1217"/>
      <c r="O820" s="1218"/>
      <c r="Q820" s="301"/>
      <c r="R820" s="294"/>
      <c r="S820" s="294"/>
      <c r="T820" s="294"/>
      <c r="U820" s="294"/>
    </row>
    <row r="821" spans="2:21" ht="4.5" customHeight="1">
      <c r="B821" s="303"/>
      <c r="C821" s="303"/>
      <c r="D821" s="303"/>
      <c r="E821" s="303"/>
      <c r="F821" s="303"/>
      <c r="G821" s="303"/>
      <c r="H821" s="303"/>
      <c r="I821" s="303"/>
      <c r="J821" s="303"/>
      <c r="K821" s="303"/>
      <c r="L821" s="303"/>
      <c r="M821" s="303"/>
      <c r="N821" s="303"/>
      <c r="O821" s="517"/>
      <c r="R821" s="294"/>
      <c r="S821" s="294"/>
      <c r="T821" s="294"/>
      <c r="U821" s="294"/>
    </row>
    <row r="822" spans="2:21" ht="24" customHeight="1">
      <c r="B822" s="987" t="s">
        <v>112</v>
      </c>
      <c r="C822" s="1097"/>
      <c r="D822" s="1098" t="s">
        <v>41</v>
      </c>
      <c r="E822" s="1099"/>
      <c r="F822" s="1100"/>
      <c r="G822" s="1100"/>
      <c r="H822" s="1101"/>
      <c r="I822" s="987"/>
      <c r="J822" s="988"/>
      <c r="K822" s="988"/>
      <c r="L822" s="1219"/>
      <c r="M822" s="1219"/>
      <c r="N822" s="1219"/>
      <c r="O822" s="1220"/>
      <c r="Q822" s="301" t="str">
        <f>IF(OR(F816="人材養成事業",F816= "普及啓発事業"), "←斜線部は記入する必要はありません。", "")</f>
        <v/>
      </c>
      <c r="R822" s="294"/>
      <c r="S822" s="294"/>
      <c r="T822" s="294"/>
      <c r="U822" s="294"/>
    </row>
    <row r="823" spans="2:21" ht="8.25" customHeight="1">
      <c r="B823" s="122"/>
      <c r="C823" s="122"/>
      <c r="D823" s="122"/>
      <c r="E823" s="122"/>
      <c r="F823" s="303"/>
      <c r="G823" s="303"/>
      <c r="H823" s="500"/>
      <c r="I823" s="303"/>
      <c r="J823" s="303"/>
      <c r="K823" s="303"/>
      <c r="L823" s="501"/>
      <c r="M823" s="303"/>
      <c r="N823" s="303"/>
      <c r="O823" s="502"/>
      <c r="Q823" s="301"/>
      <c r="R823" s="294"/>
      <c r="S823" s="294"/>
      <c r="T823" s="294"/>
      <c r="U823" s="294"/>
    </row>
    <row r="824" spans="2:21" ht="24" hidden="1" customHeight="1">
      <c r="B824" s="122"/>
      <c r="C824" s="122"/>
      <c r="D824" s="122"/>
      <c r="E824" s="122"/>
      <c r="F824" s="303"/>
      <c r="G824" s="303"/>
      <c r="H824" s="500"/>
      <c r="I824" s="303"/>
      <c r="J824" s="303"/>
      <c r="K824" s="303"/>
      <c r="L824" s="501"/>
      <c r="M824" s="303"/>
      <c r="N824" s="303"/>
      <c r="O824" s="502"/>
      <c r="Q824" s="301"/>
      <c r="R824" s="294"/>
      <c r="S824" s="294"/>
      <c r="T824" s="294"/>
      <c r="U824" s="294"/>
    </row>
    <row r="825" spans="2:21" ht="9.75" hidden="1" customHeight="1">
      <c r="B825" s="122"/>
      <c r="C825" s="122"/>
      <c r="D825" s="303"/>
      <c r="E825" s="303"/>
      <c r="F825" s="303"/>
      <c r="G825" s="303"/>
      <c r="H825" s="303"/>
      <c r="I825" s="303"/>
      <c r="J825" s="303"/>
      <c r="K825" s="303"/>
      <c r="L825" s="303"/>
      <c r="M825" s="303"/>
      <c r="N825" s="303"/>
      <c r="O825" s="303"/>
      <c r="Q825" s="301"/>
      <c r="R825" s="294"/>
      <c r="S825" s="294"/>
      <c r="T825" s="294"/>
      <c r="U825" s="294"/>
    </row>
    <row r="826" spans="2:21" s="97" customFormat="1" ht="18" customHeight="1">
      <c r="B826" s="1067" t="s">
        <v>277</v>
      </c>
      <c r="C826" s="1075"/>
      <c r="D826" s="1032" t="s">
        <v>738</v>
      </c>
      <c r="E826" s="975"/>
      <c r="F826" s="975"/>
      <c r="G826" s="975"/>
      <c r="H826" s="975"/>
      <c r="I826" s="975"/>
      <c r="J826" s="975"/>
      <c r="K826" s="975"/>
      <c r="L826" s="975"/>
      <c r="M826" s="975"/>
      <c r="N826" s="975"/>
      <c r="O826" s="976"/>
      <c r="Q826" s="495"/>
    </row>
    <row r="827" spans="2:21" s="97" customFormat="1" ht="19.350000000000001" customHeight="1">
      <c r="B827" s="1076"/>
      <c r="C827" s="1077"/>
      <c r="D827" s="1033"/>
      <c r="E827" s="1034"/>
      <c r="F827" s="1034"/>
      <c r="G827" s="1034"/>
      <c r="H827" s="1034"/>
      <c r="I827" s="1034"/>
      <c r="J827" s="1034"/>
      <c r="K827" s="1034"/>
      <c r="L827" s="1034"/>
      <c r="M827" s="1034"/>
      <c r="N827" s="1034"/>
      <c r="O827" s="1035"/>
    </row>
    <row r="828" spans="2:21" s="97" customFormat="1" ht="19.350000000000001" customHeight="1">
      <c r="B828" s="1076"/>
      <c r="C828" s="1077"/>
      <c r="D828" s="1026"/>
      <c r="E828" s="1027"/>
      <c r="F828" s="1027"/>
      <c r="G828" s="1027"/>
      <c r="H828" s="1027"/>
      <c r="I828" s="1027"/>
      <c r="J828" s="1027"/>
      <c r="K828" s="1027"/>
      <c r="L828" s="1027"/>
      <c r="M828" s="1027"/>
      <c r="N828" s="1027"/>
      <c r="O828" s="1028"/>
    </row>
    <row r="829" spans="2:21" s="97" customFormat="1" ht="19.350000000000001" customHeight="1">
      <c r="B829" s="1076"/>
      <c r="C829" s="1077"/>
      <c r="D829" s="1026"/>
      <c r="E829" s="1027"/>
      <c r="F829" s="1027"/>
      <c r="G829" s="1027"/>
      <c r="H829" s="1027"/>
      <c r="I829" s="1027"/>
      <c r="J829" s="1027"/>
      <c r="K829" s="1027"/>
      <c r="L829" s="1027"/>
      <c r="M829" s="1027"/>
      <c r="N829" s="1027"/>
      <c r="O829" s="1028"/>
    </row>
    <row r="830" spans="2:21" s="97" customFormat="1" ht="19.350000000000001" customHeight="1">
      <c r="B830" s="1076"/>
      <c r="C830" s="1077"/>
      <c r="D830" s="1026"/>
      <c r="E830" s="1027"/>
      <c r="F830" s="1027"/>
      <c r="G830" s="1027"/>
      <c r="H830" s="1027"/>
      <c r="I830" s="1027"/>
      <c r="J830" s="1027"/>
      <c r="K830" s="1027"/>
      <c r="L830" s="1027"/>
      <c r="M830" s="1027"/>
      <c r="N830" s="1027"/>
      <c r="O830" s="1028"/>
    </row>
    <row r="831" spans="2:21" s="97" customFormat="1" ht="19.350000000000001" customHeight="1">
      <c r="B831" s="1076"/>
      <c r="C831" s="1077"/>
      <c r="D831" s="1026"/>
      <c r="E831" s="1027"/>
      <c r="F831" s="1027"/>
      <c r="G831" s="1027"/>
      <c r="H831" s="1027"/>
      <c r="I831" s="1027"/>
      <c r="J831" s="1027"/>
      <c r="K831" s="1027"/>
      <c r="L831" s="1027"/>
      <c r="M831" s="1027"/>
      <c r="N831" s="1027"/>
      <c r="O831" s="1028"/>
    </row>
    <row r="832" spans="2:21" s="97" customFormat="1" ht="19.350000000000001" customHeight="1">
      <c r="B832" s="1076"/>
      <c r="C832" s="1077"/>
      <c r="D832" s="1026"/>
      <c r="E832" s="1027"/>
      <c r="F832" s="1027"/>
      <c r="G832" s="1027"/>
      <c r="H832" s="1027"/>
      <c r="I832" s="1027"/>
      <c r="J832" s="1027"/>
      <c r="K832" s="1027"/>
      <c r="L832" s="1027"/>
      <c r="M832" s="1027"/>
      <c r="N832" s="1027"/>
      <c r="O832" s="1028"/>
    </row>
    <row r="833" spans="2:15" s="97" customFormat="1" ht="19.350000000000001" customHeight="1">
      <c r="B833" s="1076"/>
      <c r="C833" s="1077"/>
      <c r="D833" s="1026"/>
      <c r="E833" s="1027"/>
      <c r="F833" s="1027"/>
      <c r="G833" s="1027"/>
      <c r="H833" s="1027"/>
      <c r="I833" s="1027"/>
      <c r="J833" s="1027"/>
      <c r="K833" s="1027"/>
      <c r="L833" s="1027"/>
      <c r="M833" s="1027"/>
      <c r="N833" s="1027"/>
      <c r="O833" s="1028"/>
    </row>
    <row r="834" spans="2:15" s="97" customFormat="1" ht="19.350000000000001" customHeight="1">
      <c r="B834" s="1076"/>
      <c r="C834" s="1077"/>
      <c r="D834" s="1026"/>
      <c r="E834" s="1027"/>
      <c r="F834" s="1027"/>
      <c r="G834" s="1027"/>
      <c r="H834" s="1027"/>
      <c r="I834" s="1027"/>
      <c r="J834" s="1027"/>
      <c r="K834" s="1027"/>
      <c r="L834" s="1027"/>
      <c r="M834" s="1027"/>
      <c r="N834" s="1027"/>
      <c r="O834" s="1028"/>
    </row>
    <row r="835" spans="2:15" s="97" customFormat="1" ht="19.350000000000001" customHeight="1">
      <c r="B835" s="1076"/>
      <c r="C835" s="1077"/>
      <c r="D835" s="1026"/>
      <c r="E835" s="1027"/>
      <c r="F835" s="1027"/>
      <c r="G835" s="1027"/>
      <c r="H835" s="1027"/>
      <c r="I835" s="1027"/>
      <c r="J835" s="1027"/>
      <c r="K835" s="1027"/>
      <c r="L835" s="1027"/>
      <c r="M835" s="1027"/>
      <c r="N835" s="1027"/>
      <c r="O835" s="1028"/>
    </row>
    <row r="836" spans="2:15" s="97" customFormat="1" ht="19.350000000000001" customHeight="1">
      <c r="B836" s="1078"/>
      <c r="C836" s="1079"/>
      <c r="D836" s="1029"/>
      <c r="E836" s="1030"/>
      <c r="F836" s="1030"/>
      <c r="G836" s="1030"/>
      <c r="H836" s="1030"/>
      <c r="I836" s="1030"/>
      <c r="J836" s="1030"/>
      <c r="K836" s="1030"/>
      <c r="L836" s="1030"/>
      <c r="M836" s="1030"/>
      <c r="N836" s="1030"/>
      <c r="O836" s="1031"/>
    </row>
    <row r="837" spans="2:15" s="97" customFormat="1" ht="18" customHeight="1">
      <c r="B837" s="1067" t="s">
        <v>114</v>
      </c>
      <c r="C837" s="1092"/>
      <c r="D837" s="1147" t="s">
        <v>523</v>
      </c>
      <c r="E837" s="1133"/>
      <c r="F837" s="1133"/>
      <c r="G837" s="1133"/>
      <c r="H837" s="1133"/>
      <c r="I837" s="1133"/>
      <c r="J837" s="1133"/>
      <c r="K837" s="1133"/>
      <c r="L837" s="1133"/>
      <c r="M837" s="1133"/>
      <c r="N837" s="1133"/>
      <c r="O837" s="1134"/>
    </row>
    <row r="838" spans="2:15" s="97" customFormat="1" ht="18" customHeight="1">
      <c r="B838" s="1093"/>
      <c r="C838" s="1094"/>
      <c r="D838" s="1045"/>
      <c r="E838" s="1046"/>
      <c r="F838" s="1046"/>
      <c r="G838" s="1046"/>
      <c r="H838" s="1046"/>
      <c r="I838" s="1046"/>
      <c r="J838" s="1046"/>
      <c r="K838" s="1046"/>
      <c r="L838" s="1046"/>
      <c r="M838" s="1046"/>
      <c r="N838" s="1046"/>
      <c r="O838" s="1047"/>
    </row>
    <row r="839" spans="2:15" s="97" customFormat="1" ht="18" customHeight="1">
      <c r="B839" s="1093"/>
      <c r="C839" s="1094"/>
      <c r="D839" s="1026"/>
      <c r="E839" s="1027"/>
      <c r="F839" s="1027"/>
      <c r="G839" s="1027"/>
      <c r="H839" s="1027"/>
      <c r="I839" s="1027"/>
      <c r="J839" s="1027"/>
      <c r="K839" s="1027"/>
      <c r="L839" s="1027"/>
      <c r="M839" s="1027"/>
      <c r="N839" s="1027"/>
      <c r="O839" s="1028"/>
    </row>
    <row r="840" spans="2:15" s="97" customFormat="1" ht="18" customHeight="1">
      <c r="B840" s="1093"/>
      <c r="C840" s="1094"/>
      <c r="D840" s="1026"/>
      <c r="E840" s="1027"/>
      <c r="F840" s="1027"/>
      <c r="G840" s="1027"/>
      <c r="H840" s="1027"/>
      <c r="I840" s="1027"/>
      <c r="J840" s="1027"/>
      <c r="K840" s="1027"/>
      <c r="L840" s="1027"/>
      <c r="M840" s="1027"/>
      <c r="N840" s="1027"/>
      <c r="O840" s="1028"/>
    </row>
    <row r="841" spans="2:15" s="97" customFormat="1" ht="18" customHeight="1">
      <c r="B841" s="1093"/>
      <c r="C841" s="1094"/>
      <c r="D841" s="1026"/>
      <c r="E841" s="1027"/>
      <c r="F841" s="1027"/>
      <c r="G841" s="1027"/>
      <c r="H841" s="1027"/>
      <c r="I841" s="1027"/>
      <c r="J841" s="1027"/>
      <c r="K841" s="1027"/>
      <c r="L841" s="1027"/>
      <c r="M841" s="1027"/>
      <c r="N841" s="1027"/>
      <c r="O841" s="1028"/>
    </row>
    <row r="842" spans="2:15" s="97" customFormat="1" ht="18" customHeight="1">
      <c r="B842" s="1093"/>
      <c r="C842" s="1094"/>
      <c r="D842" s="1026"/>
      <c r="E842" s="1027"/>
      <c r="F842" s="1027"/>
      <c r="G842" s="1027"/>
      <c r="H842" s="1027"/>
      <c r="I842" s="1027"/>
      <c r="J842" s="1027"/>
      <c r="K842" s="1027"/>
      <c r="L842" s="1027"/>
      <c r="M842" s="1027"/>
      <c r="N842" s="1027"/>
      <c r="O842" s="1028"/>
    </row>
    <row r="843" spans="2:15" s="97" customFormat="1" ht="18" customHeight="1">
      <c r="B843" s="1093"/>
      <c r="C843" s="1094"/>
      <c r="D843" s="1048"/>
      <c r="E843" s="1049"/>
      <c r="F843" s="1049"/>
      <c r="G843" s="1049"/>
      <c r="H843" s="1049"/>
      <c r="I843" s="1049"/>
      <c r="J843" s="1049"/>
      <c r="K843" s="1049"/>
      <c r="L843" s="1049"/>
      <c r="M843" s="1049"/>
      <c r="N843" s="1049"/>
      <c r="O843" s="1050"/>
    </row>
    <row r="844" spans="2:15" s="97" customFormat="1" ht="18" customHeight="1">
      <c r="B844" s="1093"/>
      <c r="C844" s="1094"/>
      <c r="D844" s="1116" t="s">
        <v>334</v>
      </c>
      <c r="E844" s="1117"/>
      <c r="F844" s="1117"/>
      <c r="G844" s="1117"/>
      <c r="H844" s="1117"/>
      <c r="I844" s="1117"/>
      <c r="J844" s="1117"/>
      <c r="K844" s="1117"/>
      <c r="L844" s="1117"/>
      <c r="M844" s="1117"/>
      <c r="N844" s="1117"/>
      <c r="O844" s="1118"/>
    </row>
    <row r="845" spans="2:15" s="97" customFormat="1" ht="18" customHeight="1">
      <c r="B845" s="1093"/>
      <c r="C845" s="1094"/>
      <c r="D845" s="1045"/>
      <c r="E845" s="1119"/>
      <c r="F845" s="1119"/>
      <c r="G845" s="1119"/>
      <c r="H845" s="1119"/>
      <c r="I845" s="1119"/>
      <c r="J845" s="1119"/>
      <c r="K845" s="1119"/>
      <c r="L845" s="1119"/>
      <c r="M845" s="1119"/>
      <c r="N845" s="1119"/>
      <c r="O845" s="1120"/>
    </row>
    <row r="846" spans="2:15" s="97" customFormat="1" ht="18" customHeight="1">
      <c r="B846" s="1093"/>
      <c r="C846" s="1094"/>
      <c r="D846" s="1121"/>
      <c r="E846" s="1122"/>
      <c r="F846" s="1122"/>
      <c r="G846" s="1122"/>
      <c r="H846" s="1122"/>
      <c r="I846" s="1122"/>
      <c r="J846" s="1122"/>
      <c r="K846" s="1122"/>
      <c r="L846" s="1122"/>
      <c r="M846" s="1122"/>
      <c r="N846" s="1122"/>
      <c r="O846" s="1123"/>
    </row>
    <row r="847" spans="2:15" s="97" customFormat="1" ht="18" customHeight="1">
      <c r="B847" s="1093"/>
      <c r="C847" s="1094"/>
      <c r="D847" s="1121"/>
      <c r="E847" s="1122"/>
      <c r="F847" s="1122"/>
      <c r="G847" s="1122"/>
      <c r="H847" s="1122"/>
      <c r="I847" s="1122"/>
      <c r="J847" s="1122"/>
      <c r="K847" s="1122"/>
      <c r="L847" s="1122"/>
      <c r="M847" s="1122"/>
      <c r="N847" s="1122"/>
      <c r="O847" s="1123"/>
    </row>
    <row r="848" spans="2:15" s="97" customFormat="1" ht="18" customHeight="1">
      <c r="B848" s="1093"/>
      <c r="C848" s="1094"/>
      <c r="D848" s="1121"/>
      <c r="E848" s="1122"/>
      <c r="F848" s="1122"/>
      <c r="G848" s="1122"/>
      <c r="H848" s="1122"/>
      <c r="I848" s="1122"/>
      <c r="J848" s="1122"/>
      <c r="K848" s="1122"/>
      <c r="L848" s="1122"/>
      <c r="M848" s="1122"/>
      <c r="N848" s="1122"/>
      <c r="O848" s="1123"/>
    </row>
    <row r="849" spans="2:17" s="97" customFormat="1" ht="18" customHeight="1">
      <c r="B849" s="1093"/>
      <c r="C849" s="1094"/>
      <c r="D849" s="1121"/>
      <c r="E849" s="1122"/>
      <c r="F849" s="1122"/>
      <c r="G849" s="1122"/>
      <c r="H849" s="1122"/>
      <c r="I849" s="1122"/>
      <c r="J849" s="1122"/>
      <c r="K849" s="1122"/>
      <c r="L849" s="1122"/>
      <c r="M849" s="1122"/>
      <c r="N849" s="1122"/>
      <c r="O849" s="1123"/>
    </row>
    <row r="850" spans="2:17" s="97" customFormat="1" ht="18" customHeight="1">
      <c r="B850" s="1093"/>
      <c r="C850" s="1094"/>
      <c r="D850" s="1121"/>
      <c r="E850" s="1122"/>
      <c r="F850" s="1122"/>
      <c r="G850" s="1122"/>
      <c r="H850" s="1122"/>
      <c r="I850" s="1122"/>
      <c r="J850" s="1122"/>
      <c r="K850" s="1122"/>
      <c r="L850" s="1122"/>
      <c r="M850" s="1122"/>
      <c r="N850" s="1122"/>
      <c r="O850" s="1123"/>
    </row>
    <row r="851" spans="2:17" s="97" customFormat="1" ht="18" customHeight="1">
      <c r="B851" s="1095"/>
      <c r="C851" s="1096"/>
      <c r="D851" s="1124"/>
      <c r="E851" s="1125"/>
      <c r="F851" s="1125"/>
      <c r="G851" s="1125"/>
      <c r="H851" s="1125"/>
      <c r="I851" s="1125"/>
      <c r="J851" s="1125"/>
      <c r="K851" s="1125"/>
      <c r="L851" s="1125"/>
      <c r="M851" s="1125"/>
      <c r="N851" s="1125"/>
      <c r="O851" s="1126"/>
    </row>
    <row r="852" spans="2:17" s="97" customFormat="1" ht="32.25" customHeight="1">
      <c r="B852" s="1067" t="s">
        <v>110</v>
      </c>
      <c r="C852" s="1092"/>
      <c r="D852" s="1102" t="s">
        <v>733</v>
      </c>
      <c r="E852" s="1090"/>
      <c r="F852" s="1090"/>
      <c r="G852" s="1090"/>
      <c r="H852" s="1090"/>
      <c r="I852" s="1090"/>
      <c r="J852" s="1090"/>
      <c r="K852" s="1090"/>
      <c r="L852" s="1090"/>
      <c r="M852" s="1090"/>
      <c r="N852" s="1090"/>
      <c r="O852" s="1091"/>
    </row>
    <row r="853" spans="2:17" s="97" customFormat="1" ht="18" customHeight="1">
      <c r="B853" s="1093"/>
      <c r="C853" s="1094"/>
      <c r="D853" s="1045"/>
      <c r="E853" s="1108"/>
      <c r="F853" s="1108"/>
      <c r="G853" s="1108"/>
      <c r="H853" s="1108"/>
      <c r="I853" s="1108"/>
      <c r="J853" s="1108"/>
      <c r="K853" s="1108"/>
      <c r="L853" s="1108"/>
      <c r="M853" s="1108"/>
      <c r="N853" s="1108"/>
      <c r="O853" s="1109"/>
    </row>
    <row r="854" spans="2:17" s="97" customFormat="1" ht="18" customHeight="1">
      <c r="B854" s="1093"/>
      <c r="C854" s="1094"/>
      <c r="D854" s="1110"/>
      <c r="E854" s="1111"/>
      <c r="F854" s="1111"/>
      <c r="G854" s="1111"/>
      <c r="H854" s="1111"/>
      <c r="I854" s="1111"/>
      <c r="J854" s="1111"/>
      <c r="K854" s="1111"/>
      <c r="L854" s="1111"/>
      <c r="M854" s="1111"/>
      <c r="N854" s="1111"/>
      <c r="O854" s="1112"/>
    </row>
    <row r="855" spans="2:17" s="97" customFormat="1" ht="18" customHeight="1">
      <c r="B855" s="1093"/>
      <c r="C855" s="1094"/>
      <c r="D855" s="1113"/>
      <c r="E855" s="1114"/>
      <c r="F855" s="1114"/>
      <c r="G855" s="1114"/>
      <c r="H855" s="1114"/>
      <c r="I855" s="1114"/>
      <c r="J855" s="1114"/>
      <c r="K855" s="1114"/>
      <c r="L855" s="1114"/>
      <c r="M855" s="1114"/>
      <c r="N855" s="1114"/>
      <c r="O855" s="1115"/>
    </row>
    <row r="856" spans="2:17" s="97" customFormat="1" ht="17.100000000000001" customHeight="1">
      <c r="B856" s="1093"/>
      <c r="C856" s="1094"/>
      <c r="D856" s="1133" t="s">
        <v>278</v>
      </c>
      <c r="E856" s="1133"/>
      <c r="F856" s="1133"/>
      <c r="G856" s="1133"/>
      <c r="H856" s="1133"/>
      <c r="I856" s="1133"/>
      <c r="J856" s="1133"/>
      <c r="K856" s="1133"/>
      <c r="L856" s="1133"/>
      <c r="M856" s="1133"/>
      <c r="N856" s="1133"/>
      <c r="O856" s="1134"/>
    </row>
    <row r="857" spans="2:17" s="97" customFormat="1" ht="17.100000000000001" customHeight="1">
      <c r="B857" s="1093"/>
      <c r="C857" s="1094"/>
      <c r="D857" s="1135"/>
      <c r="E857" s="1108"/>
      <c r="F857" s="1108"/>
      <c r="G857" s="1108"/>
      <c r="H857" s="1108"/>
      <c r="I857" s="1108"/>
      <c r="J857" s="1108"/>
      <c r="K857" s="1108"/>
      <c r="L857" s="1108"/>
      <c r="M857" s="1108"/>
      <c r="N857" s="1108"/>
      <c r="O857" s="1109"/>
    </row>
    <row r="858" spans="2:17" s="97" customFormat="1" ht="17.100000000000001" customHeight="1">
      <c r="B858" s="1093"/>
      <c r="C858" s="1094"/>
      <c r="D858" s="1110"/>
      <c r="E858" s="1111"/>
      <c r="F858" s="1111"/>
      <c r="G858" s="1111"/>
      <c r="H858" s="1111"/>
      <c r="I858" s="1111"/>
      <c r="J858" s="1111"/>
      <c r="K858" s="1111"/>
      <c r="L858" s="1111"/>
      <c r="M858" s="1111"/>
      <c r="N858" s="1111"/>
      <c r="O858" s="1112"/>
    </row>
    <row r="859" spans="2:17" s="97" customFormat="1" ht="17.100000000000001" customHeight="1">
      <c r="B859" s="1093"/>
      <c r="C859" s="1094"/>
      <c r="D859" s="1113"/>
      <c r="E859" s="1114"/>
      <c r="F859" s="1114"/>
      <c r="G859" s="1114"/>
      <c r="H859" s="1114"/>
      <c r="I859" s="1114"/>
      <c r="J859" s="1114"/>
      <c r="K859" s="1114"/>
      <c r="L859" s="1114"/>
      <c r="M859" s="1114"/>
      <c r="N859" s="1114"/>
      <c r="O859" s="1115"/>
    </row>
    <row r="860" spans="2:17" s="97" customFormat="1" ht="17.100000000000001" customHeight="1">
      <c r="B860" s="1093"/>
      <c r="C860" s="1094"/>
      <c r="D860" s="1133" t="s">
        <v>371</v>
      </c>
      <c r="E860" s="1133"/>
      <c r="F860" s="1133"/>
      <c r="G860" s="1133"/>
      <c r="H860" s="1133"/>
      <c r="I860" s="1133"/>
      <c r="J860" s="1133"/>
      <c r="K860" s="1133"/>
      <c r="L860" s="1133"/>
      <c r="M860" s="1133"/>
      <c r="N860" s="1133"/>
      <c r="O860" s="1134"/>
    </row>
    <row r="861" spans="2:17" s="97" customFormat="1" ht="17.100000000000001" customHeight="1">
      <c r="B861" s="1093"/>
      <c r="C861" s="1094"/>
      <c r="D861" s="1135"/>
      <c r="E861" s="1136"/>
      <c r="F861" s="1136"/>
      <c r="G861" s="1136"/>
      <c r="H861" s="1136"/>
      <c r="I861" s="1136"/>
      <c r="J861" s="1136"/>
      <c r="K861" s="1136"/>
      <c r="L861" s="1136"/>
      <c r="M861" s="1136"/>
      <c r="N861" s="1136"/>
      <c r="O861" s="1137"/>
    </row>
    <row r="862" spans="2:17" s="97" customFormat="1" ht="17.100000000000001" customHeight="1">
      <c r="B862" s="1093"/>
      <c r="C862" s="1094"/>
      <c r="D862" s="1138"/>
      <c r="E862" s="827"/>
      <c r="F862" s="827"/>
      <c r="G862" s="827"/>
      <c r="H862" s="827"/>
      <c r="I862" s="827"/>
      <c r="J862" s="827"/>
      <c r="K862" s="827"/>
      <c r="L862" s="827"/>
      <c r="M862" s="827"/>
      <c r="N862" s="827"/>
      <c r="O862" s="1139"/>
    </row>
    <row r="863" spans="2:17" s="97" customFormat="1" ht="17.100000000000001" customHeight="1">
      <c r="B863" s="1093"/>
      <c r="C863" s="1094"/>
      <c r="D863" s="1140"/>
      <c r="E863" s="1141"/>
      <c r="F863" s="1141"/>
      <c r="G863" s="1141"/>
      <c r="H863" s="1141"/>
      <c r="I863" s="1141"/>
      <c r="J863" s="1141"/>
      <c r="K863" s="1141"/>
      <c r="L863" s="1141"/>
      <c r="M863" s="1141"/>
      <c r="N863" s="1141"/>
      <c r="O863" s="1142"/>
    </row>
    <row r="864" spans="2:17" s="97" customFormat="1" ht="45" customHeight="1">
      <c r="B864" s="1093"/>
      <c r="C864" s="1094"/>
      <c r="D864" s="1021" t="s">
        <v>781</v>
      </c>
      <c r="E864" s="1022"/>
      <c r="F864" s="1022"/>
      <c r="G864" s="1022"/>
      <c r="H864" s="1022"/>
      <c r="I864" s="1022"/>
      <c r="J864" s="1022"/>
      <c r="K864" s="1022"/>
      <c r="L864" s="1023"/>
      <c r="M864" s="1024" t="s">
        <v>713</v>
      </c>
      <c r="N864" s="1025"/>
      <c r="O864" s="706" t="s">
        <v>714</v>
      </c>
      <c r="Q864" s="495" t="s">
        <v>721</v>
      </c>
    </row>
    <row r="865" spans="1:21" s="97" customFormat="1" ht="17.100000000000001" customHeight="1">
      <c r="B865" s="1093"/>
      <c r="C865" s="1094"/>
      <c r="D865" s="1045"/>
      <c r="E865" s="1103"/>
      <c r="F865" s="1103"/>
      <c r="G865" s="1103"/>
      <c r="H865" s="1103"/>
      <c r="I865" s="1103"/>
      <c r="J865" s="1103"/>
      <c r="K865" s="1103"/>
      <c r="L865" s="1103"/>
      <c r="M865" s="1103"/>
      <c r="N865" s="1103"/>
      <c r="O865" s="1104"/>
    </row>
    <row r="866" spans="1:21" ht="18" customHeight="1">
      <c r="B866" s="1093"/>
      <c r="C866" s="1094"/>
      <c r="D866" s="1105"/>
      <c r="E866" s="1106"/>
      <c r="F866" s="1106"/>
      <c r="G866" s="1106"/>
      <c r="H866" s="1106"/>
      <c r="I866" s="1106"/>
      <c r="J866" s="1106"/>
      <c r="K866" s="1106"/>
      <c r="L866" s="1106"/>
      <c r="M866" s="1106"/>
      <c r="N866" s="1106"/>
      <c r="O866" s="1107"/>
      <c r="R866" s="294"/>
      <c r="S866" s="294"/>
      <c r="T866" s="294"/>
      <c r="U866" s="294"/>
    </row>
    <row r="867" spans="1:21" ht="18" customHeight="1">
      <c r="B867" s="1093"/>
      <c r="C867" s="1094"/>
      <c r="D867" s="1147" t="s">
        <v>279</v>
      </c>
      <c r="E867" s="1133"/>
      <c r="F867" s="1133"/>
      <c r="G867" s="1133"/>
      <c r="H867" s="1133"/>
      <c r="I867" s="1133"/>
      <c r="J867" s="1133"/>
      <c r="K867" s="1133"/>
      <c r="L867" s="1133"/>
      <c r="M867" s="1133"/>
      <c r="N867" s="1133"/>
      <c r="O867" s="1134"/>
      <c r="R867" s="294"/>
      <c r="S867" s="294"/>
      <c r="T867" s="294"/>
      <c r="U867" s="294"/>
    </row>
    <row r="868" spans="1:21" ht="18" customHeight="1">
      <c r="B868" s="1093"/>
      <c r="C868" s="1094"/>
      <c r="D868" s="1127"/>
      <c r="E868" s="1128"/>
      <c r="F868" s="1128"/>
      <c r="G868" s="1128"/>
      <c r="H868" s="1128"/>
      <c r="I868" s="1128"/>
      <c r="J868" s="1128"/>
      <c r="K868" s="1128"/>
      <c r="L868" s="1128"/>
      <c r="M868" s="1128"/>
      <c r="N868" s="1128"/>
      <c r="O868" s="1129"/>
      <c r="R868" s="294"/>
      <c r="S868" s="294"/>
      <c r="T868" s="294"/>
      <c r="U868" s="294"/>
    </row>
    <row r="869" spans="1:21" s="308" customFormat="1" ht="18" customHeight="1">
      <c r="B869" s="1095"/>
      <c r="C869" s="1096"/>
      <c r="D869" s="1130"/>
      <c r="E869" s="1131"/>
      <c r="F869" s="1131"/>
      <c r="G869" s="1131"/>
      <c r="H869" s="1131"/>
      <c r="I869" s="1131"/>
      <c r="J869" s="1131"/>
      <c r="K869" s="1131"/>
      <c r="L869" s="1131"/>
      <c r="M869" s="1131"/>
      <c r="N869" s="1131"/>
      <c r="O869" s="1132"/>
    </row>
    <row r="870" spans="1:21" s="122" customFormat="1" ht="4.5" customHeight="1">
      <c r="B870" s="309"/>
      <c r="C870" s="309"/>
      <c r="D870" s="310"/>
      <c r="E870" s="310"/>
      <c r="F870" s="310"/>
      <c r="G870" s="310"/>
      <c r="H870" s="310"/>
      <c r="I870" s="310"/>
      <c r="J870" s="310"/>
      <c r="K870" s="310"/>
      <c r="L870" s="310"/>
      <c r="M870" s="310"/>
      <c r="N870" s="310"/>
      <c r="O870" s="310"/>
    </row>
    <row r="871" spans="1:21" s="122" customFormat="1" ht="18.75" customHeight="1">
      <c r="B871" s="463" t="s">
        <v>333</v>
      </c>
      <c r="C871" s="309"/>
      <c r="D871" s="310"/>
      <c r="E871" s="310"/>
      <c r="F871" s="310"/>
      <c r="G871" s="310"/>
      <c r="H871" s="310"/>
      <c r="I871" s="310"/>
      <c r="J871" s="310"/>
      <c r="K871" s="310"/>
      <c r="L871" s="310"/>
      <c r="M871" s="310"/>
      <c r="N871" s="310"/>
      <c r="O871" s="310"/>
    </row>
    <row r="872" spans="1:21" s="122" customFormat="1" ht="14.25" customHeight="1" thickBot="1">
      <c r="B872" s="463" t="s">
        <v>331</v>
      </c>
      <c r="C872" s="309"/>
      <c r="D872" s="310"/>
      <c r="E872" s="310"/>
      <c r="F872" s="310"/>
      <c r="G872" s="310"/>
      <c r="H872" s="310"/>
      <c r="I872" s="310"/>
      <c r="J872" s="310"/>
      <c r="K872" s="310"/>
      <c r="L872" s="310"/>
      <c r="M872" s="310"/>
      <c r="N872" s="310"/>
      <c r="O872" s="310"/>
    </row>
    <row r="873" spans="1:21" s="122" customFormat="1" ht="18" customHeight="1" thickBot="1">
      <c r="B873" s="1143" t="s">
        <v>36</v>
      </c>
      <c r="C873" s="1017"/>
      <c r="D873" s="1018"/>
      <c r="E873" s="311" t="s">
        <v>562</v>
      </c>
      <c r="F873" s="312"/>
      <c r="G873" s="312"/>
      <c r="H873" s="312"/>
      <c r="I873" s="312"/>
      <c r="J873" s="312"/>
      <c r="K873" s="312"/>
      <c r="L873" s="212"/>
      <c r="M873" s="212"/>
      <c r="N873" s="212"/>
      <c r="O873" s="212"/>
    </row>
    <row r="874" spans="1:21" s="122" customFormat="1" ht="12">
      <c r="A874" s="313"/>
      <c r="B874" s="314" t="s">
        <v>50</v>
      </c>
      <c r="C874" s="314"/>
      <c r="D874" s="315"/>
      <c r="E874" s="316"/>
      <c r="F874" s="316"/>
      <c r="G874" s="317" t="s">
        <v>51</v>
      </c>
      <c r="H874" s="315"/>
      <c r="I874" s="314" t="s">
        <v>52</v>
      </c>
      <c r="J874" s="314"/>
      <c r="K874" s="313"/>
      <c r="L874" s="318"/>
      <c r="M874" s="319"/>
      <c r="N874" s="313"/>
      <c r="O874" s="317" t="s">
        <v>51</v>
      </c>
    </row>
    <row r="875" spans="1:21" s="122" customFormat="1" ht="12">
      <c r="A875" s="320"/>
      <c r="B875" s="321" t="s">
        <v>53</v>
      </c>
      <c r="C875" s="322"/>
      <c r="D875" s="322"/>
      <c r="E875" s="323"/>
      <c r="F875" s="323" t="s">
        <v>54</v>
      </c>
      <c r="G875" s="324" t="s">
        <v>55</v>
      </c>
      <c r="H875" s="325"/>
      <c r="I875" s="321" t="s">
        <v>53</v>
      </c>
      <c r="J875" s="322"/>
      <c r="K875" s="322"/>
      <c r="L875" s="322"/>
      <c r="M875" s="323"/>
      <c r="N875" s="323" t="s">
        <v>54</v>
      </c>
      <c r="O875" s="324" t="s">
        <v>55</v>
      </c>
    </row>
    <row r="876" spans="1:21" s="122" customFormat="1" ht="18" customHeight="1">
      <c r="A876" s="313"/>
      <c r="B876" s="78" t="s">
        <v>395</v>
      </c>
      <c r="C876" s="79"/>
      <c r="D876" s="79"/>
      <c r="E876" s="80"/>
      <c r="F876" s="81"/>
      <c r="G876" s="82"/>
      <c r="H876" s="83"/>
      <c r="I876" s="78" t="s">
        <v>397</v>
      </c>
      <c r="J876" s="79"/>
      <c r="K876" s="79"/>
      <c r="L876" s="79"/>
      <c r="M876" s="80"/>
      <c r="N876" s="84"/>
      <c r="O876" s="85"/>
      <c r="Q876" s="561" t="s">
        <v>700</v>
      </c>
    </row>
    <row r="877" spans="1:21" s="122" customFormat="1" ht="14.25" customHeight="1">
      <c r="A877" s="313"/>
      <c r="B877" s="86"/>
      <c r="C877" s="87"/>
      <c r="D877" s="88"/>
      <c r="E877" s="89"/>
      <c r="F877" s="90"/>
      <c r="G877" s="91"/>
      <c r="H877" s="83"/>
      <c r="I877" s="92"/>
      <c r="J877" s="93"/>
      <c r="K877" s="88"/>
      <c r="L877" s="88"/>
      <c r="M877" s="89"/>
      <c r="N877" s="90"/>
      <c r="O877" s="94"/>
    </row>
    <row r="878" spans="1:21" s="122" customFormat="1" ht="14.25" customHeight="1">
      <c r="A878" s="313"/>
      <c r="B878" s="95"/>
      <c r="C878" s="96"/>
      <c r="D878" s="97"/>
      <c r="E878" s="98"/>
      <c r="F878" s="90"/>
      <c r="G878" s="99">
        <f>ROUNDDOWN(SUM(F877:F883)/1000,0)</f>
        <v>0</v>
      </c>
      <c r="H878" s="100"/>
      <c r="I878" s="92"/>
      <c r="J878" s="510"/>
      <c r="K878" s="510"/>
      <c r="L878" s="510"/>
      <c r="M878" s="98"/>
      <c r="N878" s="90"/>
      <c r="O878" s="101">
        <f>ROUNDDOWN(SUM(N877:N886)/1000,0)</f>
        <v>0</v>
      </c>
    </row>
    <row r="879" spans="1:21" s="122" customFormat="1" ht="14.1" customHeight="1">
      <c r="A879" s="313"/>
      <c r="B879" s="95"/>
      <c r="C879" s="96"/>
      <c r="D879" s="97"/>
      <c r="E879" s="98"/>
      <c r="F879" s="90"/>
      <c r="G879" s="99"/>
      <c r="H879" s="100"/>
      <c r="I879" s="92"/>
      <c r="J879" s="510"/>
      <c r="K879" s="510"/>
      <c r="L879" s="510"/>
      <c r="M879" s="98"/>
      <c r="N879" s="90"/>
      <c r="O879" s="94"/>
    </row>
    <row r="880" spans="1:21" s="122" customFormat="1" ht="14.25" customHeight="1">
      <c r="A880" s="313"/>
      <c r="B880" s="95"/>
      <c r="C880" s="96"/>
      <c r="D880" s="97"/>
      <c r="E880" s="98"/>
      <c r="F880" s="90"/>
      <c r="G880" s="99"/>
      <c r="H880" s="100"/>
      <c r="I880" s="92"/>
      <c r="J880" s="510"/>
      <c r="K880" s="510"/>
      <c r="L880" s="510"/>
      <c r="M880" s="98"/>
      <c r="N880" s="90"/>
      <c r="O880" s="94"/>
    </row>
    <row r="881" spans="1:15" s="122" customFormat="1" ht="14.25" customHeight="1">
      <c r="A881" s="313"/>
      <c r="B881" s="95"/>
      <c r="C881" s="96"/>
      <c r="D881" s="97"/>
      <c r="E881" s="98"/>
      <c r="F881" s="90"/>
      <c r="G881" s="102"/>
      <c r="H881" s="103"/>
      <c r="I881" s="92"/>
      <c r="J881" s="510"/>
      <c r="K881" s="510"/>
      <c r="L881" s="510"/>
      <c r="M881" s="98"/>
      <c r="N881" s="90"/>
      <c r="O881" s="94"/>
    </row>
    <row r="882" spans="1:15" s="122" customFormat="1" ht="14.25" customHeight="1">
      <c r="A882" s="313"/>
      <c r="B882" s="95"/>
      <c r="C882" s="96"/>
      <c r="D882" s="97"/>
      <c r="E882" s="98"/>
      <c r="F882" s="90"/>
      <c r="G882" s="102"/>
      <c r="H882" s="103"/>
      <c r="I882" s="92"/>
      <c r="J882" s="510"/>
      <c r="K882" s="510"/>
      <c r="L882" s="510"/>
      <c r="M882" s="98"/>
      <c r="N882" s="90"/>
      <c r="O882" s="94"/>
    </row>
    <row r="883" spans="1:15" s="122" customFormat="1" ht="14.25" customHeight="1">
      <c r="A883" s="313"/>
      <c r="B883" s="78" t="s">
        <v>607</v>
      </c>
      <c r="C883" s="79"/>
      <c r="D883" s="79"/>
      <c r="E883" s="80"/>
      <c r="F883" s="81"/>
      <c r="G883" s="82"/>
      <c r="H883" s="105"/>
      <c r="I883" s="92"/>
      <c r="J883" s="510"/>
      <c r="K883" s="510"/>
      <c r="L883" s="510"/>
      <c r="M883" s="98"/>
      <c r="N883" s="90"/>
      <c r="O883" s="94"/>
    </row>
    <row r="884" spans="1:15" s="122" customFormat="1" ht="14.25" customHeight="1">
      <c r="A884" s="313"/>
      <c r="B884" s="95"/>
      <c r="C884" s="96"/>
      <c r="D884" s="97"/>
      <c r="E884" s="98"/>
      <c r="F884" s="90"/>
      <c r="G884" s="91"/>
      <c r="H884" s="105"/>
      <c r="I884" s="92"/>
      <c r="J884" s="510"/>
      <c r="K884" s="510"/>
      <c r="L884" s="510"/>
      <c r="M884" s="98"/>
      <c r="N884" s="90"/>
      <c r="O884" s="94"/>
    </row>
    <row r="885" spans="1:15" s="122" customFormat="1" ht="14.25" customHeight="1">
      <c r="A885" s="313"/>
      <c r="B885" s="95"/>
      <c r="C885" s="96"/>
      <c r="D885" s="97"/>
      <c r="E885" s="98"/>
      <c r="F885" s="90"/>
      <c r="G885" s="99">
        <f>ROUNDDOWN(SUM(F884:F889)/1000,0)</f>
        <v>0</v>
      </c>
      <c r="H885" s="100"/>
      <c r="I885" s="107"/>
      <c r="J885" s="511"/>
      <c r="K885" s="511"/>
      <c r="L885" s="511"/>
      <c r="M885" s="98"/>
      <c r="N885" s="90"/>
      <c r="O885" s="106"/>
    </row>
    <row r="886" spans="1:15" s="122" customFormat="1" ht="14.25" customHeight="1">
      <c r="A886" s="313"/>
      <c r="B886" s="95"/>
      <c r="C886" s="96"/>
      <c r="D886" s="97"/>
      <c r="E886" s="98"/>
      <c r="F886" s="90"/>
      <c r="G886" s="99"/>
      <c r="H886" s="100"/>
      <c r="I886" s="78" t="s">
        <v>398</v>
      </c>
      <c r="J886" s="79"/>
      <c r="K886" s="79"/>
      <c r="L886" s="79"/>
      <c r="M886" s="80"/>
      <c r="N886" s="81"/>
      <c r="O886" s="111"/>
    </row>
    <row r="887" spans="1:15" s="122" customFormat="1" ht="14.25" customHeight="1">
      <c r="A887" s="313"/>
      <c r="B887" s="95"/>
      <c r="C887" s="96"/>
      <c r="D887" s="97"/>
      <c r="E887" s="98"/>
      <c r="F887" s="90"/>
      <c r="G887" s="99"/>
      <c r="H887" s="105"/>
      <c r="I887" s="92"/>
      <c r="J887" s="510"/>
      <c r="K887" s="510"/>
      <c r="L887" s="510"/>
      <c r="M887" s="98"/>
      <c r="N887" s="90"/>
      <c r="O887" s="94"/>
    </row>
    <row r="888" spans="1:15" s="122" customFormat="1" ht="14.25" customHeight="1">
      <c r="A888" s="313"/>
      <c r="B888" s="95"/>
      <c r="C888" s="96"/>
      <c r="D888" s="97"/>
      <c r="E888" s="98"/>
      <c r="F888" s="90"/>
      <c r="G888" s="99"/>
      <c r="H888" s="100"/>
      <c r="I888" s="92"/>
      <c r="J888" s="510"/>
      <c r="K888" s="510"/>
      <c r="L888" s="510"/>
      <c r="M888" s="98"/>
      <c r="N888" s="90"/>
      <c r="O888" s="101">
        <f>ROUNDDOWN(SUM(N887:N895)/1000,0)</f>
        <v>0</v>
      </c>
    </row>
    <row r="889" spans="1:15" s="122" customFormat="1" ht="14.25" customHeight="1">
      <c r="A889" s="313"/>
      <c r="B889" s="78" t="s">
        <v>614</v>
      </c>
      <c r="C889" s="79"/>
      <c r="D889" s="79"/>
      <c r="E889" s="80"/>
      <c r="F889" s="81"/>
      <c r="G889" s="82"/>
      <c r="H889" s="100"/>
      <c r="I889" s="92"/>
      <c r="J889" s="510"/>
      <c r="K889" s="510"/>
      <c r="L889" s="510"/>
      <c r="M889" s="98"/>
      <c r="N889" s="90"/>
      <c r="O889" s="94"/>
    </row>
    <row r="890" spans="1:15" s="122" customFormat="1" ht="14.25" customHeight="1">
      <c r="A890" s="313"/>
      <c r="B890" s="95"/>
      <c r="C890" s="96"/>
      <c r="D890" s="97"/>
      <c r="E890" s="98"/>
      <c r="F890" s="90"/>
      <c r="G890" s="91"/>
      <c r="H890" s="105"/>
      <c r="I890" s="92"/>
      <c r="J890" s="510"/>
      <c r="K890" s="510"/>
      <c r="L890" s="510"/>
      <c r="M890" s="98"/>
      <c r="N890" s="90"/>
      <c r="O890" s="94"/>
    </row>
    <row r="891" spans="1:15" s="122" customFormat="1" ht="14.25" customHeight="1">
      <c r="A891" s="313"/>
      <c r="B891" s="95"/>
      <c r="C891" s="96"/>
      <c r="D891" s="97"/>
      <c r="E891" s="98"/>
      <c r="F891" s="90"/>
      <c r="G891" s="99">
        <f>ROUNDDOWN(SUM(F890:F893)/1000,0)</f>
        <v>0</v>
      </c>
      <c r="H891" s="105"/>
      <c r="I891" s="92"/>
      <c r="J891" s="510"/>
      <c r="K891" s="510"/>
      <c r="L891" s="510"/>
      <c r="M891" s="98"/>
      <c r="N891" s="90"/>
      <c r="O891" s="94"/>
    </row>
    <row r="892" spans="1:15" s="122" customFormat="1" ht="14.25" customHeight="1">
      <c r="A892" s="313"/>
      <c r="B892" s="95"/>
      <c r="C892" s="96"/>
      <c r="D892" s="97"/>
      <c r="E892" s="98"/>
      <c r="F892" s="90"/>
      <c r="G892" s="99"/>
      <c r="H892" s="100"/>
      <c r="I892" s="92"/>
      <c r="J892" s="510"/>
      <c r="K892" s="510"/>
      <c r="L892" s="510"/>
      <c r="M892" s="98"/>
      <c r="N892" s="90"/>
      <c r="O892" s="94"/>
    </row>
    <row r="893" spans="1:15" s="122" customFormat="1" ht="14.25" customHeight="1">
      <c r="A893" s="313"/>
      <c r="B893" s="78" t="s">
        <v>615</v>
      </c>
      <c r="C893" s="79"/>
      <c r="D893" s="79"/>
      <c r="E893" s="80"/>
      <c r="F893" s="81"/>
      <c r="G893" s="82"/>
      <c r="H893" s="100"/>
      <c r="I893" s="92"/>
      <c r="J893" s="510"/>
      <c r="K893" s="510"/>
      <c r="L893" s="510"/>
      <c r="M893" s="98"/>
      <c r="N893" s="90"/>
      <c r="O893" s="94"/>
    </row>
    <row r="894" spans="1:15" s="122" customFormat="1" ht="14.25" customHeight="1">
      <c r="A894" s="313"/>
      <c r="B894" s="95"/>
      <c r="C894" s="96"/>
      <c r="D894" s="97"/>
      <c r="E894" s="98"/>
      <c r="F894" s="90"/>
      <c r="G894" s="91"/>
      <c r="H894" s="105"/>
      <c r="I894" s="92"/>
      <c r="J894" s="510"/>
      <c r="K894" s="510"/>
      <c r="L894" s="510"/>
      <c r="M894" s="98"/>
      <c r="N894" s="90"/>
      <c r="O894" s="106"/>
    </row>
    <row r="895" spans="1:15" s="122" customFormat="1" ht="14.25" customHeight="1">
      <c r="A895" s="313"/>
      <c r="B895" s="95"/>
      <c r="C895" s="96"/>
      <c r="D895" s="97"/>
      <c r="E895" s="98"/>
      <c r="F895" s="90"/>
      <c r="G895" s="99">
        <f>ROUNDDOWN(SUM(F894:F899)/1000,0)</f>
        <v>0</v>
      </c>
      <c r="H895" s="105"/>
      <c r="I895" s="185" t="s">
        <v>399</v>
      </c>
      <c r="J895" s="167"/>
      <c r="K895" s="109"/>
      <c r="L895" s="109"/>
      <c r="M895" s="110"/>
      <c r="N895" s="84"/>
      <c r="O895" s="111"/>
    </row>
    <row r="896" spans="1:15" s="122" customFormat="1" ht="14.25" customHeight="1">
      <c r="A896" s="313"/>
      <c r="B896" s="95"/>
      <c r="C896" s="96"/>
      <c r="D896" s="97"/>
      <c r="E896" s="98"/>
      <c r="F896" s="90"/>
      <c r="G896" s="99"/>
      <c r="H896" s="105"/>
      <c r="I896" s="92"/>
      <c r="J896" s="510"/>
      <c r="K896" s="510"/>
      <c r="L896" s="510"/>
      <c r="M896" s="98"/>
      <c r="N896" s="90"/>
      <c r="O896" s="94"/>
    </row>
    <row r="897" spans="1:15" s="122" customFormat="1" ht="14.25" customHeight="1">
      <c r="A897" s="313"/>
      <c r="B897" s="95"/>
      <c r="C897" s="96"/>
      <c r="D897" s="97"/>
      <c r="E897" s="98"/>
      <c r="F897" s="90"/>
      <c r="G897" s="99"/>
      <c r="H897" s="100"/>
      <c r="I897" s="92"/>
      <c r="J897" s="510"/>
      <c r="K897" s="510"/>
      <c r="L897" s="510"/>
      <c r="M897" s="98"/>
      <c r="N897" s="90"/>
      <c r="O897" s="101">
        <f>ROUNDDOWN(SUM(N896:N902)/1000,0)</f>
        <v>0</v>
      </c>
    </row>
    <row r="898" spans="1:15" s="122" customFormat="1" ht="14.25" customHeight="1">
      <c r="A898" s="313"/>
      <c r="B898" s="78" t="s">
        <v>396</v>
      </c>
      <c r="C898" s="79"/>
      <c r="D898" s="79"/>
      <c r="E898" s="80"/>
      <c r="F898" s="81"/>
      <c r="G898" s="82"/>
      <c r="H898" s="100"/>
      <c r="I898" s="92"/>
      <c r="J898" s="510"/>
      <c r="K898" s="510"/>
      <c r="L898" s="510"/>
      <c r="M898" s="98"/>
      <c r="N898" s="90"/>
      <c r="O898" s="94"/>
    </row>
    <row r="899" spans="1:15" s="122" customFormat="1" ht="14.25" customHeight="1">
      <c r="A899" s="313"/>
      <c r="B899" s="95"/>
      <c r="C899" s="96"/>
      <c r="D899" s="97"/>
      <c r="E899" s="98"/>
      <c r="F899" s="90"/>
      <c r="G899" s="91"/>
      <c r="H899" s="100"/>
      <c r="I899" s="92"/>
      <c r="J899" s="510"/>
      <c r="K899" s="510"/>
      <c r="L899" s="510"/>
      <c r="M899" s="98"/>
      <c r="N899" s="90"/>
      <c r="O899" s="94"/>
    </row>
    <row r="900" spans="1:15" s="122" customFormat="1" ht="14.25" customHeight="1">
      <c r="A900" s="313"/>
      <c r="B900" s="95"/>
      <c r="C900" s="96"/>
      <c r="D900" s="97"/>
      <c r="E900" s="98"/>
      <c r="F900" s="90"/>
      <c r="G900" s="91">
        <f>ROUNDDOWN(SUM(F899:F906)/1000,0)</f>
        <v>0</v>
      </c>
      <c r="H900" s="100"/>
      <c r="I900" s="92"/>
      <c r="J900" s="510"/>
      <c r="K900" s="510"/>
      <c r="L900" s="510"/>
      <c r="M900" s="98"/>
      <c r="N900" s="90"/>
      <c r="O900" s="94"/>
    </row>
    <row r="901" spans="1:15" s="122" customFormat="1" ht="14.25" customHeight="1">
      <c r="A901" s="313"/>
      <c r="B901" s="95"/>
      <c r="C901" s="96"/>
      <c r="D901" s="97"/>
      <c r="E901" s="98"/>
      <c r="F901" s="90"/>
      <c r="G901" s="91"/>
      <c r="H901" s="100"/>
      <c r="I901" s="92"/>
      <c r="J901" s="510"/>
      <c r="K901" s="510"/>
      <c r="L901" s="510"/>
      <c r="M901" s="98"/>
      <c r="N901" s="90"/>
      <c r="O901" s="94"/>
    </row>
    <row r="902" spans="1:15" s="122" customFormat="1" ht="14.25" customHeight="1">
      <c r="A902" s="313"/>
      <c r="B902" s="95"/>
      <c r="C902" s="96"/>
      <c r="D902" s="97"/>
      <c r="E902" s="98"/>
      <c r="F902" s="90"/>
      <c r="G902" s="91"/>
      <c r="H902" s="105"/>
      <c r="I902" s="185" t="s">
        <v>400</v>
      </c>
      <c r="J902" s="108"/>
      <c r="K902" s="109"/>
      <c r="L902" s="109"/>
      <c r="M902" s="110"/>
      <c r="N902" s="84"/>
      <c r="O902" s="168"/>
    </row>
    <row r="903" spans="1:15" s="122" customFormat="1" ht="14.25" customHeight="1">
      <c r="A903" s="313"/>
      <c r="B903" s="95"/>
      <c r="C903" s="96"/>
      <c r="D903" s="97"/>
      <c r="E903" s="98"/>
      <c r="F903" s="90"/>
      <c r="G903" s="91"/>
      <c r="H903" s="105"/>
      <c r="I903" s="92"/>
      <c r="J903" s="510"/>
      <c r="K903" s="510"/>
      <c r="L903" s="510"/>
      <c r="M903" s="98"/>
      <c r="N903" s="90"/>
      <c r="O903" s="169"/>
    </row>
    <row r="904" spans="1:15" s="122" customFormat="1" ht="14.25" customHeight="1">
      <c r="A904" s="313"/>
      <c r="B904" s="95"/>
      <c r="C904" s="96"/>
      <c r="D904" s="97"/>
      <c r="E904" s="98"/>
      <c r="F904" s="90"/>
      <c r="G904" s="91"/>
      <c r="H904" s="105"/>
      <c r="I904" s="92"/>
      <c r="J904" s="510"/>
      <c r="K904" s="510"/>
      <c r="L904" s="510"/>
      <c r="M904" s="98"/>
      <c r="N904" s="90"/>
      <c r="O904" s="101">
        <f>ROUNDDOWN(SUM(N903:N909)/1000,0)</f>
        <v>0</v>
      </c>
    </row>
    <row r="905" spans="1:15" s="122" customFormat="1" ht="14.25" customHeight="1">
      <c r="A905" s="313"/>
      <c r="B905" s="95"/>
      <c r="C905" s="96"/>
      <c r="D905" s="97"/>
      <c r="E905" s="98"/>
      <c r="F905" s="90"/>
      <c r="G905" s="91"/>
      <c r="H905" s="105"/>
      <c r="I905" s="92"/>
      <c r="J905" s="510"/>
      <c r="K905" s="510"/>
      <c r="L905" s="510"/>
      <c r="M905" s="98"/>
      <c r="N905" s="90"/>
      <c r="O905" s="94"/>
    </row>
    <row r="906" spans="1:15" s="122" customFormat="1" ht="14.25" customHeight="1">
      <c r="A906" s="313"/>
      <c r="B906" s="78" t="s">
        <v>56</v>
      </c>
      <c r="C906" s="79"/>
      <c r="D906" s="79"/>
      <c r="E906" s="80"/>
      <c r="F906" s="81"/>
      <c r="G906" s="82"/>
      <c r="H906" s="105"/>
      <c r="I906" s="92"/>
      <c r="J906" s="510"/>
      <c r="K906" s="510"/>
      <c r="L906" s="510"/>
      <c r="M906" s="98"/>
      <c r="N906" s="90"/>
      <c r="O906" s="94"/>
    </row>
    <row r="907" spans="1:15" s="122" customFormat="1" ht="14.25" customHeight="1">
      <c r="A907" s="313"/>
      <c r="B907" s="95"/>
      <c r="C907" s="96"/>
      <c r="D907" s="97"/>
      <c r="E907" s="98"/>
      <c r="F907" s="90"/>
      <c r="G907" s="91"/>
      <c r="H907" s="100"/>
      <c r="I907" s="92"/>
      <c r="J907" s="510"/>
      <c r="K907" s="510"/>
      <c r="L907" s="510"/>
      <c r="M907" s="98"/>
      <c r="N907" s="90"/>
      <c r="O907" s="94"/>
    </row>
    <row r="908" spans="1:15" s="122" customFormat="1" ht="14.25" customHeight="1">
      <c r="A908" s="313"/>
      <c r="B908" s="95"/>
      <c r="C908" s="96"/>
      <c r="D908" s="97"/>
      <c r="E908" s="98"/>
      <c r="F908" s="90"/>
      <c r="G908" s="99">
        <f>ROUNDDOWN(SUM(F907:F912)/1000,0)</f>
        <v>0</v>
      </c>
      <c r="H908" s="105"/>
      <c r="I908" s="92"/>
      <c r="J908" s="510"/>
      <c r="K908" s="510"/>
      <c r="L908" s="510"/>
      <c r="M908" s="98"/>
      <c r="N908" s="90"/>
      <c r="O908" s="106"/>
    </row>
    <row r="909" spans="1:15" s="122" customFormat="1" ht="14.25" customHeight="1">
      <c r="A909" s="313"/>
      <c r="B909" s="95"/>
      <c r="C909" s="96"/>
      <c r="D909" s="97"/>
      <c r="E909" s="98"/>
      <c r="F909" s="90"/>
      <c r="G909" s="91"/>
      <c r="H909" s="105"/>
      <c r="I909" s="185" t="s">
        <v>401</v>
      </c>
      <c r="J909" s="108"/>
      <c r="K909" s="109"/>
      <c r="L909" s="109"/>
      <c r="M909" s="110"/>
      <c r="N909" s="707"/>
      <c r="O909" s="112"/>
    </row>
    <row r="910" spans="1:15" s="122" customFormat="1" ht="14.25" customHeight="1">
      <c r="A910" s="313"/>
      <c r="B910" s="95"/>
      <c r="C910" s="96"/>
      <c r="D910" s="97"/>
      <c r="E910" s="98"/>
      <c r="F910" s="90"/>
      <c r="G910" s="99"/>
      <c r="H910" s="105"/>
      <c r="I910" s="92"/>
      <c r="J910" s="510"/>
      <c r="K910" s="510"/>
      <c r="L910" s="510"/>
      <c r="M910" s="98"/>
      <c r="N910" s="90"/>
      <c r="O910" s="94"/>
    </row>
    <row r="911" spans="1:15" s="122" customFormat="1" ht="14.25" customHeight="1">
      <c r="A911" s="313"/>
      <c r="B911" s="95"/>
      <c r="C911" s="96"/>
      <c r="D911" s="97"/>
      <c r="E911" s="98"/>
      <c r="F911" s="90"/>
      <c r="G911" s="99"/>
      <c r="H911" s="100"/>
      <c r="I911" s="92"/>
      <c r="J911" s="510"/>
      <c r="K911" s="510"/>
      <c r="L911" s="510"/>
      <c r="M911" s="98"/>
      <c r="N911" s="90"/>
      <c r="O911" s="101">
        <f>ROUNDDOWN(SUM(N910:N915)/1000,0)</f>
        <v>0</v>
      </c>
    </row>
    <row r="912" spans="1:15" s="122" customFormat="1" ht="14.1" customHeight="1" thickBot="1">
      <c r="A912" s="313"/>
      <c r="B912" s="113" t="s">
        <v>608</v>
      </c>
      <c r="C912" s="114"/>
      <c r="D912" s="114"/>
      <c r="E912" s="115"/>
      <c r="F912" s="116"/>
      <c r="G912" s="117">
        <f>G913-G878-G885-G891-G895-G900-G908</f>
        <v>0</v>
      </c>
      <c r="H912" s="105"/>
      <c r="I912" s="92"/>
      <c r="J912" s="510"/>
      <c r="K912" s="510"/>
      <c r="L912" s="510"/>
      <c r="M912" s="98"/>
      <c r="N912" s="90"/>
      <c r="O912" s="94"/>
    </row>
    <row r="913" spans="1:17" s="122" customFormat="1" ht="14.25" customHeight="1" thickTop="1">
      <c r="A913" s="313"/>
      <c r="B913" s="702" t="s">
        <v>57</v>
      </c>
      <c r="C913" s="703"/>
      <c r="D913" s="703"/>
      <c r="E913" s="703"/>
      <c r="F913" s="704"/>
      <c r="G913" s="118">
        <f>O922</f>
        <v>0</v>
      </c>
      <c r="H913" s="100"/>
      <c r="I913" s="92"/>
      <c r="J913" s="510"/>
      <c r="K913" s="510"/>
      <c r="L913" s="510"/>
      <c r="M913" s="98"/>
      <c r="N913" s="90"/>
      <c r="O913" s="94"/>
    </row>
    <row r="914" spans="1:17" s="122" customFormat="1" ht="20.100000000000001" customHeight="1">
      <c r="A914" s="313"/>
      <c r="B914" s="119" t="s">
        <v>58</v>
      </c>
      <c r="C914" s="120"/>
      <c r="D914" s="120"/>
      <c r="E914" s="120"/>
      <c r="F914" s="120"/>
      <c r="G914" s="121"/>
      <c r="H914" s="100"/>
      <c r="I914" s="107"/>
      <c r="J914" s="511"/>
      <c r="K914" s="511"/>
      <c r="L914" s="511"/>
      <c r="M914" s="104"/>
      <c r="N914" s="645"/>
      <c r="O914" s="106"/>
    </row>
    <row r="915" spans="1:17" s="122" customFormat="1" ht="14.25" customHeight="1">
      <c r="A915" s="313"/>
      <c r="B915" s="122" t="s">
        <v>59</v>
      </c>
      <c r="C915" s="120"/>
      <c r="D915" s="120"/>
      <c r="E915" s="120"/>
      <c r="F915" s="120"/>
      <c r="G915" s="123" t="s">
        <v>60</v>
      </c>
      <c r="H915" s="121"/>
      <c r="I915" s="185" t="s">
        <v>717</v>
      </c>
      <c r="J915" s="708"/>
      <c r="K915" s="510"/>
      <c r="L915" s="510"/>
      <c r="M915" s="110"/>
      <c r="N915" s="84"/>
      <c r="O915" s="111"/>
    </row>
    <row r="916" spans="1:17" s="122" customFormat="1" ht="14.25" customHeight="1">
      <c r="A916" s="313"/>
      <c r="B916" s="987" t="s">
        <v>61</v>
      </c>
      <c r="C916" s="1019"/>
      <c r="D916" s="1019"/>
      <c r="E916" s="1019"/>
      <c r="F916" s="1020"/>
      <c r="G916" s="125" t="s">
        <v>62</v>
      </c>
      <c r="H916" s="124"/>
      <c r="I916" s="92"/>
      <c r="J916" s="510"/>
      <c r="K916" s="709"/>
      <c r="L916" s="709"/>
      <c r="M916" s="98"/>
      <c r="N916" s="90"/>
      <c r="O916" s="94"/>
      <c r="Q916" s="648" t="s">
        <v>735</v>
      </c>
    </row>
    <row r="917" spans="1:17" s="122" customFormat="1" ht="14.25" customHeight="1">
      <c r="A917" s="313"/>
      <c r="B917" s="1144" t="s">
        <v>403</v>
      </c>
      <c r="C917" s="1019"/>
      <c r="D917" s="1019"/>
      <c r="E917" s="1019"/>
      <c r="F917" s="1020"/>
      <c r="G917" s="126"/>
      <c r="H917" s="124"/>
      <c r="I917" s="92"/>
      <c r="J917" s="510"/>
      <c r="K917" s="510"/>
      <c r="L917" s="510"/>
      <c r="M917" s="98"/>
      <c r="N917" s="90"/>
      <c r="O917" s="101">
        <f>ROUNDDOWN(SUM(N916:N920)/1000,0)</f>
        <v>0</v>
      </c>
    </row>
    <row r="918" spans="1:17" s="122" customFormat="1" ht="20.100000000000001" customHeight="1">
      <c r="A918" s="313"/>
      <c r="B918" s="1144" t="s">
        <v>404</v>
      </c>
      <c r="C918" s="1145"/>
      <c r="D918" s="1145"/>
      <c r="E918" s="1145"/>
      <c r="F918" s="1146"/>
      <c r="G918" s="126"/>
      <c r="H918" s="127"/>
      <c r="I918" s="92"/>
      <c r="J918" s="510"/>
      <c r="K918" s="510"/>
      <c r="L918" s="510"/>
      <c r="M918" s="98"/>
      <c r="N918" s="90"/>
      <c r="O918" s="94"/>
    </row>
    <row r="919" spans="1:17" s="122" customFormat="1" ht="21.95" customHeight="1" thickBot="1">
      <c r="A919" s="313"/>
      <c r="B919" s="1144" t="s">
        <v>104</v>
      </c>
      <c r="C919" s="1145"/>
      <c r="D919" s="1145"/>
      <c r="E919" s="1145"/>
      <c r="F919" s="1146"/>
      <c r="G919" s="126"/>
      <c r="H919" s="105"/>
      <c r="I919" s="92"/>
      <c r="J919" s="510"/>
      <c r="K919" s="510"/>
      <c r="L919" s="510"/>
      <c r="M919" s="98"/>
      <c r="N919" s="90"/>
      <c r="O919" s="128"/>
    </row>
    <row r="920" spans="1:17" s="122" customFormat="1" ht="35.450000000000003" customHeight="1" thickTop="1">
      <c r="A920" s="313"/>
      <c r="B920" s="1144" t="s">
        <v>108</v>
      </c>
      <c r="C920" s="1145"/>
      <c r="D920" s="1145"/>
      <c r="E920" s="1145"/>
      <c r="F920" s="1146"/>
      <c r="G920" s="126"/>
      <c r="H920" s="105"/>
      <c r="I920" s="1166" t="s">
        <v>402</v>
      </c>
      <c r="J920" s="1167"/>
      <c r="K920" s="1167"/>
      <c r="L920" s="1167"/>
      <c r="M920" s="1167"/>
      <c r="N920" s="1168"/>
      <c r="O920" s="129">
        <f>SUM(O878,O888,O897,O904,O911,O917)</f>
        <v>0</v>
      </c>
    </row>
    <row r="921" spans="1:17" s="122" customFormat="1" ht="35.450000000000003" customHeight="1">
      <c r="A921" s="313"/>
      <c r="B921" s="1144" t="s">
        <v>774</v>
      </c>
      <c r="C921" s="1145"/>
      <c r="D921" s="1145"/>
      <c r="E921" s="1145"/>
      <c r="F921" s="1146"/>
      <c r="G921" s="126"/>
      <c r="H921" s="121"/>
      <c r="I921" s="1169" t="s">
        <v>276</v>
      </c>
      <c r="J921" s="1170"/>
      <c r="K921" s="1170"/>
      <c r="L921" s="1170"/>
      <c r="M921" s="1170"/>
      <c r="N921" s="1171"/>
      <c r="O921" s="136">
        <f>IF(共通入力シート!$B$18="課税事業者",ROUNDDOWN((O920-G923)*10/110,0),0)</f>
        <v>0</v>
      </c>
    </row>
    <row r="922" spans="1:17" s="122" customFormat="1" ht="26.1" customHeight="1" thickBot="1">
      <c r="A922" s="313"/>
      <c r="B922" s="1153" t="s">
        <v>775</v>
      </c>
      <c r="C922" s="1154"/>
      <c r="D922" s="1154"/>
      <c r="E922" s="1154"/>
      <c r="F922" s="1155"/>
      <c r="G922" s="126"/>
      <c r="H922" s="121"/>
      <c r="I922" s="1159" t="s">
        <v>609</v>
      </c>
      <c r="J922" s="1160"/>
      <c r="K922" s="1160"/>
      <c r="L922" s="1160"/>
      <c r="M922" s="1160"/>
      <c r="N922" s="1161"/>
      <c r="O922" s="131">
        <f>O920-O921</f>
        <v>0</v>
      </c>
    </row>
    <row r="923" spans="1:17" s="122" customFormat="1" ht="25.35" customHeight="1" thickTop="1">
      <c r="A923" s="313"/>
      <c r="B923" s="1156" t="s">
        <v>63</v>
      </c>
      <c r="C923" s="1157"/>
      <c r="D923" s="1157"/>
      <c r="E923" s="1157"/>
      <c r="F923" s="1158"/>
      <c r="G923" s="130">
        <f>SUM(G917:G922)</f>
        <v>0</v>
      </c>
      <c r="H923" s="326"/>
      <c r="I923" s="1159" t="s">
        <v>610</v>
      </c>
      <c r="J923" s="1160"/>
      <c r="K923" s="1160"/>
      <c r="L923" s="1160"/>
      <c r="M923" s="1160"/>
      <c r="N923" s="1161"/>
      <c r="O923" s="134"/>
    </row>
    <row r="924" spans="1:17" s="122" customFormat="1" ht="26.25" customHeight="1">
      <c r="A924" s="313"/>
      <c r="B924" s="122" t="s">
        <v>64</v>
      </c>
      <c r="C924" s="327"/>
      <c r="D924" s="327"/>
      <c r="E924" s="327"/>
      <c r="F924" s="327"/>
      <c r="G924" s="133"/>
      <c r="H924" s="326"/>
      <c r="O924" s="135"/>
    </row>
    <row r="925" spans="1:17" s="122" customFormat="1" ht="10.5" customHeight="1" thickBot="1">
      <c r="A925" s="313"/>
      <c r="C925" s="327"/>
      <c r="D925" s="327"/>
      <c r="E925" s="327"/>
      <c r="F925" s="327"/>
      <c r="G925" s="133"/>
      <c r="H925" s="326"/>
      <c r="I925" s="328"/>
    </row>
    <row r="926" spans="1:17" s="122" customFormat="1" ht="25.35" customHeight="1" thickBot="1">
      <c r="A926" s="313"/>
      <c r="B926" s="1143" t="s">
        <v>65</v>
      </c>
      <c r="C926" s="1018"/>
      <c r="D926" s="1162" t="str">
        <f>IF(共通入力シート!$B$2="","",共通入力シート!$B$2)</f>
        <v/>
      </c>
      <c r="E926" s="1162"/>
      <c r="F926" s="1162"/>
      <c r="G926" s="1163"/>
      <c r="H926" s="1164" t="s">
        <v>778</v>
      </c>
      <c r="I926" s="1165"/>
      <c r="J926" s="1165"/>
      <c r="K926" s="1165"/>
      <c r="L926" s="1165"/>
      <c r="M926" s="1165"/>
      <c r="N926" s="1165"/>
      <c r="O926" s="1165"/>
    </row>
    <row r="927" spans="1:17" s="122" customFormat="1" ht="77.099999999999994" customHeight="1" thickBot="1">
      <c r="A927" s="313"/>
      <c r="B927" s="1148" t="s">
        <v>776</v>
      </c>
      <c r="C927" s="1149"/>
      <c r="D927" s="1150" t="str">
        <f>IF(O922=0,"",MAX(0,MIN(INT(O922/2),G912)))</f>
        <v/>
      </c>
      <c r="E927" s="1150"/>
      <c r="F927" s="1150"/>
      <c r="G927" s="329" t="s">
        <v>27</v>
      </c>
      <c r="H927" s="1151" t="s">
        <v>736</v>
      </c>
      <c r="I927" s="1152"/>
      <c r="J927" s="1152"/>
      <c r="K927" s="1152"/>
      <c r="L927" s="1152"/>
      <c r="M927" s="1152"/>
      <c r="N927" s="1152"/>
      <c r="O927" s="1152"/>
    </row>
    <row r="928" spans="1:17" ht="4.5" customHeight="1"/>
    <row r="929" spans="2:21" ht="15.6" customHeight="1">
      <c r="B929" s="122" t="s">
        <v>332</v>
      </c>
      <c r="C929" s="198"/>
      <c r="D929" s="198"/>
      <c r="E929" s="198"/>
      <c r="F929" s="198"/>
      <c r="G929" s="198"/>
      <c r="H929" s="198"/>
      <c r="I929" s="198"/>
      <c r="J929" s="198"/>
      <c r="K929" s="198"/>
      <c r="L929" s="198"/>
      <c r="M929" s="198"/>
      <c r="N929" s="198"/>
      <c r="O929" s="198"/>
      <c r="R929" s="294"/>
      <c r="S929" s="294"/>
      <c r="T929" s="294"/>
      <c r="U929" s="294"/>
    </row>
    <row r="930" spans="2:21" ht="15.6" customHeight="1">
      <c r="B930" s="198" t="s">
        <v>383</v>
      </c>
      <c r="C930" s="198"/>
      <c r="D930" s="198"/>
      <c r="E930" s="198"/>
      <c r="F930" s="198"/>
      <c r="G930" s="198"/>
      <c r="H930" s="198"/>
      <c r="I930" s="198"/>
      <c r="J930" s="198"/>
      <c r="K930" s="198"/>
      <c r="L930" s="198"/>
      <c r="M930" s="198"/>
      <c r="N930" s="198"/>
      <c r="O930" s="198"/>
      <c r="R930" s="294"/>
      <c r="S930" s="294"/>
      <c r="T930" s="294"/>
      <c r="U930" s="294"/>
    </row>
    <row r="931" spans="2:21" ht="15.6" customHeight="1" thickBot="1">
      <c r="B931" s="1044" t="s">
        <v>575</v>
      </c>
      <c r="C931" s="1044"/>
      <c r="D931" s="1044"/>
      <c r="E931" s="1044"/>
      <c r="F931" s="1044"/>
      <c r="G931" s="1044"/>
      <c r="H931" s="1044"/>
      <c r="I931" s="1044"/>
      <c r="J931" s="1044"/>
      <c r="K931" s="1044"/>
      <c r="L931" s="1044"/>
      <c r="M931" s="1044"/>
      <c r="N931" s="1044"/>
      <c r="O931" s="1044"/>
      <c r="R931" s="294"/>
      <c r="S931" s="294"/>
      <c r="T931" s="294"/>
      <c r="U931" s="294"/>
    </row>
    <row r="932" spans="2:21" ht="15.75" customHeight="1">
      <c r="B932" s="1036" t="s">
        <v>36</v>
      </c>
      <c r="C932" s="1063"/>
      <c r="D932" s="1051" t="s">
        <v>563</v>
      </c>
      <c r="E932" s="1052"/>
      <c r="F932" s="1036" t="s">
        <v>447</v>
      </c>
      <c r="G932" s="1037"/>
      <c r="H932" s="1038"/>
      <c r="I932" s="1038"/>
      <c r="J932" s="1038"/>
      <c r="K932" s="1038"/>
      <c r="L932" s="1038"/>
      <c r="M932" s="1038"/>
      <c r="N932" s="1038"/>
      <c r="O932" s="1039"/>
      <c r="Q932" s="520"/>
      <c r="R932" s="294"/>
      <c r="S932" s="294"/>
      <c r="T932" s="294"/>
      <c r="U932" s="294"/>
    </row>
    <row r="933" spans="2:21" ht="17.25" customHeight="1" thickBot="1">
      <c r="B933" s="1040"/>
      <c r="C933" s="1064"/>
      <c r="D933" s="1053"/>
      <c r="E933" s="1054"/>
      <c r="F933" s="1040"/>
      <c r="G933" s="1041"/>
      <c r="H933" s="1042"/>
      <c r="I933" s="1042"/>
      <c r="J933" s="1042"/>
      <c r="K933" s="1042"/>
      <c r="L933" s="1042"/>
      <c r="M933" s="1042"/>
      <c r="N933" s="1042"/>
      <c r="O933" s="1043"/>
      <c r="Q933" s="519"/>
      <c r="R933" s="294"/>
      <c r="S933" s="294"/>
      <c r="T933" s="294"/>
      <c r="U933" s="294"/>
    </row>
    <row r="934" spans="2:21" ht="16.5" customHeight="1">
      <c r="B934" s="295" t="s">
        <v>111</v>
      </c>
      <c r="C934" s="296"/>
      <c r="D934" s="296"/>
      <c r="E934" s="297"/>
      <c r="F934" s="296"/>
      <c r="G934" s="296"/>
      <c r="H934" s="298"/>
      <c r="I934" s="298"/>
      <c r="J934" s="298"/>
      <c r="K934" s="298"/>
      <c r="L934" s="298"/>
      <c r="M934" s="298"/>
      <c r="N934" s="298"/>
      <c r="O934" s="299"/>
      <c r="R934" s="294"/>
      <c r="S934" s="294"/>
      <c r="T934" s="294"/>
      <c r="U934" s="294"/>
    </row>
    <row r="935" spans="2:21" ht="18.75" customHeight="1">
      <c r="B935" s="1055"/>
      <c r="C935" s="1056"/>
      <c r="D935" s="1056"/>
      <c r="E935" s="1056"/>
      <c r="F935" s="1056"/>
      <c r="G935" s="1056"/>
      <c r="H935" s="1056"/>
      <c r="I935" s="1056"/>
      <c r="J935" s="1056"/>
      <c r="K935" s="1056"/>
      <c r="L935" s="1213" t="s">
        <v>39</v>
      </c>
      <c r="M935" s="1215"/>
      <c r="N935" s="1215"/>
      <c r="O935" s="1216"/>
      <c r="Q935" s="496" t="str">
        <f>IF(M935="", "←選択してください。", "")</f>
        <v>←選択してください。</v>
      </c>
      <c r="R935" s="294"/>
      <c r="S935" s="294"/>
      <c r="T935" s="294"/>
      <c r="U935" s="294"/>
    </row>
    <row r="936" spans="2:21" ht="17.25" customHeight="1">
      <c r="B936" s="1057"/>
      <c r="C936" s="1058"/>
      <c r="D936" s="1058"/>
      <c r="E936" s="1058"/>
      <c r="F936" s="1058"/>
      <c r="G936" s="1058"/>
      <c r="H936" s="1058"/>
      <c r="I936" s="1058"/>
      <c r="J936" s="1058"/>
      <c r="K936" s="1058"/>
      <c r="L936" s="1214"/>
      <c r="M936" s="1217"/>
      <c r="N936" s="1217"/>
      <c r="O936" s="1218"/>
      <c r="Q936" s="301"/>
      <c r="R936" s="294"/>
      <c r="S936" s="294"/>
      <c r="T936" s="294"/>
      <c r="U936" s="294"/>
    </row>
    <row r="937" spans="2:21" ht="4.5" customHeight="1">
      <c r="B937" s="303"/>
      <c r="C937" s="303"/>
      <c r="D937" s="303"/>
      <c r="E937" s="303"/>
      <c r="F937" s="303"/>
      <c r="G937" s="303"/>
      <c r="H937" s="303"/>
      <c r="I937" s="303"/>
      <c r="J937" s="303"/>
      <c r="K937" s="303"/>
      <c r="L937" s="303"/>
      <c r="M937" s="303"/>
      <c r="N937" s="303"/>
      <c r="O937" s="517"/>
      <c r="R937" s="294"/>
      <c r="S937" s="294"/>
      <c r="T937" s="294"/>
      <c r="U937" s="294"/>
    </row>
    <row r="938" spans="2:21" ht="24" customHeight="1">
      <c r="B938" s="987" t="s">
        <v>112</v>
      </c>
      <c r="C938" s="1097"/>
      <c r="D938" s="1098" t="s">
        <v>41</v>
      </c>
      <c r="E938" s="1099"/>
      <c r="F938" s="1100"/>
      <c r="G938" s="1100"/>
      <c r="H938" s="1101"/>
      <c r="I938" s="987"/>
      <c r="J938" s="988"/>
      <c r="K938" s="988"/>
      <c r="L938" s="1219"/>
      <c r="M938" s="1219"/>
      <c r="N938" s="1219"/>
      <c r="O938" s="1220"/>
      <c r="Q938" s="301" t="str">
        <f>IF(OR(F932="人材養成事業",F932= "普及啓発事業"), "←斜線部は記入する必要はありません。", "")</f>
        <v/>
      </c>
      <c r="R938" s="294"/>
      <c r="S938" s="294"/>
      <c r="T938" s="294"/>
      <c r="U938" s="294"/>
    </row>
    <row r="939" spans="2:21" ht="8.25" customHeight="1">
      <c r="B939" s="122"/>
      <c r="C939" s="122"/>
      <c r="D939" s="122"/>
      <c r="E939" s="122"/>
      <c r="F939" s="303"/>
      <c r="G939" s="303"/>
      <c r="H939" s="500"/>
      <c r="I939" s="303"/>
      <c r="J939" s="303"/>
      <c r="K939" s="303"/>
      <c r="L939" s="501"/>
      <c r="M939" s="303"/>
      <c r="N939" s="303"/>
      <c r="O939" s="502"/>
      <c r="Q939" s="301"/>
      <c r="R939" s="294"/>
      <c r="S939" s="294"/>
      <c r="T939" s="294"/>
      <c r="U939" s="294"/>
    </row>
    <row r="940" spans="2:21" ht="24" hidden="1" customHeight="1">
      <c r="B940" s="122"/>
      <c r="C940" s="122"/>
      <c r="D940" s="122"/>
      <c r="E940" s="122"/>
      <c r="F940" s="303"/>
      <c r="G940" s="303"/>
      <c r="H940" s="500"/>
      <c r="I940" s="303"/>
      <c r="J940" s="303"/>
      <c r="K940" s="303"/>
      <c r="L940" s="501"/>
      <c r="M940" s="303"/>
      <c r="N940" s="303"/>
      <c r="O940" s="502"/>
      <c r="Q940" s="301"/>
      <c r="R940" s="294"/>
      <c r="S940" s="294"/>
      <c r="T940" s="294"/>
      <c r="U940" s="294"/>
    </row>
    <row r="941" spans="2:21" ht="9.75" hidden="1" customHeight="1">
      <c r="B941" s="122"/>
      <c r="C941" s="122"/>
      <c r="D941" s="303"/>
      <c r="E941" s="303"/>
      <c r="F941" s="303"/>
      <c r="G941" s="303"/>
      <c r="H941" s="303"/>
      <c r="I941" s="303"/>
      <c r="J941" s="303"/>
      <c r="K941" s="303"/>
      <c r="L941" s="303"/>
      <c r="M941" s="303"/>
      <c r="N941" s="303"/>
      <c r="O941" s="303"/>
      <c r="Q941" s="301"/>
      <c r="R941" s="294"/>
      <c r="S941" s="294"/>
      <c r="T941" s="294"/>
      <c r="U941" s="294"/>
    </row>
    <row r="942" spans="2:21" s="97" customFormat="1" ht="18" customHeight="1">
      <c r="B942" s="1067" t="s">
        <v>277</v>
      </c>
      <c r="C942" s="1075"/>
      <c r="D942" s="1032" t="s">
        <v>738</v>
      </c>
      <c r="E942" s="975"/>
      <c r="F942" s="975"/>
      <c r="G942" s="975"/>
      <c r="H942" s="975"/>
      <c r="I942" s="975"/>
      <c r="J942" s="975"/>
      <c r="K942" s="975"/>
      <c r="L942" s="975"/>
      <c r="M942" s="975"/>
      <c r="N942" s="975"/>
      <c r="O942" s="976"/>
      <c r="Q942" s="495"/>
    </row>
    <row r="943" spans="2:21" s="97" customFormat="1" ht="19.350000000000001" customHeight="1">
      <c r="B943" s="1076"/>
      <c r="C943" s="1077"/>
      <c r="D943" s="1033"/>
      <c r="E943" s="1034"/>
      <c r="F943" s="1034"/>
      <c r="G943" s="1034"/>
      <c r="H943" s="1034"/>
      <c r="I943" s="1034"/>
      <c r="J943" s="1034"/>
      <c r="K943" s="1034"/>
      <c r="L943" s="1034"/>
      <c r="M943" s="1034"/>
      <c r="N943" s="1034"/>
      <c r="O943" s="1035"/>
    </row>
    <row r="944" spans="2:21" s="97" customFormat="1" ht="19.350000000000001" customHeight="1">
      <c r="B944" s="1076"/>
      <c r="C944" s="1077"/>
      <c r="D944" s="1026"/>
      <c r="E944" s="1027"/>
      <c r="F944" s="1027"/>
      <c r="G944" s="1027"/>
      <c r="H944" s="1027"/>
      <c r="I944" s="1027"/>
      <c r="J944" s="1027"/>
      <c r="K944" s="1027"/>
      <c r="L944" s="1027"/>
      <c r="M944" s="1027"/>
      <c r="N944" s="1027"/>
      <c r="O944" s="1028"/>
    </row>
    <row r="945" spans="2:15" s="97" customFormat="1" ht="19.350000000000001" customHeight="1">
      <c r="B945" s="1076"/>
      <c r="C945" s="1077"/>
      <c r="D945" s="1026"/>
      <c r="E945" s="1027"/>
      <c r="F945" s="1027"/>
      <c r="G945" s="1027"/>
      <c r="H945" s="1027"/>
      <c r="I945" s="1027"/>
      <c r="J945" s="1027"/>
      <c r="K945" s="1027"/>
      <c r="L945" s="1027"/>
      <c r="M945" s="1027"/>
      <c r="N945" s="1027"/>
      <c r="O945" s="1028"/>
    </row>
    <row r="946" spans="2:15" s="97" customFormat="1" ht="19.350000000000001" customHeight="1">
      <c r="B946" s="1076"/>
      <c r="C946" s="1077"/>
      <c r="D946" s="1026"/>
      <c r="E946" s="1027"/>
      <c r="F946" s="1027"/>
      <c r="G946" s="1027"/>
      <c r="H946" s="1027"/>
      <c r="I946" s="1027"/>
      <c r="J946" s="1027"/>
      <c r="K946" s="1027"/>
      <c r="L946" s="1027"/>
      <c r="M946" s="1027"/>
      <c r="N946" s="1027"/>
      <c r="O946" s="1028"/>
    </row>
    <row r="947" spans="2:15" s="97" customFormat="1" ht="19.350000000000001" customHeight="1">
      <c r="B947" s="1076"/>
      <c r="C947" s="1077"/>
      <c r="D947" s="1026"/>
      <c r="E947" s="1027"/>
      <c r="F947" s="1027"/>
      <c r="G947" s="1027"/>
      <c r="H947" s="1027"/>
      <c r="I947" s="1027"/>
      <c r="J947" s="1027"/>
      <c r="K947" s="1027"/>
      <c r="L947" s="1027"/>
      <c r="M947" s="1027"/>
      <c r="N947" s="1027"/>
      <c r="O947" s="1028"/>
    </row>
    <row r="948" spans="2:15" s="97" customFormat="1" ht="19.350000000000001" customHeight="1">
      <c r="B948" s="1076"/>
      <c r="C948" s="1077"/>
      <c r="D948" s="1026"/>
      <c r="E948" s="1027"/>
      <c r="F948" s="1027"/>
      <c r="G948" s="1027"/>
      <c r="H948" s="1027"/>
      <c r="I948" s="1027"/>
      <c r="J948" s="1027"/>
      <c r="K948" s="1027"/>
      <c r="L948" s="1027"/>
      <c r="M948" s="1027"/>
      <c r="N948" s="1027"/>
      <c r="O948" s="1028"/>
    </row>
    <row r="949" spans="2:15" s="97" customFormat="1" ht="19.350000000000001" customHeight="1">
      <c r="B949" s="1076"/>
      <c r="C949" s="1077"/>
      <c r="D949" s="1026"/>
      <c r="E949" s="1027"/>
      <c r="F949" s="1027"/>
      <c r="G949" s="1027"/>
      <c r="H949" s="1027"/>
      <c r="I949" s="1027"/>
      <c r="J949" s="1027"/>
      <c r="K949" s="1027"/>
      <c r="L949" s="1027"/>
      <c r="M949" s="1027"/>
      <c r="N949" s="1027"/>
      <c r="O949" s="1028"/>
    </row>
    <row r="950" spans="2:15" s="97" customFormat="1" ht="19.350000000000001" customHeight="1">
      <c r="B950" s="1076"/>
      <c r="C950" s="1077"/>
      <c r="D950" s="1026"/>
      <c r="E950" s="1027"/>
      <c r="F950" s="1027"/>
      <c r="G950" s="1027"/>
      <c r="H950" s="1027"/>
      <c r="I950" s="1027"/>
      <c r="J950" s="1027"/>
      <c r="K950" s="1027"/>
      <c r="L950" s="1027"/>
      <c r="M950" s="1027"/>
      <c r="N950" s="1027"/>
      <c r="O950" s="1028"/>
    </row>
    <row r="951" spans="2:15" s="97" customFormat="1" ht="19.350000000000001" customHeight="1">
      <c r="B951" s="1076"/>
      <c r="C951" s="1077"/>
      <c r="D951" s="1026"/>
      <c r="E951" s="1027"/>
      <c r="F951" s="1027"/>
      <c r="G951" s="1027"/>
      <c r="H951" s="1027"/>
      <c r="I951" s="1027"/>
      <c r="J951" s="1027"/>
      <c r="K951" s="1027"/>
      <c r="L951" s="1027"/>
      <c r="M951" s="1027"/>
      <c r="N951" s="1027"/>
      <c r="O951" s="1028"/>
    </row>
    <row r="952" spans="2:15" s="97" customFormat="1" ht="19.350000000000001" customHeight="1">
      <c r="B952" s="1078"/>
      <c r="C952" s="1079"/>
      <c r="D952" s="1029"/>
      <c r="E952" s="1030"/>
      <c r="F952" s="1030"/>
      <c r="G952" s="1030"/>
      <c r="H952" s="1030"/>
      <c r="I952" s="1030"/>
      <c r="J952" s="1030"/>
      <c r="K952" s="1030"/>
      <c r="L952" s="1030"/>
      <c r="M952" s="1030"/>
      <c r="N952" s="1030"/>
      <c r="O952" s="1031"/>
    </row>
    <row r="953" spans="2:15" s="97" customFormat="1" ht="18" customHeight="1">
      <c r="B953" s="1067" t="s">
        <v>114</v>
      </c>
      <c r="C953" s="1092"/>
      <c r="D953" s="1147" t="s">
        <v>523</v>
      </c>
      <c r="E953" s="1133"/>
      <c r="F953" s="1133"/>
      <c r="G953" s="1133"/>
      <c r="H953" s="1133"/>
      <c r="I953" s="1133"/>
      <c r="J953" s="1133"/>
      <c r="K953" s="1133"/>
      <c r="L953" s="1133"/>
      <c r="M953" s="1133"/>
      <c r="N953" s="1133"/>
      <c r="O953" s="1134"/>
    </row>
    <row r="954" spans="2:15" s="97" customFormat="1" ht="18" customHeight="1">
      <c r="B954" s="1093"/>
      <c r="C954" s="1094"/>
      <c r="D954" s="1045"/>
      <c r="E954" s="1046"/>
      <c r="F954" s="1046"/>
      <c r="G954" s="1046"/>
      <c r="H954" s="1046"/>
      <c r="I954" s="1046"/>
      <c r="J954" s="1046"/>
      <c r="K954" s="1046"/>
      <c r="L954" s="1046"/>
      <c r="M954" s="1046"/>
      <c r="N954" s="1046"/>
      <c r="O954" s="1047"/>
    </row>
    <row r="955" spans="2:15" s="97" customFormat="1" ht="18" customHeight="1">
      <c r="B955" s="1093"/>
      <c r="C955" s="1094"/>
      <c r="D955" s="1026"/>
      <c r="E955" s="1027"/>
      <c r="F955" s="1027"/>
      <c r="G955" s="1027"/>
      <c r="H955" s="1027"/>
      <c r="I955" s="1027"/>
      <c r="J955" s="1027"/>
      <c r="K955" s="1027"/>
      <c r="L955" s="1027"/>
      <c r="M955" s="1027"/>
      <c r="N955" s="1027"/>
      <c r="O955" s="1028"/>
    </row>
    <row r="956" spans="2:15" s="97" customFormat="1" ht="18" customHeight="1">
      <c r="B956" s="1093"/>
      <c r="C956" s="1094"/>
      <c r="D956" s="1026"/>
      <c r="E956" s="1027"/>
      <c r="F956" s="1027"/>
      <c r="G956" s="1027"/>
      <c r="H956" s="1027"/>
      <c r="I956" s="1027"/>
      <c r="J956" s="1027"/>
      <c r="K956" s="1027"/>
      <c r="L956" s="1027"/>
      <c r="M956" s="1027"/>
      <c r="N956" s="1027"/>
      <c r="O956" s="1028"/>
    </row>
    <row r="957" spans="2:15" s="97" customFormat="1" ht="18" customHeight="1">
      <c r="B957" s="1093"/>
      <c r="C957" s="1094"/>
      <c r="D957" s="1026"/>
      <c r="E957" s="1027"/>
      <c r="F957" s="1027"/>
      <c r="G957" s="1027"/>
      <c r="H957" s="1027"/>
      <c r="I957" s="1027"/>
      <c r="J957" s="1027"/>
      <c r="K957" s="1027"/>
      <c r="L957" s="1027"/>
      <c r="M957" s="1027"/>
      <c r="N957" s="1027"/>
      <c r="O957" s="1028"/>
    </row>
    <row r="958" spans="2:15" s="97" customFormat="1" ht="18" customHeight="1">
      <c r="B958" s="1093"/>
      <c r="C958" s="1094"/>
      <c r="D958" s="1026"/>
      <c r="E958" s="1027"/>
      <c r="F958" s="1027"/>
      <c r="G958" s="1027"/>
      <c r="H958" s="1027"/>
      <c r="I958" s="1027"/>
      <c r="J958" s="1027"/>
      <c r="K958" s="1027"/>
      <c r="L958" s="1027"/>
      <c r="M958" s="1027"/>
      <c r="N958" s="1027"/>
      <c r="O958" s="1028"/>
    </row>
    <row r="959" spans="2:15" s="97" customFormat="1" ht="18" customHeight="1">
      <c r="B959" s="1093"/>
      <c r="C959" s="1094"/>
      <c r="D959" s="1048"/>
      <c r="E959" s="1049"/>
      <c r="F959" s="1049"/>
      <c r="G959" s="1049"/>
      <c r="H959" s="1049"/>
      <c r="I959" s="1049"/>
      <c r="J959" s="1049"/>
      <c r="K959" s="1049"/>
      <c r="L959" s="1049"/>
      <c r="M959" s="1049"/>
      <c r="N959" s="1049"/>
      <c r="O959" s="1050"/>
    </row>
    <row r="960" spans="2:15" s="97" customFormat="1" ht="18" customHeight="1">
      <c r="B960" s="1093"/>
      <c r="C960" s="1094"/>
      <c r="D960" s="1116" t="s">
        <v>334</v>
      </c>
      <c r="E960" s="1117"/>
      <c r="F960" s="1117"/>
      <c r="G960" s="1117"/>
      <c r="H960" s="1117"/>
      <c r="I960" s="1117"/>
      <c r="J960" s="1117"/>
      <c r="K960" s="1117"/>
      <c r="L960" s="1117"/>
      <c r="M960" s="1117"/>
      <c r="N960" s="1117"/>
      <c r="O960" s="1118"/>
    </row>
    <row r="961" spans="2:15" s="97" customFormat="1" ht="18" customHeight="1">
      <c r="B961" s="1093"/>
      <c r="C961" s="1094"/>
      <c r="D961" s="1045"/>
      <c r="E961" s="1119"/>
      <c r="F961" s="1119"/>
      <c r="G961" s="1119"/>
      <c r="H961" s="1119"/>
      <c r="I961" s="1119"/>
      <c r="J961" s="1119"/>
      <c r="K961" s="1119"/>
      <c r="L961" s="1119"/>
      <c r="M961" s="1119"/>
      <c r="N961" s="1119"/>
      <c r="O961" s="1120"/>
    </row>
    <row r="962" spans="2:15" s="97" customFormat="1" ht="18" customHeight="1">
      <c r="B962" s="1093"/>
      <c r="C962" s="1094"/>
      <c r="D962" s="1121"/>
      <c r="E962" s="1122"/>
      <c r="F962" s="1122"/>
      <c r="G962" s="1122"/>
      <c r="H962" s="1122"/>
      <c r="I962" s="1122"/>
      <c r="J962" s="1122"/>
      <c r="K962" s="1122"/>
      <c r="L962" s="1122"/>
      <c r="M962" s="1122"/>
      <c r="N962" s="1122"/>
      <c r="O962" s="1123"/>
    </row>
    <row r="963" spans="2:15" s="97" customFormat="1" ht="18" customHeight="1">
      <c r="B963" s="1093"/>
      <c r="C963" s="1094"/>
      <c r="D963" s="1121"/>
      <c r="E963" s="1122"/>
      <c r="F963" s="1122"/>
      <c r="G963" s="1122"/>
      <c r="H963" s="1122"/>
      <c r="I963" s="1122"/>
      <c r="J963" s="1122"/>
      <c r="K963" s="1122"/>
      <c r="L963" s="1122"/>
      <c r="M963" s="1122"/>
      <c r="N963" s="1122"/>
      <c r="O963" s="1123"/>
    </row>
    <row r="964" spans="2:15" s="97" customFormat="1" ht="18" customHeight="1">
      <c r="B964" s="1093"/>
      <c r="C964" s="1094"/>
      <c r="D964" s="1121"/>
      <c r="E964" s="1122"/>
      <c r="F964" s="1122"/>
      <c r="G964" s="1122"/>
      <c r="H964" s="1122"/>
      <c r="I964" s="1122"/>
      <c r="J964" s="1122"/>
      <c r="K964" s="1122"/>
      <c r="L964" s="1122"/>
      <c r="M964" s="1122"/>
      <c r="N964" s="1122"/>
      <c r="O964" s="1123"/>
    </row>
    <row r="965" spans="2:15" s="97" customFormat="1" ht="18" customHeight="1">
      <c r="B965" s="1093"/>
      <c r="C965" s="1094"/>
      <c r="D965" s="1121"/>
      <c r="E965" s="1122"/>
      <c r="F965" s="1122"/>
      <c r="G965" s="1122"/>
      <c r="H965" s="1122"/>
      <c r="I965" s="1122"/>
      <c r="J965" s="1122"/>
      <c r="K965" s="1122"/>
      <c r="L965" s="1122"/>
      <c r="M965" s="1122"/>
      <c r="N965" s="1122"/>
      <c r="O965" s="1123"/>
    </row>
    <row r="966" spans="2:15" s="97" customFormat="1" ht="18" customHeight="1">
      <c r="B966" s="1093"/>
      <c r="C966" s="1094"/>
      <c r="D966" s="1121"/>
      <c r="E966" s="1122"/>
      <c r="F966" s="1122"/>
      <c r="G966" s="1122"/>
      <c r="H966" s="1122"/>
      <c r="I966" s="1122"/>
      <c r="J966" s="1122"/>
      <c r="K966" s="1122"/>
      <c r="L966" s="1122"/>
      <c r="M966" s="1122"/>
      <c r="N966" s="1122"/>
      <c r="O966" s="1123"/>
    </row>
    <row r="967" spans="2:15" s="97" customFormat="1" ht="18" customHeight="1">
      <c r="B967" s="1095"/>
      <c r="C967" s="1096"/>
      <c r="D967" s="1124"/>
      <c r="E967" s="1125"/>
      <c r="F967" s="1125"/>
      <c r="G967" s="1125"/>
      <c r="H967" s="1125"/>
      <c r="I967" s="1125"/>
      <c r="J967" s="1125"/>
      <c r="K967" s="1125"/>
      <c r="L967" s="1125"/>
      <c r="M967" s="1125"/>
      <c r="N967" s="1125"/>
      <c r="O967" s="1126"/>
    </row>
    <row r="968" spans="2:15" s="97" customFormat="1" ht="33" customHeight="1">
      <c r="B968" s="1067" t="s">
        <v>110</v>
      </c>
      <c r="C968" s="1092"/>
      <c r="D968" s="1102" t="s">
        <v>733</v>
      </c>
      <c r="E968" s="1090"/>
      <c r="F968" s="1090"/>
      <c r="G968" s="1090"/>
      <c r="H968" s="1090"/>
      <c r="I968" s="1090"/>
      <c r="J968" s="1090"/>
      <c r="K968" s="1090"/>
      <c r="L968" s="1090"/>
      <c r="M968" s="1090"/>
      <c r="N968" s="1090"/>
      <c r="O968" s="1091"/>
    </row>
    <row r="969" spans="2:15" s="97" customFormat="1" ht="18" customHeight="1">
      <c r="B969" s="1093"/>
      <c r="C969" s="1094"/>
      <c r="D969" s="1045"/>
      <c r="E969" s="1108"/>
      <c r="F969" s="1108"/>
      <c r="G969" s="1108"/>
      <c r="H969" s="1108"/>
      <c r="I969" s="1108"/>
      <c r="J969" s="1108"/>
      <c r="K969" s="1108"/>
      <c r="L969" s="1108"/>
      <c r="M969" s="1108"/>
      <c r="N969" s="1108"/>
      <c r="O969" s="1109"/>
    </row>
    <row r="970" spans="2:15" s="97" customFormat="1" ht="18" customHeight="1">
      <c r="B970" s="1093"/>
      <c r="C970" s="1094"/>
      <c r="D970" s="1110"/>
      <c r="E970" s="1111"/>
      <c r="F970" s="1111"/>
      <c r="G970" s="1111"/>
      <c r="H970" s="1111"/>
      <c r="I970" s="1111"/>
      <c r="J970" s="1111"/>
      <c r="K970" s="1111"/>
      <c r="L970" s="1111"/>
      <c r="M970" s="1111"/>
      <c r="N970" s="1111"/>
      <c r="O970" s="1112"/>
    </row>
    <row r="971" spans="2:15" s="97" customFormat="1" ht="18" customHeight="1">
      <c r="B971" s="1093"/>
      <c r="C971" s="1094"/>
      <c r="D971" s="1113"/>
      <c r="E971" s="1114"/>
      <c r="F971" s="1114"/>
      <c r="G971" s="1114"/>
      <c r="H971" s="1114"/>
      <c r="I971" s="1114"/>
      <c r="J971" s="1114"/>
      <c r="K971" s="1114"/>
      <c r="L971" s="1114"/>
      <c r="M971" s="1114"/>
      <c r="N971" s="1114"/>
      <c r="O971" s="1115"/>
    </row>
    <row r="972" spans="2:15" s="97" customFormat="1" ht="17.100000000000001" customHeight="1">
      <c r="B972" s="1093"/>
      <c r="C972" s="1094"/>
      <c r="D972" s="1133" t="s">
        <v>278</v>
      </c>
      <c r="E972" s="1133"/>
      <c r="F972" s="1133"/>
      <c r="G972" s="1133"/>
      <c r="H972" s="1133"/>
      <c r="I972" s="1133"/>
      <c r="J972" s="1133"/>
      <c r="K972" s="1133"/>
      <c r="L972" s="1133"/>
      <c r="M972" s="1133"/>
      <c r="N972" s="1133"/>
      <c r="O972" s="1134"/>
    </row>
    <row r="973" spans="2:15" s="97" customFormat="1" ht="17.100000000000001" customHeight="1">
      <c r="B973" s="1093"/>
      <c r="C973" s="1094"/>
      <c r="D973" s="1135"/>
      <c r="E973" s="1108"/>
      <c r="F973" s="1108"/>
      <c r="G973" s="1108"/>
      <c r="H973" s="1108"/>
      <c r="I973" s="1108"/>
      <c r="J973" s="1108"/>
      <c r="K973" s="1108"/>
      <c r="L973" s="1108"/>
      <c r="M973" s="1108"/>
      <c r="N973" s="1108"/>
      <c r="O973" s="1109"/>
    </row>
    <row r="974" spans="2:15" s="97" customFormat="1" ht="17.100000000000001" customHeight="1">
      <c r="B974" s="1093"/>
      <c r="C974" s="1094"/>
      <c r="D974" s="1110"/>
      <c r="E974" s="1111"/>
      <c r="F974" s="1111"/>
      <c r="G974" s="1111"/>
      <c r="H974" s="1111"/>
      <c r="I974" s="1111"/>
      <c r="J974" s="1111"/>
      <c r="K974" s="1111"/>
      <c r="L974" s="1111"/>
      <c r="M974" s="1111"/>
      <c r="N974" s="1111"/>
      <c r="O974" s="1112"/>
    </row>
    <row r="975" spans="2:15" s="97" customFormat="1" ht="17.100000000000001" customHeight="1">
      <c r="B975" s="1093"/>
      <c r="C975" s="1094"/>
      <c r="D975" s="1113"/>
      <c r="E975" s="1114"/>
      <c r="F975" s="1114"/>
      <c r="G975" s="1114"/>
      <c r="H975" s="1114"/>
      <c r="I975" s="1114"/>
      <c r="J975" s="1114"/>
      <c r="K975" s="1114"/>
      <c r="L975" s="1114"/>
      <c r="M975" s="1114"/>
      <c r="N975" s="1114"/>
      <c r="O975" s="1115"/>
    </row>
    <row r="976" spans="2:15" s="97" customFormat="1" ht="17.100000000000001" customHeight="1">
      <c r="B976" s="1093"/>
      <c r="C976" s="1094"/>
      <c r="D976" s="1133" t="s">
        <v>371</v>
      </c>
      <c r="E976" s="1133"/>
      <c r="F976" s="1133"/>
      <c r="G976" s="1133"/>
      <c r="H976" s="1133"/>
      <c r="I976" s="1133"/>
      <c r="J976" s="1133"/>
      <c r="K976" s="1133"/>
      <c r="L976" s="1133"/>
      <c r="M976" s="1133"/>
      <c r="N976" s="1133"/>
      <c r="O976" s="1134"/>
    </row>
    <row r="977" spans="1:21" s="97" customFormat="1" ht="17.100000000000001" customHeight="1">
      <c r="B977" s="1093"/>
      <c r="C977" s="1094"/>
      <c r="D977" s="1135"/>
      <c r="E977" s="1136"/>
      <c r="F977" s="1136"/>
      <c r="G977" s="1136"/>
      <c r="H977" s="1136"/>
      <c r="I977" s="1136"/>
      <c r="J977" s="1136"/>
      <c r="K977" s="1136"/>
      <c r="L977" s="1136"/>
      <c r="M977" s="1136"/>
      <c r="N977" s="1136"/>
      <c r="O977" s="1137"/>
    </row>
    <row r="978" spans="1:21" s="97" customFormat="1" ht="17.100000000000001" customHeight="1">
      <c r="B978" s="1093"/>
      <c r="C978" s="1094"/>
      <c r="D978" s="1138"/>
      <c r="E978" s="827"/>
      <c r="F978" s="827"/>
      <c r="G978" s="827"/>
      <c r="H978" s="827"/>
      <c r="I978" s="827"/>
      <c r="J978" s="827"/>
      <c r="K978" s="827"/>
      <c r="L978" s="827"/>
      <c r="M978" s="827"/>
      <c r="N978" s="827"/>
      <c r="O978" s="1139"/>
    </row>
    <row r="979" spans="1:21" s="97" customFormat="1" ht="17.100000000000001" customHeight="1">
      <c r="B979" s="1093"/>
      <c r="C979" s="1094"/>
      <c r="D979" s="1140"/>
      <c r="E979" s="1141"/>
      <c r="F979" s="1141"/>
      <c r="G979" s="1141"/>
      <c r="H979" s="1141"/>
      <c r="I979" s="1141"/>
      <c r="J979" s="1141"/>
      <c r="K979" s="1141"/>
      <c r="L979" s="1141"/>
      <c r="M979" s="1141"/>
      <c r="N979" s="1141"/>
      <c r="O979" s="1142"/>
    </row>
    <row r="980" spans="1:21" s="97" customFormat="1" ht="45" customHeight="1">
      <c r="B980" s="1093"/>
      <c r="C980" s="1094"/>
      <c r="D980" s="1021" t="s">
        <v>781</v>
      </c>
      <c r="E980" s="1022"/>
      <c r="F980" s="1022"/>
      <c r="G980" s="1022"/>
      <c r="H980" s="1022"/>
      <c r="I980" s="1022"/>
      <c r="J980" s="1022"/>
      <c r="K980" s="1022"/>
      <c r="L980" s="1023"/>
      <c r="M980" s="1024" t="s">
        <v>713</v>
      </c>
      <c r="N980" s="1025"/>
      <c r="O980" s="706" t="s">
        <v>714</v>
      </c>
      <c r="Q980" s="495" t="s">
        <v>721</v>
      </c>
    </row>
    <row r="981" spans="1:21" s="97" customFormat="1" ht="17.100000000000001" customHeight="1">
      <c r="B981" s="1093"/>
      <c r="C981" s="1094"/>
      <c r="D981" s="1045"/>
      <c r="E981" s="1103"/>
      <c r="F981" s="1103"/>
      <c r="G981" s="1103"/>
      <c r="H981" s="1103"/>
      <c r="I981" s="1103"/>
      <c r="J981" s="1103"/>
      <c r="K981" s="1103"/>
      <c r="L981" s="1103"/>
      <c r="M981" s="1103"/>
      <c r="N981" s="1103"/>
      <c r="O981" s="1104"/>
    </row>
    <row r="982" spans="1:21" ht="18" customHeight="1">
      <c r="B982" s="1093"/>
      <c r="C982" s="1094"/>
      <c r="D982" s="1105"/>
      <c r="E982" s="1106"/>
      <c r="F982" s="1106"/>
      <c r="G982" s="1106"/>
      <c r="H982" s="1106"/>
      <c r="I982" s="1106"/>
      <c r="J982" s="1106"/>
      <c r="K982" s="1106"/>
      <c r="L982" s="1106"/>
      <c r="M982" s="1106"/>
      <c r="N982" s="1106"/>
      <c r="O982" s="1107"/>
      <c r="R982" s="294"/>
      <c r="S982" s="294"/>
      <c r="T982" s="294"/>
      <c r="U982" s="294"/>
    </row>
    <row r="983" spans="1:21" ht="18" customHeight="1">
      <c r="B983" s="1093"/>
      <c r="C983" s="1094"/>
      <c r="D983" s="1147" t="s">
        <v>279</v>
      </c>
      <c r="E983" s="1133"/>
      <c r="F983" s="1133"/>
      <c r="G983" s="1133"/>
      <c r="H983" s="1133"/>
      <c r="I983" s="1133"/>
      <c r="J983" s="1133"/>
      <c r="K983" s="1133"/>
      <c r="L983" s="1133"/>
      <c r="M983" s="1133"/>
      <c r="N983" s="1133"/>
      <c r="O983" s="1134"/>
      <c r="R983" s="294"/>
      <c r="S983" s="294"/>
      <c r="T983" s="294"/>
      <c r="U983" s="294"/>
    </row>
    <row r="984" spans="1:21" ht="18" customHeight="1">
      <c r="B984" s="1093"/>
      <c r="C984" s="1094"/>
      <c r="D984" s="1127"/>
      <c r="E984" s="1128"/>
      <c r="F984" s="1128"/>
      <c r="G984" s="1128"/>
      <c r="H984" s="1128"/>
      <c r="I984" s="1128"/>
      <c r="J984" s="1128"/>
      <c r="K984" s="1128"/>
      <c r="L984" s="1128"/>
      <c r="M984" s="1128"/>
      <c r="N984" s="1128"/>
      <c r="O984" s="1129"/>
      <c r="R984" s="294"/>
      <c r="S984" s="294"/>
      <c r="T984" s="294"/>
      <c r="U984" s="294"/>
    </row>
    <row r="985" spans="1:21" s="308" customFormat="1" ht="18" customHeight="1">
      <c r="B985" s="1095"/>
      <c r="C985" s="1096"/>
      <c r="D985" s="1130"/>
      <c r="E985" s="1131"/>
      <c r="F985" s="1131"/>
      <c r="G985" s="1131"/>
      <c r="H985" s="1131"/>
      <c r="I985" s="1131"/>
      <c r="J985" s="1131"/>
      <c r="K985" s="1131"/>
      <c r="L985" s="1131"/>
      <c r="M985" s="1131"/>
      <c r="N985" s="1131"/>
      <c r="O985" s="1132"/>
    </row>
    <row r="986" spans="1:21" s="122" customFormat="1" ht="4.5" customHeight="1">
      <c r="B986" s="309"/>
      <c r="C986" s="309"/>
      <c r="D986" s="310"/>
      <c r="E986" s="310"/>
      <c r="F986" s="310"/>
      <c r="G986" s="310"/>
      <c r="H986" s="310"/>
      <c r="I986" s="310"/>
      <c r="J986" s="310"/>
      <c r="K986" s="310"/>
      <c r="L986" s="310"/>
      <c r="M986" s="310"/>
      <c r="N986" s="310"/>
      <c r="O986" s="310"/>
    </row>
    <row r="987" spans="1:21" s="122" customFormat="1" ht="18.75" customHeight="1">
      <c r="B987" s="463" t="s">
        <v>333</v>
      </c>
      <c r="C987" s="309"/>
      <c r="D987" s="310"/>
      <c r="E987" s="310"/>
      <c r="F987" s="310"/>
      <c r="G987" s="310"/>
      <c r="H987" s="310"/>
      <c r="I987" s="310"/>
      <c r="J987" s="310"/>
      <c r="K987" s="310"/>
      <c r="L987" s="310"/>
      <c r="M987" s="310"/>
      <c r="N987" s="310"/>
      <c r="O987" s="310"/>
    </row>
    <row r="988" spans="1:21" s="122" customFormat="1" ht="14.25" customHeight="1" thickBot="1">
      <c r="B988" s="463" t="s">
        <v>331</v>
      </c>
      <c r="C988" s="309"/>
      <c r="D988" s="310"/>
      <c r="E988" s="310"/>
      <c r="F988" s="310"/>
      <c r="G988" s="310"/>
      <c r="H988" s="310"/>
      <c r="I988" s="310"/>
      <c r="J988" s="310"/>
      <c r="K988" s="310"/>
      <c r="L988" s="310"/>
      <c r="M988" s="310"/>
      <c r="N988" s="310"/>
      <c r="O988" s="310"/>
    </row>
    <row r="989" spans="1:21" s="122" customFormat="1" ht="18" customHeight="1" thickBot="1">
      <c r="B989" s="1143" t="s">
        <v>36</v>
      </c>
      <c r="C989" s="1017"/>
      <c r="D989" s="1018"/>
      <c r="E989" s="311" t="s">
        <v>563</v>
      </c>
      <c r="F989" s="312"/>
      <c r="G989" s="312"/>
      <c r="H989" s="312"/>
      <c r="I989" s="312"/>
      <c r="J989" s="312"/>
      <c r="K989" s="312"/>
      <c r="L989" s="212"/>
      <c r="M989" s="212"/>
      <c r="N989" s="212"/>
      <c r="O989" s="212"/>
    </row>
    <row r="990" spans="1:21" s="122" customFormat="1" ht="12">
      <c r="A990" s="313"/>
      <c r="B990" s="314" t="s">
        <v>50</v>
      </c>
      <c r="C990" s="314"/>
      <c r="D990" s="315"/>
      <c r="E990" s="316"/>
      <c r="F990" s="316"/>
      <c r="G990" s="317" t="s">
        <v>51</v>
      </c>
      <c r="H990" s="315"/>
      <c r="I990" s="314" t="s">
        <v>52</v>
      </c>
      <c r="J990" s="314"/>
      <c r="K990" s="313"/>
      <c r="L990" s="318"/>
      <c r="M990" s="319"/>
      <c r="N990" s="313"/>
      <c r="O990" s="317" t="s">
        <v>51</v>
      </c>
    </row>
    <row r="991" spans="1:21" s="122" customFormat="1" ht="12">
      <c r="A991" s="320"/>
      <c r="B991" s="321" t="s">
        <v>53</v>
      </c>
      <c r="C991" s="322"/>
      <c r="D991" s="322"/>
      <c r="E991" s="323"/>
      <c r="F991" s="323" t="s">
        <v>54</v>
      </c>
      <c r="G991" s="324" t="s">
        <v>55</v>
      </c>
      <c r="H991" s="325"/>
      <c r="I991" s="321" t="s">
        <v>53</v>
      </c>
      <c r="J991" s="322"/>
      <c r="K991" s="322"/>
      <c r="L991" s="322"/>
      <c r="M991" s="323"/>
      <c r="N991" s="323" t="s">
        <v>54</v>
      </c>
      <c r="O991" s="324" t="s">
        <v>55</v>
      </c>
    </row>
    <row r="992" spans="1:21" s="122" customFormat="1" ht="18" customHeight="1">
      <c r="A992" s="313"/>
      <c r="B992" s="78" t="s">
        <v>395</v>
      </c>
      <c r="C992" s="79"/>
      <c r="D992" s="79"/>
      <c r="E992" s="80"/>
      <c r="F992" s="81"/>
      <c r="G992" s="82"/>
      <c r="H992" s="83"/>
      <c r="I992" s="78" t="s">
        <v>397</v>
      </c>
      <c r="J992" s="79"/>
      <c r="K992" s="79"/>
      <c r="L992" s="79"/>
      <c r="M992" s="80"/>
      <c r="N992" s="84"/>
      <c r="O992" s="85"/>
      <c r="Q992" s="561" t="s">
        <v>700</v>
      </c>
    </row>
    <row r="993" spans="1:15" s="122" customFormat="1" ht="14.25" customHeight="1">
      <c r="A993" s="313"/>
      <c r="B993" s="86"/>
      <c r="C993" s="87"/>
      <c r="D993" s="88"/>
      <c r="E993" s="89"/>
      <c r="F993" s="90"/>
      <c r="G993" s="91"/>
      <c r="H993" s="83"/>
      <c r="I993" s="92"/>
      <c r="J993" s="93"/>
      <c r="K993" s="88"/>
      <c r="L993" s="88"/>
      <c r="M993" s="89"/>
      <c r="N993" s="90"/>
      <c r="O993" s="94"/>
    </row>
    <row r="994" spans="1:15" s="122" customFormat="1" ht="14.25" customHeight="1">
      <c r="A994" s="313"/>
      <c r="B994" s="95"/>
      <c r="C994" s="96"/>
      <c r="D994" s="97"/>
      <c r="E994" s="98"/>
      <c r="F994" s="90"/>
      <c r="G994" s="99">
        <f>ROUNDDOWN(SUM(F993:F999)/1000,0)</f>
        <v>0</v>
      </c>
      <c r="H994" s="100"/>
      <c r="I994" s="92"/>
      <c r="J994" s="510"/>
      <c r="K994" s="510"/>
      <c r="L994" s="510"/>
      <c r="M994" s="98"/>
      <c r="N994" s="90"/>
      <c r="O994" s="101">
        <f>ROUNDDOWN(SUM(N993:N1002)/1000,0)</f>
        <v>0</v>
      </c>
    </row>
    <row r="995" spans="1:15" s="122" customFormat="1" ht="14.1" customHeight="1">
      <c r="A995" s="313"/>
      <c r="B995" s="95"/>
      <c r="C995" s="96"/>
      <c r="D995" s="97"/>
      <c r="E995" s="98"/>
      <c r="F995" s="90"/>
      <c r="G995" s="99"/>
      <c r="H995" s="100"/>
      <c r="I995" s="92"/>
      <c r="J995" s="510"/>
      <c r="K995" s="510"/>
      <c r="L995" s="510"/>
      <c r="M995" s="98"/>
      <c r="N995" s="90"/>
      <c r="O995" s="94"/>
    </row>
    <row r="996" spans="1:15" s="122" customFormat="1" ht="14.25" customHeight="1">
      <c r="A996" s="313"/>
      <c r="B996" s="95"/>
      <c r="C996" s="96"/>
      <c r="D996" s="97"/>
      <c r="E996" s="98"/>
      <c r="F996" s="90"/>
      <c r="G996" s="99"/>
      <c r="H996" s="100"/>
      <c r="I996" s="92"/>
      <c r="J996" s="510"/>
      <c r="K996" s="510"/>
      <c r="L996" s="510"/>
      <c r="M996" s="98"/>
      <c r="N996" s="90"/>
      <c r="O996" s="94"/>
    </row>
    <row r="997" spans="1:15" s="122" customFormat="1" ht="14.25" customHeight="1">
      <c r="A997" s="313"/>
      <c r="B997" s="95"/>
      <c r="C997" s="96"/>
      <c r="D997" s="97"/>
      <c r="E997" s="98"/>
      <c r="F997" s="90"/>
      <c r="G997" s="102"/>
      <c r="H997" s="103"/>
      <c r="I997" s="92"/>
      <c r="J997" s="510"/>
      <c r="K997" s="510"/>
      <c r="L997" s="510"/>
      <c r="M997" s="98"/>
      <c r="N997" s="90"/>
      <c r="O997" s="94"/>
    </row>
    <row r="998" spans="1:15" s="122" customFormat="1" ht="14.25" customHeight="1">
      <c r="A998" s="313"/>
      <c r="B998" s="95"/>
      <c r="C998" s="96"/>
      <c r="D998" s="97"/>
      <c r="E998" s="98"/>
      <c r="F998" s="90"/>
      <c r="G998" s="102"/>
      <c r="H998" s="103"/>
      <c r="I998" s="92"/>
      <c r="J998" s="510"/>
      <c r="K998" s="510"/>
      <c r="L998" s="510"/>
      <c r="M998" s="98"/>
      <c r="N998" s="90"/>
      <c r="O998" s="94"/>
    </row>
    <row r="999" spans="1:15" s="122" customFormat="1" ht="14.25" customHeight="1">
      <c r="A999" s="313"/>
      <c r="B999" s="78" t="s">
        <v>607</v>
      </c>
      <c r="C999" s="79"/>
      <c r="D999" s="79"/>
      <c r="E999" s="80"/>
      <c r="F999" s="81"/>
      <c r="G999" s="82"/>
      <c r="H999" s="105"/>
      <c r="I999" s="92"/>
      <c r="J999" s="510"/>
      <c r="K999" s="510"/>
      <c r="L999" s="510"/>
      <c r="M999" s="98"/>
      <c r="N999" s="90"/>
      <c r="O999" s="94"/>
    </row>
    <row r="1000" spans="1:15" s="122" customFormat="1" ht="14.25" customHeight="1">
      <c r="A1000" s="313"/>
      <c r="B1000" s="95"/>
      <c r="C1000" s="96"/>
      <c r="D1000" s="97"/>
      <c r="E1000" s="98"/>
      <c r="F1000" s="90"/>
      <c r="G1000" s="91"/>
      <c r="H1000" s="105"/>
      <c r="I1000" s="92"/>
      <c r="J1000" s="510"/>
      <c r="K1000" s="510"/>
      <c r="L1000" s="510"/>
      <c r="M1000" s="98"/>
      <c r="N1000" s="90"/>
      <c r="O1000" s="94"/>
    </row>
    <row r="1001" spans="1:15" s="122" customFormat="1" ht="14.25" customHeight="1">
      <c r="A1001" s="313"/>
      <c r="B1001" s="95"/>
      <c r="C1001" s="96"/>
      <c r="D1001" s="97"/>
      <c r="E1001" s="98"/>
      <c r="F1001" s="90"/>
      <c r="G1001" s="99">
        <f>ROUNDDOWN(SUM(F1000:F1005)/1000,0)</f>
        <v>0</v>
      </c>
      <c r="H1001" s="100"/>
      <c r="I1001" s="107"/>
      <c r="J1001" s="511"/>
      <c r="K1001" s="511"/>
      <c r="L1001" s="511"/>
      <c r="M1001" s="98"/>
      <c r="N1001" s="90"/>
      <c r="O1001" s="106"/>
    </row>
    <row r="1002" spans="1:15" s="122" customFormat="1" ht="14.25" customHeight="1">
      <c r="A1002" s="313"/>
      <c r="B1002" s="95"/>
      <c r="C1002" s="96"/>
      <c r="D1002" s="97"/>
      <c r="E1002" s="98"/>
      <c r="F1002" s="90"/>
      <c r="G1002" s="99"/>
      <c r="H1002" s="100"/>
      <c r="I1002" s="78" t="s">
        <v>398</v>
      </c>
      <c r="J1002" s="79"/>
      <c r="K1002" s="79"/>
      <c r="L1002" s="79"/>
      <c r="M1002" s="80"/>
      <c r="N1002" s="81"/>
      <c r="O1002" s="111"/>
    </row>
    <row r="1003" spans="1:15" s="122" customFormat="1" ht="14.25" customHeight="1">
      <c r="A1003" s="313"/>
      <c r="B1003" s="95"/>
      <c r="C1003" s="96"/>
      <c r="D1003" s="97"/>
      <c r="E1003" s="98"/>
      <c r="F1003" s="90"/>
      <c r="G1003" s="99"/>
      <c r="H1003" s="105"/>
      <c r="I1003" s="92"/>
      <c r="J1003" s="510"/>
      <c r="K1003" s="510"/>
      <c r="L1003" s="510"/>
      <c r="M1003" s="98"/>
      <c r="N1003" s="90"/>
      <c r="O1003" s="94"/>
    </row>
    <row r="1004" spans="1:15" s="122" customFormat="1" ht="14.25" customHeight="1">
      <c r="A1004" s="313"/>
      <c r="B1004" s="95"/>
      <c r="C1004" s="96"/>
      <c r="D1004" s="97"/>
      <c r="E1004" s="98"/>
      <c r="F1004" s="90"/>
      <c r="G1004" s="99"/>
      <c r="H1004" s="100"/>
      <c r="I1004" s="92"/>
      <c r="J1004" s="510"/>
      <c r="K1004" s="510"/>
      <c r="L1004" s="510"/>
      <c r="M1004" s="98"/>
      <c r="N1004" s="90"/>
      <c r="O1004" s="101">
        <f>ROUNDDOWN(SUM(N1003:N1011)/1000,0)</f>
        <v>0</v>
      </c>
    </row>
    <row r="1005" spans="1:15" s="122" customFormat="1" ht="14.25" customHeight="1">
      <c r="A1005" s="313"/>
      <c r="B1005" s="78" t="s">
        <v>614</v>
      </c>
      <c r="C1005" s="79"/>
      <c r="D1005" s="79"/>
      <c r="E1005" s="80"/>
      <c r="F1005" s="81"/>
      <c r="G1005" s="82"/>
      <c r="H1005" s="100"/>
      <c r="I1005" s="92"/>
      <c r="J1005" s="510"/>
      <c r="K1005" s="510"/>
      <c r="L1005" s="510"/>
      <c r="M1005" s="98"/>
      <c r="N1005" s="90"/>
      <c r="O1005" s="94"/>
    </row>
    <row r="1006" spans="1:15" s="122" customFormat="1" ht="14.25" customHeight="1">
      <c r="A1006" s="313"/>
      <c r="B1006" s="95"/>
      <c r="C1006" s="96"/>
      <c r="D1006" s="97"/>
      <c r="E1006" s="98"/>
      <c r="F1006" s="90"/>
      <c r="G1006" s="91"/>
      <c r="H1006" s="105"/>
      <c r="I1006" s="92"/>
      <c r="J1006" s="510"/>
      <c r="K1006" s="510"/>
      <c r="L1006" s="510"/>
      <c r="M1006" s="98"/>
      <c r="N1006" s="90"/>
      <c r="O1006" s="94"/>
    </row>
    <row r="1007" spans="1:15" s="122" customFormat="1" ht="14.25" customHeight="1">
      <c r="A1007" s="313"/>
      <c r="B1007" s="95"/>
      <c r="C1007" s="96"/>
      <c r="D1007" s="97"/>
      <c r="E1007" s="98"/>
      <c r="F1007" s="90"/>
      <c r="G1007" s="99">
        <f>ROUNDDOWN(SUM(F1006:F1009)/1000,0)</f>
        <v>0</v>
      </c>
      <c r="H1007" s="105"/>
      <c r="I1007" s="92"/>
      <c r="J1007" s="510"/>
      <c r="K1007" s="510"/>
      <c r="L1007" s="510"/>
      <c r="M1007" s="98"/>
      <c r="N1007" s="90"/>
      <c r="O1007" s="94"/>
    </row>
    <row r="1008" spans="1:15" s="122" customFormat="1" ht="14.25" customHeight="1">
      <c r="A1008" s="313"/>
      <c r="B1008" s="95"/>
      <c r="C1008" s="96"/>
      <c r="D1008" s="97"/>
      <c r="E1008" s="98"/>
      <c r="F1008" s="90"/>
      <c r="G1008" s="99"/>
      <c r="H1008" s="100"/>
      <c r="I1008" s="92"/>
      <c r="J1008" s="510"/>
      <c r="K1008" s="510"/>
      <c r="L1008" s="510"/>
      <c r="M1008" s="98"/>
      <c r="N1008" s="90"/>
      <c r="O1008" s="94"/>
    </row>
    <row r="1009" spans="1:15" s="122" customFormat="1" ht="14.25" customHeight="1">
      <c r="A1009" s="313"/>
      <c r="B1009" s="78" t="s">
        <v>615</v>
      </c>
      <c r="C1009" s="79"/>
      <c r="D1009" s="79"/>
      <c r="E1009" s="80"/>
      <c r="F1009" s="81"/>
      <c r="G1009" s="82"/>
      <c r="H1009" s="100"/>
      <c r="I1009" s="92"/>
      <c r="J1009" s="510"/>
      <c r="K1009" s="510"/>
      <c r="L1009" s="510"/>
      <c r="M1009" s="98"/>
      <c r="N1009" s="90"/>
      <c r="O1009" s="94"/>
    </row>
    <row r="1010" spans="1:15" s="122" customFormat="1" ht="14.25" customHeight="1">
      <c r="A1010" s="313"/>
      <c r="B1010" s="95"/>
      <c r="C1010" s="96"/>
      <c r="D1010" s="97"/>
      <c r="E1010" s="98"/>
      <c r="F1010" s="90"/>
      <c r="G1010" s="91"/>
      <c r="H1010" s="105"/>
      <c r="I1010" s="92"/>
      <c r="J1010" s="510"/>
      <c r="K1010" s="510"/>
      <c r="L1010" s="510"/>
      <c r="M1010" s="98"/>
      <c r="N1010" s="90"/>
      <c r="O1010" s="106"/>
    </row>
    <row r="1011" spans="1:15" s="122" customFormat="1" ht="14.25" customHeight="1">
      <c r="A1011" s="313"/>
      <c r="B1011" s="95"/>
      <c r="C1011" s="96"/>
      <c r="D1011" s="97"/>
      <c r="E1011" s="98"/>
      <c r="F1011" s="90"/>
      <c r="G1011" s="99">
        <f>ROUNDDOWN(SUM(F1010:F1015)/1000,0)</f>
        <v>0</v>
      </c>
      <c r="H1011" s="105"/>
      <c r="I1011" s="185" t="s">
        <v>399</v>
      </c>
      <c r="J1011" s="167"/>
      <c r="K1011" s="109"/>
      <c r="L1011" s="109"/>
      <c r="M1011" s="110"/>
      <c r="N1011" s="84"/>
      <c r="O1011" s="111"/>
    </row>
    <row r="1012" spans="1:15" s="122" customFormat="1" ht="14.25" customHeight="1">
      <c r="A1012" s="313"/>
      <c r="B1012" s="95"/>
      <c r="C1012" s="96"/>
      <c r="D1012" s="97"/>
      <c r="E1012" s="98"/>
      <c r="F1012" s="90"/>
      <c r="G1012" s="99"/>
      <c r="H1012" s="105"/>
      <c r="I1012" s="92"/>
      <c r="J1012" s="510"/>
      <c r="K1012" s="510"/>
      <c r="L1012" s="510"/>
      <c r="M1012" s="98"/>
      <c r="N1012" s="90"/>
      <c r="O1012" s="94"/>
    </row>
    <row r="1013" spans="1:15" s="122" customFormat="1" ht="14.25" customHeight="1">
      <c r="A1013" s="313"/>
      <c r="B1013" s="95"/>
      <c r="C1013" s="96"/>
      <c r="D1013" s="97"/>
      <c r="E1013" s="98"/>
      <c r="F1013" s="90"/>
      <c r="G1013" s="99"/>
      <c r="H1013" s="100"/>
      <c r="I1013" s="92"/>
      <c r="J1013" s="510"/>
      <c r="K1013" s="510"/>
      <c r="L1013" s="510"/>
      <c r="M1013" s="98"/>
      <c r="N1013" s="90"/>
      <c r="O1013" s="101">
        <f>ROUNDDOWN(SUM(N1012:N1018)/1000,0)</f>
        <v>0</v>
      </c>
    </row>
    <row r="1014" spans="1:15" s="122" customFormat="1" ht="14.25" customHeight="1">
      <c r="A1014" s="313"/>
      <c r="B1014" s="78" t="s">
        <v>396</v>
      </c>
      <c r="C1014" s="79"/>
      <c r="D1014" s="79"/>
      <c r="E1014" s="80"/>
      <c r="F1014" s="81"/>
      <c r="G1014" s="82"/>
      <c r="H1014" s="100"/>
      <c r="I1014" s="92"/>
      <c r="J1014" s="510"/>
      <c r="K1014" s="510"/>
      <c r="L1014" s="510"/>
      <c r="M1014" s="98"/>
      <c r="N1014" s="90"/>
      <c r="O1014" s="94"/>
    </row>
    <row r="1015" spans="1:15" s="122" customFormat="1" ht="14.25" customHeight="1">
      <c r="A1015" s="313"/>
      <c r="B1015" s="95"/>
      <c r="C1015" s="96"/>
      <c r="D1015" s="97"/>
      <c r="E1015" s="98"/>
      <c r="F1015" s="90"/>
      <c r="G1015" s="91"/>
      <c r="H1015" s="100"/>
      <c r="I1015" s="92"/>
      <c r="J1015" s="510"/>
      <c r="K1015" s="510"/>
      <c r="L1015" s="510"/>
      <c r="M1015" s="98"/>
      <c r="N1015" s="90"/>
      <c r="O1015" s="94"/>
    </row>
    <row r="1016" spans="1:15" s="122" customFormat="1" ht="14.25" customHeight="1">
      <c r="A1016" s="313"/>
      <c r="B1016" s="95"/>
      <c r="C1016" s="96"/>
      <c r="D1016" s="97"/>
      <c r="E1016" s="98"/>
      <c r="F1016" s="90"/>
      <c r="G1016" s="91">
        <f>ROUNDDOWN(SUM(F1015:F1022)/1000,0)</f>
        <v>0</v>
      </c>
      <c r="H1016" s="100"/>
      <c r="I1016" s="92"/>
      <c r="J1016" s="510"/>
      <c r="K1016" s="510"/>
      <c r="L1016" s="510"/>
      <c r="M1016" s="98"/>
      <c r="N1016" s="90"/>
      <c r="O1016" s="94"/>
    </row>
    <row r="1017" spans="1:15" s="122" customFormat="1" ht="14.25" customHeight="1">
      <c r="A1017" s="313"/>
      <c r="B1017" s="95"/>
      <c r="C1017" s="96"/>
      <c r="D1017" s="97"/>
      <c r="E1017" s="98"/>
      <c r="F1017" s="90"/>
      <c r="G1017" s="91"/>
      <c r="H1017" s="100"/>
      <c r="I1017" s="92"/>
      <c r="J1017" s="510"/>
      <c r="K1017" s="510"/>
      <c r="L1017" s="510"/>
      <c r="M1017" s="98"/>
      <c r="N1017" s="90"/>
      <c r="O1017" s="94"/>
    </row>
    <row r="1018" spans="1:15" s="122" customFormat="1" ht="14.25" customHeight="1">
      <c r="A1018" s="313"/>
      <c r="B1018" s="95"/>
      <c r="C1018" s="96"/>
      <c r="D1018" s="97"/>
      <c r="E1018" s="98"/>
      <c r="F1018" s="90"/>
      <c r="G1018" s="91"/>
      <c r="H1018" s="105"/>
      <c r="I1018" s="185" t="s">
        <v>400</v>
      </c>
      <c r="J1018" s="108"/>
      <c r="K1018" s="109"/>
      <c r="L1018" s="109"/>
      <c r="M1018" s="110"/>
      <c r="N1018" s="84"/>
      <c r="O1018" s="168"/>
    </row>
    <row r="1019" spans="1:15" s="122" customFormat="1" ht="14.25" customHeight="1">
      <c r="A1019" s="313"/>
      <c r="B1019" s="95"/>
      <c r="C1019" s="96"/>
      <c r="D1019" s="97"/>
      <c r="E1019" s="98"/>
      <c r="F1019" s="90"/>
      <c r="G1019" s="91"/>
      <c r="H1019" s="105"/>
      <c r="I1019" s="92"/>
      <c r="J1019" s="510"/>
      <c r="K1019" s="510"/>
      <c r="L1019" s="510"/>
      <c r="M1019" s="98"/>
      <c r="N1019" s="90"/>
      <c r="O1019" s="169"/>
    </row>
    <row r="1020" spans="1:15" s="122" customFormat="1" ht="14.25" customHeight="1">
      <c r="A1020" s="313"/>
      <c r="B1020" s="95"/>
      <c r="C1020" s="96"/>
      <c r="D1020" s="97"/>
      <c r="E1020" s="98"/>
      <c r="F1020" s="90"/>
      <c r="G1020" s="91"/>
      <c r="H1020" s="105"/>
      <c r="I1020" s="92"/>
      <c r="J1020" s="510"/>
      <c r="K1020" s="510"/>
      <c r="L1020" s="510"/>
      <c r="M1020" s="98"/>
      <c r="N1020" s="90"/>
      <c r="O1020" s="101">
        <f>ROUNDDOWN(SUM(N1019:N1025)/1000,0)</f>
        <v>0</v>
      </c>
    </row>
    <row r="1021" spans="1:15" s="122" customFormat="1" ht="14.25" customHeight="1">
      <c r="A1021" s="313"/>
      <c r="B1021" s="95"/>
      <c r="C1021" s="96"/>
      <c r="D1021" s="97"/>
      <c r="E1021" s="98"/>
      <c r="F1021" s="90"/>
      <c r="G1021" s="91"/>
      <c r="H1021" s="105"/>
      <c r="I1021" s="92"/>
      <c r="J1021" s="510"/>
      <c r="K1021" s="510"/>
      <c r="L1021" s="510"/>
      <c r="M1021" s="98"/>
      <c r="N1021" s="90"/>
      <c r="O1021" s="94"/>
    </row>
    <row r="1022" spans="1:15" s="122" customFormat="1" ht="14.25" customHeight="1">
      <c r="A1022" s="313"/>
      <c r="B1022" s="78" t="s">
        <v>56</v>
      </c>
      <c r="C1022" s="79"/>
      <c r="D1022" s="79"/>
      <c r="E1022" s="80"/>
      <c r="F1022" s="81"/>
      <c r="G1022" s="82"/>
      <c r="H1022" s="105"/>
      <c r="I1022" s="92"/>
      <c r="J1022" s="510"/>
      <c r="K1022" s="510"/>
      <c r="L1022" s="510"/>
      <c r="M1022" s="98"/>
      <c r="N1022" s="90"/>
      <c r="O1022" s="94"/>
    </row>
    <row r="1023" spans="1:15" s="122" customFormat="1" ht="14.25" customHeight="1">
      <c r="A1023" s="313"/>
      <c r="B1023" s="95"/>
      <c r="C1023" s="96"/>
      <c r="D1023" s="97"/>
      <c r="E1023" s="98"/>
      <c r="F1023" s="90"/>
      <c r="G1023" s="91"/>
      <c r="H1023" s="100"/>
      <c r="I1023" s="92"/>
      <c r="J1023" s="510"/>
      <c r="K1023" s="510"/>
      <c r="L1023" s="510"/>
      <c r="M1023" s="98"/>
      <c r="N1023" s="90"/>
      <c r="O1023" s="94"/>
    </row>
    <row r="1024" spans="1:15" s="122" customFormat="1" ht="14.25" customHeight="1">
      <c r="A1024" s="313"/>
      <c r="B1024" s="95"/>
      <c r="C1024" s="96"/>
      <c r="D1024" s="97"/>
      <c r="E1024" s="98"/>
      <c r="F1024" s="90"/>
      <c r="G1024" s="99">
        <f>ROUNDDOWN(SUM(F1023:F1028)/1000,0)</f>
        <v>0</v>
      </c>
      <c r="H1024" s="105"/>
      <c r="I1024" s="92"/>
      <c r="J1024" s="510"/>
      <c r="K1024" s="510"/>
      <c r="L1024" s="510"/>
      <c r="M1024" s="98"/>
      <c r="N1024" s="90"/>
      <c r="O1024" s="106"/>
    </row>
    <row r="1025" spans="1:17" s="122" customFormat="1" ht="14.25" customHeight="1">
      <c r="A1025" s="313"/>
      <c r="B1025" s="95"/>
      <c r="C1025" s="96"/>
      <c r="D1025" s="97"/>
      <c r="E1025" s="98"/>
      <c r="F1025" s="90"/>
      <c r="G1025" s="91"/>
      <c r="H1025" s="105"/>
      <c r="I1025" s="185" t="s">
        <v>401</v>
      </c>
      <c r="J1025" s="108"/>
      <c r="K1025" s="109"/>
      <c r="L1025" s="109"/>
      <c r="M1025" s="110"/>
      <c r="N1025" s="707"/>
      <c r="O1025" s="112"/>
    </row>
    <row r="1026" spans="1:17" s="122" customFormat="1" ht="14.25" customHeight="1">
      <c r="A1026" s="313"/>
      <c r="B1026" s="95"/>
      <c r="C1026" s="96"/>
      <c r="D1026" s="97"/>
      <c r="E1026" s="98"/>
      <c r="F1026" s="90"/>
      <c r="G1026" s="99"/>
      <c r="H1026" s="105"/>
      <c r="I1026" s="92"/>
      <c r="J1026" s="510"/>
      <c r="K1026" s="510"/>
      <c r="L1026" s="510"/>
      <c r="M1026" s="98"/>
      <c r="N1026" s="90"/>
      <c r="O1026" s="94"/>
    </row>
    <row r="1027" spans="1:17" s="122" customFormat="1" ht="14.25" customHeight="1">
      <c r="A1027" s="313"/>
      <c r="B1027" s="95"/>
      <c r="C1027" s="96"/>
      <c r="D1027" s="97"/>
      <c r="E1027" s="98"/>
      <c r="F1027" s="90"/>
      <c r="G1027" s="99"/>
      <c r="H1027" s="100"/>
      <c r="I1027" s="92"/>
      <c r="J1027" s="510"/>
      <c r="K1027" s="510"/>
      <c r="L1027" s="510"/>
      <c r="M1027" s="98"/>
      <c r="N1027" s="90"/>
      <c r="O1027" s="101">
        <f>ROUNDDOWN(SUM(N1026:N1031)/1000,0)</f>
        <v>0</v>
      </c>
    </row>
    <row r="1028" spans="1:17" s="122" customFormat="1" ht="14.1" customHeight="1" thickBot="1">
      <c r="A1028" s="313"/>
      <c r="B1028" s="113" t="s">
        <v>608</v>
      </c>
      <c r="C1028" s="114"/>
      <c r="D1028" s="114"/>
      <c r="E1028" s="115"/>
      <c r="F1028" s="116"/>
      <c r="G1028" s="117">
        <f>G1029-G994-G1001-G1007-G1011-G1016-G1024</f>
        <v>0</v>
      </c>
      <c r="H1028" s="105"/>
      <c r="I1028" s="92"/>
      <c r="J1028" s="510"/>
      <c r="K1028" s="510"/>
      <c r="L1028" s="510"/>
      <c r="M1028" s="98"/>
      <c r="N1028" s="90"/>
      <c r="O1028" s="94"/>
    </row>
    <row r="1029" spans="1:17" s="122" customFormat="1" ht="14.25" customHeight="1" thickTop="1">
      <c r="A1029" s="313"/>
      <c r="B1029" s="702" t="s">
        <v>57</v>
      </c>
      <c r="C1029" s="703"/>
      <c r="D1029" s="703"/>
      <c r="E1029" s="703"/>
      <c r="F1029" s="704"/>
      <c r="G1029" s="118">
        <f>O1038</f>
        <v>0</v>
      </c>
      <c r="H1029" s="100"/>
      <c r="I1029" s="92"/>
      <c r="J1029" s="510"/>
      <c r="K1029" s="510"/>
      <c r="L1029" s="510"/>
      <c r="M1029" s="98"/>
      <c r="N1029" s="90"/>
      <c r="O1029" s="94"/>
    </row>
    <row r="1030" spans="1:17" s="122" customFormat="1" ht="20.100000000000001" customHeight="1">
      <c r="A1030" s="313"/>
      <c r="B1030" s="119" t="s">
        <v>58</v>
      </c>
      <c r="C1030" s="120"/>
      <c r="D1030" s="120"/>
      <c r="E1030" s="120"/>
      <c r="F1030" s="120"/>
      <c r="G1030" s="121"/>
      <c r="H1030" s="100"/>
      <c r="I1030" s="107"/>
      <c r="J1030" s="511"/>
      <c r="K1030" s="511"/>
      <c r="L1030" s="511"/>
      <c r="M1030" s="104"/>
      <c r="N1030" s="645"/>
      <c r="O1030" s="106"/>
    </row>
    <row r="1031" spans="1:17" s="122" customFormat="1" ht="14.25" customHeight="1">
      <c r="A1031" s="313"/>
      <c r="B1031" s="122" t="s">
        <v>59</v>
      </c>
      <c r="C1031" s="120"/>
      <c r="D1031" s="120"/>
      <c r="E1031" s="120"/>
      <c r="F1031" s="120"/>
      <c r="G1031" s="123" t="s">
        <v>60</v>
      </c>
      <c r="H1031" s="121"/>
      <c r="I1031" s="185" t="s">
        <v>717</v>
      </c>
      <c r="J1031" s="708"/>
      <c r="K1031" s="510"/>
      <c r="L1031" s="510"/>
      <c r="M1031" s="110"/>
      <c r="N1031" s="84"/>
      <c r="O1031" s="111"/>
    </row>
    <row r="1032" spans="1:17" s="122" customFormat="1" ht="14.25" customHeight="1">
      <c r="A1032" s="313"/>
      <c r="B1032" s="987" t="s">
        <v>61</v>
      </c>
      <c r="C1032" s="1019"/>
      <c r="D1032" s="1019"/>
      <c r="E1032" s="1019"/>
      <c r="F1032" s="1020"/>
      <c r="G1032" s="125" t="s">
        <v>62</v>
      </c>
      <c r="H1032" s="124"/>
      <c r="I1032" s="92"/>
      <c r="J1032" s="510"/>
      <c r="K1032" s="709"/>
      <c r="L1032" s="709"/>
      <c r="M1032" s="98"/>
      <c r="N1032" s="90"/>
      <c r="O1032" s="94"/>
      <c r="Q1032" s="648" t="s">
        <v>735</v>
      </c>
    </row>
    <row r="1033" spans="1:17" s="122" customFormat="1" ht="14.25" customHeight="1">
      <c r="A1033" s="313"/>
      <c r="B1033" s="1144" t="s">
        <v>403</v>
      </c>
      <c r="C1033" s="1019"/>
      <c r="D1033" s="1019"/>
      <c r="E1033" s="1019"/>
      <c r="F1033" s="1020"/>
      <c r="G1033" s="126"/>
      <c r="H1033" s="124"/>
      <c r="I1033" s="92"/>
      <c r="J1033" s="510"/>
      <c r="K1033" s="510"/>
      <c r="L1033" s="510"/>
      <c r="M1033" s="98"/>
      <c r="N1033" s="90"/>
      <c r="O1033" s="101">
        <f>ROUNDDOWN(SUM(N1032:N1036)/1000,0)</f>
        <v>0</v>
      </c>
    </row>
    <row r="1034" spans="1:17" s="122" customFormat="1" ht="20.100000000000001" customHeight="1">
      <c r="A1034" s="313"/>
      <c r="B1034" s="1144" t="s">
        <v>404</v>
      </c>
      <c r="C1034" s="1145"/>
      <c r="D1034" s="1145"/>
      <c r="E1034" s="1145"/>
      <c r="F1034" s="1146"/>
      <c r="G1034" s="126"/>
      <c r="H1034" s="127"/>
      <c r="I1034" s="92"/>
      <c r="J1034" s="510"/>
      <c r="K1034" s="510"/>
      <c r="L1034" s="510"/>
      <c r="M1034" s="98"/>
      <c r="N1034" s="90"/>
      <c r="O1034" s="94"/>
    </row>
    <row r="1035" spans="1:17" s="122" customFormat="1" ht="21.95" customHeight="1" thickBot="1">
      <c r="A1035" s="313"/>
      <c r="B1035" s="1144" t="s">
        <v>104</v>
      </c>
      <c r="C1035" s="1145"/>
      <c r="D1035" s="1145"/>
      <c r="E1035" s="1145"/>
      <c r="F1035" s="1146"/>
      <c r="G1035" s="126"/>
      <c r="H1035" s="105"/>
      <c r="I1035" s="92"/>
      <c r="J1035" s="510"/>
      <c r="K1035" s="510"/>
      <c r="L1035" s="510"/>
      <c r="M1035" s="98"/>
      <c r="N1035" s="90"/>
      <c r="O1035" s="128"/>
    </row>
    <row r="1036" spans="1:17" s="122" customFormat="1" ht="35.450000000000003" customHeight="1" thickTop="1">
      <c r="A1036" s="313"/>
      <c r="B1036" s="1144" t="s">
        <v>108</v>
      </c>
      <c r="C1036" s="1145"/>
      <c r="D1036" s="1145"/>
      <c r="E1036" s="1145"/>
      <c r="F1036" s="1146"/>
      <c r="G1036" s="126"/>
      <c r="H1036" s="105"/>
      <c r="I1036" s="1166" t="s">
        <v>402</v>
      </c>
      <c r="J1036" s="1167"/>
      <c r="K1036" s="1167"/>
      <c r="L1036" s="1167"/>
      <c r="M1036" s="1167"/>
      <c r="N1036" s="1168"/>
      <c r="O1036" s="129">
        <f>SUM(O994,O1004,O1013,O1020,O1027,O1033)</f>
        <v>0</v>
      </c>
    </row>
    <row r="1037" spans="1:17" s="122" customFormat="1" ht="35.450000000000003" customHeight="1">
      <c r="A1037" s="313"/>
      <c r="B1037" s="1144" t="s">
        <v>774</v>
      </c>
      <c r="C1037" s="1145"/>
      <c r="D1037" s="1145"/>
      <c r="E1037" s="1145"/>
      <c r="F1037" s="1146"/>
      <c r="G1037" s="126"/>
      <c r="H1037" s="121"/>
      <c r="I1037" s="1169" t="s">
        <v>276</v>
      </c>
      <c r="J1037" s="1170"/>
      <c r="K1037" s="1170"/>
      <c r="L1037" s="1170"/>
      <c r="M1037" s="1170"/>
      <c r="N1037" s="1171"/>
      <c r="O1037" s="136">
        <f>IF(共通入力シート!$B$18="課税事業者",ROUNDDOWN((O1036-G1039)*10/110,0),0)</f>
        <v>0</v>
      </c>
    </row>
    <row r="1038" spans="1:17" s="122" customFormat="1" ht="26.1" customHeight="1" thickBot="1">
      <c r="A1038" s="313"/>
      <c r="B1038" s="1153" t="s">
        <v>775</v>
      </c>
      <c r="C1038" s="1154"/>
      <c r="D1038" s="1154"/>
      <c r="E1038" s="1154"/>
      <c r="F1038" s="1155"/>
      <c r="G1038" s="126"/>
      <c r="H1038" s="121"/>
      <c r="I1038" s="1159" t="s">
        <v>609</v>
      </c>
      <c r="J1038" s="1160"/>
      <c r="K1038" s="1160"/>
      <c r="L1038" s="1160"/>
      <c r="M1038" s="1160"/>
      <c r="N1038" s="1161"/>
      <c r="O1038" s="131">
        <f>O1036-O1037</f>
        <v>0</v>
      </c>
    </row>
    <row r="1039" spans="1:17" s="122" customFormat="1" ht="25.35" customHeight="1" thickTop="1">
      <c r="A1039" s="313"/>
      <c r="B1039" s="1156" t="s">
        <v>63</v>
      </c>
      <c r="C1039" s="1157"/>
      <c r="D1039" s="1157"/>
      <c r="E1039" s="1157"/>
      <c r="F1039" s="1158"/>
      <c r="G1039" s="130">
        <f>SUM(G1033:G1038)</f>
        <v>0</v>
      </c>
      <c r="H1039" s="326"/>
      <c r="I1039" s="1159" t="s">
        <v>610</v>
      </c>
      <c r="J1039" s="1160"/>
      <c r="K1039" s="1160"/>
      <c r="L1039" s="1160"/>
      <c r="M1039" s="1160"/>
      <c r="N1039" s="1161"/>
      <c r="O1039" s="134"/>
    </row>
    <row r="1040" spans="1:17" s="122" customFormat="1" ht="26.25" customHeight="1">
      <c r="A1040" s="313"/>
      <c r="B1040" s="122" t="s">
        <v>64</v>
      </c>
      <c r="C1040" s="327"/>
      <c r="D1040" s="327"/>
      <c r="E1040" s="327"/>
      <c r="F1040" s="327"/>
      <c r="G1040" s="133"/>
      <c r="H1040" s="326"/>
      <c r="O1040" s="135"/>
    </row>
    <row r="1041" spans="1:21" s="122" customFormat="1" ht="10.5" customHeight="1" thickBot="1">
      <c r="A1041" s="313"/>
      <c r="C1041" s="327"/>
      <c r="D1041" s="327"/>
      <c r="E1041" s="327"/>
      <c r="F1041" s="327"/>
      <c r="G1041" s="133"/>
      <c r="H1041" s="326"/>
      <c r="I1041" s="328"/>
    </row>
    <row r="1042" spans="1:21" s="122" customFormat="1" ht="25.35" customHeight="1" thickBot="1">
      <c r="A1042" s="313"/>
      <c r="B1042" s="1143" t="s">
        <v>65</v>
      </c>
      <c r="C1042" s="1018"/>
      <c r="D1042" s="1162" t="str">
        <f>IF(共通入力シート!$B$2="","",共通入力シート!$B$2)</f>
        <v/>
      </c>
      <c r="E1042" s="1162"/>
      <c r="F1042" s="1162"/>
      <c r="G1042" s="1163"/>
      <c r="H1042" s="1164" t="s">
        <v>778</v>
      </c>
      <c r="I1042" s="1165"/>
      <c r="J1042" s="1165"/>
      <c r="K1042" s="1165"/>
      <c r="L1042" s="1165"/>
      <c r="M1042" s="1165"/>
      <c r="N1042" s="1165"/>
      <c r="O1042" s="1165"/>
    </row>
    <row r="1043" spans="1:21" s="122" customFormat="1" ht="77.099999999999994" customHeight="1" thickBot="1">
      <c r="A1043" s="313"/>
      <c r="B1043" s="1148" t="s">
        <v>776</v>
      </c>
      <c r="C1043" s="1149"/>
      <c r="D1043" s="1150" t="str">
        <f>IF(O1038=0,"",MAX(0,MIN(INT(O1038/2),G1028)))</f>
        <v/>
      </c>
      <c r="E1043" s="1150"/>
      <c r="F1043" s="1150"/>
      <c r="G1043" s="329" t="s">
        <v>27</v>
      </c>
      <c r="H1043" s="1151" t="s">
        <v>736</v>
      </c>
      <c r="I1043" s="1152"/>
      <c r="J1043" s="1152"/>
      <c r="K1043" s="1152"/>
      <c r="L1043" s="1152"/>
      <c r="M1043" s="1152"/>
      <c r="N1043" s="1152"/>
      <c r="O1043" s="1152"/>
    </row>
    <row r="1044" spans="1:21" ht="4.5" customHeight="1"/>
    <row r="1045" spans="1:21" ht="15.6" customHeight="1">
      <c r="B1045" s="122" t="s">
        <v>332</v>
      </c>
      <c r="C1045" s="198"/>
      <c r="D1045" s="198"/>
      <c r="E1045" s="198"/>
      <c r="F1045" s="198"/>
      <c r="G1045" s="198"/>
      <c r="H1045" s="198"/>
      <c r="I1045" s="198"/>
      <c r="J1045" s="198"/>
      <c r="K1045" s="198"/>
      <c r="L1045" s="198"/>
      <c r="M1045" s="198"/>
      <c r="N1045" s="198"/>
      <c r="O1045" s="198"/>
      <c r="R1045" s="294"/>
      <c r="S1045" s="294"/>
      <c r="T1045" s="294"/>
      <c r="U1045" s="294"/>
    </row>
    <row r="1046" spans="1:21" ht="15.6" customHeight="1">
      <c r="B1046" s="198" t="s">
        <v>383</v>
      </c>
      <c r="C1046" s="198"/>
      <c r="D1046" s="198"/>
      <c r="E1046" s="198"/>
      <c r="F1046" s="198"/>
      <c r="G1046" s="198"/>
      <c r="H1046" s="198"/>
      <c r="I1046" s="198"/>
      <c r="J1046" s="198"/>
      <c r="K1046" s="198"/>
      <c r="L1046" s="198"/>
      <c r="M1046" s="198"/>
      <c r="N1046" s="198"/>
      <c r="O1046" s="198"/>
      <c r="R1046" s="294"/>
      <c r="S1046" s="294"/>
      <c r="T1046" s="294"/>
      <c r="U1046" s="294"/>
    </row>
    <row r="1047" spans="1:21" ht="15.6" customHeight="1" thickBot="1">
      <c r="B1047" s="1044" t="s">
        <v>575</v>
      </c>
      <c r="C1047" s="1044"/>
      <c r="D1047" s="1044"/>
      <c r="E1047" s="1044"/>
      <c r="F1047" s="1044"/>
      <c r="G1047" s="1044"/>
      <c r="H1047" s="1044"/>
      <c r="I1047" s="1044"/>
      <c r="J1047" s="1044"/>
      <c r="K1047" s="1044"/>
      <c r="L1047" s="1044"/>
      <c r="M1047" s="1044"/>
      <c r="N1047" s="1044"/>
      <c r="O1047" s="1044"/>
      <c r="R1047" s="294"/>
      <c r="S1047" s="294"/>
      <c r="T1047" s="294"/>
      <c r="U1047" s="294"/>
    </row>
    <row r="1048" spans="1:21" ht="15.75" customHeight="1">
      <c r="B1048" s="1036" t="s">
        <v>36</v>
      </c>
      <c r="C1048" s="1063"/>
      <c r="D1048" s="1051" t="s">
        <v>564</v>
      </c>
      <c r="E1048" s="1052"/>
      <c r="F1048" s="1036" t="s">
        <v>447</v>
      </c>
      <c r="G1048" s="1037"/>
      <c r="H1048" s="1038"/>
      <c r="I1048" s="1038"/>
      <c r="J1048" s="1038"/>
      <c r="K1048" s="1038"/>
      <c r="L1048" s="1038"/>
      <c r="M1048" s="1038"/>
      <c r="N1048" s="1038"/>
      <c r="O1048" s="1039"/>
      <c r="Q1048" s="520"/>
      <c r="R1048" s="294"/>
      <c r="S1048" s="294"/>
      <c r="T1048" s="294"/>
      <c r="U1048" s="294"/>
    </row>
    <row r="1049" spans="1:21" ht="17.25" customHeight="1" thickBot="1">
      <c r="B1049" s="1040"/>
      <c r="C1049" s="1064"/>
      <c r="D1049" s="1053"/>
      <c r="E1049" s="1054"/>
      <c r="F1049" s="1040"/>
      <c r="G1049" s="1041"/>
      <c r="H1049" s="1042"/>
      <c r="I1049" s="1042"/>
      <c r="J1049" s="1042"/>
      <c r="K1049" s="1042"/>
      <c r="L1049" s="1042"/>
      <c r="M1049" s="1042"/>
      <c r="N1049" s="1042"/>
      <c r="O1049" s="1043"/>
      <c r="Q1049" s="519"/>
      <c r="R1049" s="294"/>
      <c r="S1049" s="294"/>
      <c r="T1049" s="294"/>
      <c r="U1049" s="294"/>
    </row>
    <row r="1050" spans="1:21" ht="16.5" customHeight="1">
      <c r="B1050" s="295" t="s">
        <v>111</v>
      </c>
      <c r="C1050" s="296"/>
      <c r="D1050" s="296"/>
      <c r="E1050" s="297"/>
      <c r="F1050" s="296"/>
      <c r="G1050" s="296"/>
      <c r="H1050" s="298"/>
      <c r="I1050" s="298"/>
      <c r="J1050" s="298"/>
      <c r="K1050" s="298"/>
      <c r="L1050" s="298"/>
      <c r="M1050" s="298"/>
      <c r="N1050" s="298"/>
      <c r="O1050" s="299"/>
      <c r="R1050" s="294"/>
      <c r="S1050" s="294"/>
      <c r="T1050" s="294"/>
      <c r="U1050" s="294"/>
    </row>
    <row r="1051" spans="1:21" ht="18.75" customHeight="1">
      <c r="B1051" s="1055"/>
      <c r="C1051" s="1056"/>
      <c r="D1051" s="1056"/>
      <c r="E1051" s="1056"/>
      <c r="F1051" s="1056"/>
      <c r="G1051" s="1056"/>
      <c r="H1051" s="1056"/>
      <c r="I1051" s="1056"/>
      <c r="J1051" s="1056"/>
      <c r="K1051" s="1056"/>
      <c r="L1051" s="1213" t="s">
        <v>39</v>
      </c>
      <c r="M1051" s="1215"/>
      <c r="N1051" s="1215"/>
      <c r="O1051" s="1216"/>
      <c r="Q1051" s="496" t="str">
        <f>IF(M1051="", "←選択してください。", "")</f>
        <v>←選択してください。</v>
      </c>
      <c r="R1051" s="294"/>
      <c r="S1051" s="294"/>
      <c r="T1051" s="294"/>
      <c r="U1051" s="294"/>
    </row>
    <row r="1052" spans="1:21" ht="17.25" customHeight="1">
      <c r="B1052" s="1057"/>
      <c r="C1052" s="1058"/>
      <c r="D1052" s="1058"/>
      <c r="E1052" s="1058"/>
      <c r="F1052" s="1058"/>
      <c r="G1052" s="1058"/>
      <c r="H1052" s="1058"/>
      <c r="I1052" s="1058"/>
      <c r="J1052" s="1058"/>
      <c r="K1052" s="1058"/>
      <c r="L1052" s="1214"/>
      <c r="M1052" s="1217"/>
      <c r="N1052" s="1217"/>
      <c r="O1052" s="1218"/>
      <c r="Q1052" s="301"/>
      <c r="R1052" s="294"/>
      <c r="S1052" s="294"/>
      <c r="T1052" s="294"/>
      <c r="U1052" s="294"/>
    </row>
    <row r="1053" spans="1:21" ht="4.5" customHeight="1">
      <c r="B1053" s="303"/>
      <c r="C1053" s="303"/>
      <c r="D1053" s="303"/>
      <c r="E1053" s="303"/>
      <c r="F1053" s="303"/>
      <c r="G1053" s="303"/>
      <c r="H1053" s="303"/>
      <c r="I1053" s="303"/>
      <c r="J1053" s="303"/>
      <c r="K1053" s="303"/>
      <c r="L1053" s="303"/>
      <c r="M1053" s="303"/>
      <c r="N1053" s="303"/>
      <c r="O1053" s="517"/>
      <c r="R1053" s="294"/>
      <c r="S1053" s="294"/>
      <c r="T1053" s="294"/>
      <c r="U1053" s="294"/>
    </row>
    <row r="1054" spans="1:21" ht="24" customHeight="1">
      <c r="B1054" s="987" t="s">
        <v>112</v>
      </c>
      <c r="C1054" s="1097"/>
      <c r="D1054" s="1098" t="s">
        <v>41</v>
      </c>
      <c r="E1054" s="1099"/>
      <c r="F1054" s="1100"/>
      <c r="G1054" s="1100"/>
      <c r="H1054" s="1101"/>
      <c r="I1054" s="987"/>
      <c r="J1054" s="988"/>
      <c r="K1054" s="988"/>
      <c r="L1054" s="1219"/>
      <c r="M1054" s="1219"/>
      <c r="N1054" s="1219"/>
      <c r="O1054" s="1220"/>
      <c r="Q1054" s="301" t="str">
        <f>IF(OR(F1048="人材養成事業",F1048= "普及啓発事業"), "←斜線部は記入する必要はありません。", "")</f>
        <v/>
      </c>
      <c r="R1054" s="294"/>
      <c r="S1054" s="294"/>
      <c r="T1054" s="294"/>
      <c r="U1054" s="294"/>
    </row>
    <row r="1055" spans="1:21" ht="8.25" customHeight="1">
      <c r="B1055" s="122"/>
      <c r="C1055" s="122"/>
      <c r="D1055" s="122"/>
      <c r="E1055" s="122"/>
      <c r="F1055" s="303"/>
      <c r="G1055" s="303"/>
      <c r="H1055" s="500"/>
      <c r="I1055" s="303"/>
      <c r="J1055" s="303"/>
      <c r="K1055" s="303"/>
      <c r="L1055" s="501"/>
      <c r="M1055" s="303"/>
      <c r="N1055" s="303"/>
      <c r="O1055" s="502"/>
      <c r="Q1055" s="301"/>
      <c r="R1055" s="294"/>
      <c r="S1055" s="294"/>
      <c r="T1055" s="294"/>
      <c r="U1055" s="294"/>
    </row>
    <row r="1056" spans="1:21" ht="24" hidden="1" customHeight="1">
      <c r="B1056" s="122"/>
      <c r="C1056" s="122"/>
      <c r="D1056" s="122"/>
      <c r="E1056" s="122"/>
      <c r="F1056" s="303"/>
      <c r="G1056" s="303"/>
      <c r="H1056" s="500"/>
      <c r="I1056" s="303"/>
      <c r="J1056" s="303"/>
      <c r="K1056" s="303"/>
      <c r="L1056" s="501"/>
      <c r="M1056" s="303"/>
      <c r="N1056" s="303"/>
      <c r="O1056" s="502"/>
      <c r="Q1056" s="301"/>
      <c r="R1056" s="294"/>
      <c r="S1056" s="294"/>
      <c r="T1056" s="294"/>
      <c r="U1056" s="294"/>
    </row>
    <row r="1057" spans="2:21" ht="9.75" hidden="1" customHeight="1">
      <c r="B1057" s="122"/>
      <c r="C1057" s="122"/>
      <c r="D1057" s="303"/>
      <c r="E1057" s="303"/>
      <c r="F1057" s="303"/>
      <c r="G1057" s="303"/>
      <c r="H1057" s="303"/>
      <c r="I1057" s="303"/>
      <c r="J1057" s="303"/>
      <c r="K1057" s="303"/>
      <c r="L1057" s="303"/>
      <c r="M1057" s="303"/>
      <c r="N1057" s="303"/>
      <c r="O1057" s="303"/>
      <c r="Q1057" s="301"/>
      <c r="R1057" s="294"/>
      <c r="S1057" s="294"/>
      <c r="T1057" s="294"/>
      <c r="U1057" s="294"/>
    </row>
    <row r="1058" spans="2:21" s="97" customFormat="1" ht="18" customHeight="1">
      <c r="B1058" s="1067" t="s">
        <v>277</v>
      </c>
      <c r="C1058" s="1075"/>
      <c r="D1058" s="1032" t="s">
        <v>738</v>
      </c>
      <c r="E1058" s="975"/>
      <c r="F1058" s="975"/>
      <c r="G1058" s="975"/>
      <c r="H1058" s="975"/>
      <c r="I1058" s="975"/>
      <c r="J1058" s="975"/>
      <c r="K1058" s="975"/>
      <c r="L1058" s="975"/>
      <c r="M1058" s="975"/>
      <c r="N1058" s="975"/>
      <c r="O1058" s="976"/>
      <c r="Q1058" s="495"/>
    </row>
    <row r="1059" spans="2:21" s="97" customFormat="1" ht="19.350000000000001" customHeight="1">
      <c r="B1059" s="1076"/>
      <c r="C1059" s="1077"/>
      <c r="D1059" s="1033"/>
      <c r="E1059" s="1034"/>
      <c r="F1059" s="1034"/>
      <c r="G1059" s="1034"/>
      <c r="H1059" s="1034"/>
      <c r="I1059" s="1034"/>
      <c r="J1059" s="1034"/>
      <c r="K1059" s="1034"/>
      <c r="L1059" s="1034"/>
      <c r="M1059" s="1034"/>
      <c r="N1059" s="1034"/>
      <c r="O1059" s="1035"/>
    </row>
    <row r="1060" spans="2:21" s="97" customFormat="1" ht="19.350000000000001" customHeight="1">
      <c r="B1060" s="1076"/>
      <c r="C1060" s="1077"/>
      <c r="D1060" s="1026"/>
      <c r="E1060" s="1027"/>
      <c r="F1060" s="1027"/>
      <c r="G1060" s="1027"/>
      <c r="H1060" s="1027"/>
      <c r="I1060" s="1027"/>
      <c r="J1060" s="1027"/>
      <c r="K1060" s="1027"/>
      <c r="L1060" s="1027"/>
      <c r="M1060" s="1027"/>
      <c r="N1060" s="1027"/>
      <c r="O1060" s="1028"/>
    </row>
    <row r="1061" spans="2:21" s="97" customFormat="1" ht="19.350000000000001" customHeight="1">
      <c r="B1061" s="1076"/>
      <c r="C1061" s="1077"/>
      <c r="D1061" s="1026"/>
      <c r="E1061" s="1027"/>
      <c r="F1061" s="1027"/>
      <c r="G1061" s="1027"/>
      <c r="H1061" s="1027"/>
      <c r="I1061" s="1027"/>
      <c r="J1061" s="1027"/>
      <c r="K1061" s="1027"/>
      <c r="L1061" s="1027"/>
      <c r="M1061" s="1027"/>
      <c r="N1061" s="1027"/>
      <c r="O1061" s="1028"/>
    </row>
    <row r="1062" spans="2:21" s="97" customFormat="1" ht="19.350000000000001" customHeight="1">
      <c r="B1062" s="1076"/>
      <c r="C1062" s="1077"/>
      <c r="D1062" s="1026"/>
      <c r="E1062" s="1027"/>
      <c r="F1062" s="1027"/>
      <c r="G1062" s="1027"/>
      <c r="H1062" s="1027"/>
      <c r="I1062" s="1027"/>
      <c r="J1062" s="1027"/>
      <c r="K1062" s="1027"/>
      <c r="L1062" s="1027"/>
      <c r="M1062" s="1027"/>
      <c r="N1062" s="1027"/>
      <c r="O1062" s="1028"/>
    </row>
    <row r="1063" spans="2:21" s="97" customFormat="1" ht="19.350000000000001" customHeight="1">
      <c r="B1063" s="1076"/>
      <c r="C1063" s="1077"/>
      <c r="D1063" s="1026"/>
      <c r="E1063" s="1027"/>
      <c r="F1063" s="1027"/>
      <c r="G1063" s="1027"/>
      <c r="H1063" s="1027"/>
      <c r="I1063" s="1027"/>
      <c r="J1063" s="1027"/>
      <c r="K1063" s="1027"/>
      <c r="L1063" s="1027"/>
      <c r="M1063" s="1027"/>
      <c r="N1063" s="1027"/>
      <c r="O1063" s="1028"/>
    </row>
    <row r="1064" spans="2:21" s="97" customFormat="1" ht="19.350000000000001" customHeight="1">
      <c r="B1064" s="1076"/>
      <c r="C1064" s="1077"/>
      <c r="D1064" s="1026"/>
      <c r="E1064" s="1027"/>
      <c r="F1064" s="1027"/>
      <c r="G1064" s="1027"/>
      <c r="H1064" s="1027"/>
      <c r="I1064" s="1027"/>
      <c r="J1064" s="1027"/>
      <c r="K1064" s="1027"/>
      <c r="L1064" s="1027"/>
      <c r="M1064" s="1027"/>
      <c r="N1064" s="1027"/>
      <c r="O1064" s="1028"/>
    </row>
    <row r="1065" spans="2:21" s="97" customFormat="1" ht="19.350000000000001" customHeight="1">
      <c r="B1065" s="1076"/>
      <c r="C1065" s="1077"/>
      <c r="D1065" s="1026"/>
      <c r="E1065" s="1027"/>
      <c r="F1065" s="1027"/>
      <c r="G1065" s="1027"/>
      <c r="H1065" s="1027"/>
      <c r="I1065" s="1027"/>
      <c r="J1065" s="1027"/>
      <c r="K1065" s="1027"/>
      <c r="L1065" s="1027"/>
      <c r="M1065" s="1027"/>
      <c r="N1065" s="1027"/>
      <c r="O1065" s="1028"/>
    </row>
    <row r="1066" spans="2:21" s="97" customFormat="1" ht="19.350000000000001" customHeight="1">
      <c r="B1066" s="1076"/>
      <c r="C1066" s="1077"/>
      <c r="D1066" s="1026"/>
      <c r="E1066" s="1027"/>
      <c r="F1066" s="1027"/>
      <c r="G1066" s="1027"/>
      <c r="H1066" s="1027"/>
      <c r="I1066" s="1027"/>
      <c r="J1066" s="1027"/>
      <c r="K1066" s="1027"/>
      <c r="L1066" s="1027"/>
      <c r="M1066" s="1027"/>
      <c r="N1066" s="1027"/>
      <c r="O1066" s="1028"/>
    </row>
    <row r="1067" spans="2:21" s="97" customFormat="1" ht="19.350000000000001" customHeight="1">
      <c r="B1067" s="1076"/>
      <c r="C1067" s="1077"/>
      <c r="D1067" s="1026"/>
      <c r="E1067" s="1027"/>
      <c r="F1067" s="1027"/>
      <c r="G1067" s="1027"/>
      <c r="H1067" s="1027"/>
      <c r="I1067" s="1027"/>
      <c r="J1067" s="1027"/>
      <c r="K1067" s="1027"/>
      <c r="L1067" s="1027"/>
      <c r="M1067" s="1027"/>
      <c r="N1067" s="1027"/>
      <c r="O1067" s="1028"/>
    </row>
    <row r="1068" spans="2:21" s="97" customFormat="1" ht="19.350000000000001" customHeight="1">
      <c r="B1068" s="1078"/>
      <c r="C1068" s="1079"/>
      <c r="D1068" s="1029"/>
      <c r="E1068" s="1030"/>
      <c r="F1068" s="1030"/>
      <c r="G1068" s="1030"/>
      <c r="H1068" s="1030"/>
      <c r="I1068" s="1030"/>
      <c r="J1068" s="1030"/>
      <c r="K1068" s="1030"/>
      <c r="L1068" s="1030"/>
      <c r="M1068" s="1030"/>
      <c r="N1068" s="1030"/>
      <c r="O1068" s="1031"/>
    </row>
    <row r="1069" spans="2:21" s="97" customFormat="1" ht="18" customHeight="1">
      <c r="B1069" s="1067" t="s">
        <v>114</v>
      </c>
      <c r="C1069" s="1092"/>
      <c r="D1069" s="1147" t="s">
        <v>523</v>
      </c>
      <c r="E1069" s="1133"/>
      <c r="F1069" s="1133"/>
      <c r="G1069" s="1133"/>
      <c r="H1069" s="1133"/>
      <c r="I1069" s="1133"/>
      <c r="J1069" s="1133"/>
      <c r="K1069" s="1133"/>
      <c r="L1069" s="1133"/>
      <c r="M1069" s="1133"/>
      <c r="N1069" s="1133"/>
      <c r="O1069" s="1134"/>
    </row>
    <row r="1070" spans="2:21" s="97" customFormat="1" ht="18" customHeight="1">
      <c r="B1070" s="1093"/>
      <c r="C1070" s="1094"/>
      <c r="D1070" s="1045"/>
      <c r="E1070" s="1046"/>
      <c r="F1070" s="1046"/>
      <c r="G1070" s="1046"/>
      <c r="H1070" s="1046"/>
      <c r="I1070" s="1046"/>
      <c r="J1070" s="1046"/>
      <c r="K1070" s="1046"/>
      <c r="L1070" s="1046"/>
      <c r="M1070" s="1046"/>
      <c r="N1070" s="1046"/>
      <c r="O1070" s="1047"/>
    </row>
    <row r="1071" spans="2:21" s="97" customFormat="1" ht="18" customHeight="1">
      <c r="B1071" s="1093"/>
      <c r="C1071" s="1094"/>
      <c r="D1071" s="1026"/>
      <c r="E1071" s="1027"/>
      <c r="F1071" s="1027"/>
      <c r="G1071" s="1027"/>
      <c r="H1071" s="1027"/>
      <c r="I1071" s="1027"/>
      <c r="J1071" s="1027"/>
      <c r="K1071" s="1027"/>
      <c r="L1071" s="1027"/>
      <c r="M1071" s="1027"/>
      <c r="N1071" s="1027"/>
      <c r="O1071" s="1028"/>
    </row>
    <row r="1072" spans="2:21" s="97" customFormat="1" ht="18" customHeight="1">
      <c r="B1072" s="1093"/>
      <c r="C1072" s="1094"/>
      <c r="D1072" s="1026"/>
      <c r="E1072" s="1027"/>
      <c r="F1072" s="1027"/>
      <c r="G1072" s="1027"/>
      <c r="H1072" s="1027"/>
      <c r="I1072" s="1027"/>
      <c r="J1072" s="1027"/>
      <c r="K1072" s="1027"/>
      <c r="L1072" s="1027"/>
      <c r="M1072" s="1027"/>
      <c r="N1072" s="1027"/>
      <c r="O1072" s="1028"/>
    </row>
    <row r="1073" spans="2:15" s="97" customFormat="1" ht="18" customHeight="1">
      <c r="B1073" s="1093"/>
      <c r="C1073" s="1094"/>
      <c r="D1073" s="1026"/>
      <c r="E1073" s="1027"/>
      <c r="F1073" s="1027"/>
      <c r="G1073" s="1027"/>
      <c r="H1073" s="1027"/>
      <c r="I1073" s="1027"/>
      <c r="J1073" s="1027"/>
      <c r="K1073" s="1027"/>
      <c r="L1073" s="1027"/>
      <c r="M1073" s="1027"/>
      <c r="N1073" s="1027"/>
      <c r="O1073" s="1028"/>
    </row>
    <row r="1074" spans="2:15" s="97" customFormat="1" ht="18" customHeight="1">
      <c r="B1074" s="1093"/>
      <c r="C1074" s="1094"/>
      <c r="D1074" s="1026"/>
      <c r="E1074" s="1027"/>
      <c r="F1074" s="1027"/>
      <c r="G1074" s="1027"/>
      <c r="H1074" s="1027"/>
      <c r="I1074" s="1027"/>
      <c r="J1074" s="1027"/>
      <c r="K1074" s="1027"/>
      <c r="L1074" s="1027"/>
      <c r="M1074" s="1027"/>
      <c r="N1074" s="1027"/>
      <c r="O1074" s="1028"/>
    </row>
    <row r="1075" spans="2:15" s="97" customFormat="1" ht="18" customHeight="1">
      <c r="B1075" s="1093"/>
      <c r="C1075" s="1094"/>
      <c r="D1075" s="1048"/>
      <c r="E1075" s="1049"/>
      <c r="F1075" s="1049"/>
      <c r="G1075" s="1049"/>
      <c r="H1075" s="1049"/>
      <c r="I1075" s="1049"/>
      <c r="J1075" s="1049"/>
      <c r="K1075" s="1049"/>
      <c r="L1075" s="1049"/>
      <c r="M1075" s="1049"/>
      <c r="N1075" s="1049"/>
      <c r="O1075" s="1050"/>
    </row>
    <row r="1076" spans="2:15" s="97" customFormat="1" ht="18" customHeight="1">
      <c r="B1076" s="1093"/>
      <c r="C1076" s="1094"/>
      <c r="D1076" s="1116" t="s">
        <v>334</v>
      </c>
      <c r="E1076" s="1117"/>
      <c r="F1076" s="1117"/>
      <c r="G1076" s="1117"/>
      <c r="H1076" s="1117"/>
      <c r="I1076" s="1117"/>
      <c r="J1076" s="1117"/>
      <c r="K1076" s="1117"/>
      <c r="L1076" s="1117"/>
      <c r="M1076" s="1117"/>
      <c r="N1076" s="1117"/>
      <c r="O1076" s="1118"/>
    </row>
    <row r="1077" spans="2:15" s="97" customFormat="1" ht="18" customHeight="1">
      <c r="B1077" s="1093"/>
      <c r="C1077" s="1094"/>
      <c r="D1077" s="1045"/>
      <c r="E1077" s="1119"/>
      <c r="F1077" s="1119"/>
      <c r="G1077" s="1119"/>
      <c r="H1077" s="1119"/>
      <c r="I1077" s="1119"/>
      <c r="J1077" s="1119"/>
      <c r="K1077" s="1119"/>
      <c r="L1077" s="1119"/>
      <c r="M1077" s="1119"/>
      <c r="N1077" s="1119"/>
      <c r="O1077" s="1120"/>
    </row>
    <row r="1078" spans="2:15" s="97" customFormat="1" ht="18" customHeight="1">
      <c r="B1078" s="1093"/>
      <c r="C1078" s="1094"/>
      <c r="D1078" s="1121"/>
      <c r="E1078" s="1122"/>
      <c r="F1078" s="1122"/>
      <c r="G1078" s="1122"/>
      <c r="H1078" s="1122"/>
      <c r="I1078" s="1122"/>
      <c r="J1078" s="1122"/>
      <c r="K1078" s="1122"/>
      <c r="L1078" s="1122"/>
      <c r="M1078" s="1122"/>
      <c r="N1078" s="1122"/>
      <c r="O1078" s="1123"/>
    </row>
    <row r="1079" spans="2:15" s="97" customFormat="1" ht="18" customHeight="1">
      <c r="B1079" s="1093"/>
      <c r="C1079" s="1094"/>
      <c r="D1079" s="1121"/>
      <c r="E1079" s="1122"/>
      <c r="F1079" s="1122"/>
      <c r="G1079" s="1122"/>
      <c r="H1079" s="1122"/>
      <c r="I1079" s="1122"/>
      <c r="J1079" s="1122"/>
      <c r="K1079" s="1122"/>
      <c r="L1079" s="1122"/>
      <c r="M1079" s="1122"/>
      <c r="N1079" s="1122"/>
      <c r="O1079" s="1123"/>
    </row>
    <row r="1080" spans="2:15" s="97" customFormat="1" ht="18" customHeight="1">
      <c r="B1080" s="1093"/>
      <c r="C1080" s="1094"/>
      <c r="D1080" s="1121"/>
      <c r="E1080" s="1122"/>
      <c r="F1080" s="1122"/>
      <c r="G1080" s="1122"/>
      <c r="H1080" s="1122"/>
      <c r="I1080" s="1122"/>
      <c r="J1080" s="1122"/>
      <c r="K1080" s="1122"/>
      <c r="L1080" s="1122"/>
      <c r="M1080" s="1122"/>
      <c r="N1080" s="1122"/>
      <c r="O1080" s="1123"/>
    </row>
    <row r="1081" spans="2:15" s="97" customFormat="1" ht="18" customHeight="1">
      <c r="B1081" s="1093"/>
      <c r="C1081" s="1094"/>
      <c r="D1081" s="1121"/>
      <c r="E1081" s="1122"/>
      <c r="F1081" s="1122"/>
      <c r="G1081" s="1122"/>
      <c r="H1081" s="1122"/>
      <c r="I1081" s="1122"/>
      <c r="J1081" s="1122"/>
      <c r="K1081" s="1122"/>
      <c r="L1081" s="1122"/>
      <c r="M1081" s="1122"/>
      <c r="N1081" s="1122"/>
      <c r="O1081" s="1123"/>
    </row>
    <row r="1082" spans="2:15" s="97" customFormat="1" ht="18" customHeight="1">
      <c r="B1082" s="1093"/>
      <c r="C1082" s="1094"/>
      <c r="D1082" s="1121"/>
      <c r="E1082" s="1122"/>
      <c r="F1082" s="1122"/>
      <c r="G1082" s="1122"/>
      <c r="H1082" s="1122"/>
      <c r="I1082" s="1122"/>
      <c r="J1082" s="1122"/>
      <c r="K1082" s="1122"/>
      <c r="L1082" s="1122"/>
      <c r="M1082" s="1122"/>
      <c r="N1082" s="1122"/>
      <c r="O1082" s="1123"/>
    </row>
    <row r="1083" spans="2:15" s="97" customFormat="1" ht="18" customHeight="1">
      <c r="B1083" s="1095"/>
      <c r="C1083" s="1096"/>
      <c r="D1083" s="1124"/>
      <c r="E1083" s="1125"/>
      <c r="F1083" s="1125"/>
      <c r="G1083" s="1125"/>
      <c r="H1083" s="1125"/>
      <c r="I1083" s="1125"/>
      <c r="J1083" s="1125"/>
      <c r="K1083" s="1125"/>
      <c r="L1083" s="1125"/>
      <c r="M1083" s="1125"/>
      <c r="N1083" s="1125"/>
      <c r="O1083" s="1126"/>
    </row>
    <row r="1084" spans="2:15" s="97" customFormat="1" ht="33.75" customHeight="1">
      <c r="B1084" s="1067" t="s">
        <v>110</v>
      </c>
      <c r="C1084" s="1092"/>
      <c r="D1084" s="1102" t="s">
        <v>733</v>
      </c>
      <c r="E1084" s="1090"/>
      <c r="F1084" s="1090"/>
      <c r="G1084" s="1090"/>
      <c r="H1084" s="1090"/>
      <c r="I1084" s="1090"/>
      <c r="J1084" s="1090"/>
      <c r="K1084" s="1090"/>
      <c r="L1084" s="1090"/>
      <c r="M1084" s="1090"/>
      <c r="N1084" s="1090"/>
      <c r="O1084" s="1091"/>
    </row>
    <row r="1085" spans="2:15" s="97" customFormat="1" ht="18" customHeight="1">
      <c r="B1085" s="1093"/>
      <c r="C1085" s="1094"/>
      <c r="D1085" s="1045"/>
      <c r="E1085" s="1108"/>
      <c r="F1085" s="1108"/>
      <c r="G1085" s="1108"/>
      <c r="H1085" s="1108"/>
      <c r="I1085" s="1108"/>
      <c r="J1085" s="1108"/>
      <c r="K1085" s="1108"/>
      <c r="L1085" s="1108"/>
      <c r="M1085" s="1108"/>
      <c r="N1085" s="1108"/>
      <c r="O1085" s="1109"/>
    </row>
    <row r="1086" spans="2:15" s="97" customFormat="1" ht="18" customHeight="1">
      <c r="B1086" s="1093"/>
      <c r="C1086" s="1094"/>
      <c r="D1086" s="1110"/>
      <c r="E1086" s="1111"/>
      <c r="F1086" s="1111"/>
      <c r="G1086" s="1111"/>
      <c r="H1086" s="1111"/>
      <c r="I1086" s="1111"/>
      <c r="J1086" s="1111"/>
      <c r="K1086" s="1111"/>
      <c r="L1086" s="1111"/>
      <c r="M1086" s="1111"/>
      <c r="N1086" s="1111"/>
      <c r="O1086" s="1112"/>
    </row>
    <row r="1087" spans="2:15" s="97" customFormat="1" ht="18" customHeight="1">
      <c r="B1087" s="1093"/>
      <c r="C1087" s="1094"/>
      <c r="D1087" s="1113"/>
      <c r="E1087" s="1114"/>
      <c r="F1087" s="1114"/>
      <c r="G1087" s="1114"/>
      <c r="H1087" s="1114"/>
      <c r="I1087" s="1114"/>
      <c r="J1087" s="1114"/>
      <c r="K1087" s="1114"/>
      <c r="L1087" s="1114"/>
      <c r="M1087" s="1114"/>
      <c r="N1087" s="1114"/>
      <c r="O1087" s="1115"/>
    </row>
    <row r="1088" spans="2:15" s="97" customFormat="1" ht="17.100000000000001" customHeight="1">
      <c r="B1088" s="1093"/>
      <c r="C1088" s="1094"/>
      <c r="D1088" s="1133" t="s">
        <v>278</v>
      </c>
      <c r="E1088" s="1133"/>
      <c r="F1088" s="1133"/>
      <c r="G1088" s="1133"/>
      <c r="H1088" s="1133"/>
      <c r="I1088" s="1133"/>
      <c r="J1088" s="1133"/>
      <c r="K1088" s="1133"/>
      <c r="L1088" s="1133"/>
      <c r="M1088" s="1133"/>
      <c r="N1088" s="1133"/>
      <c r="O1088" s="1134"/>
    </row>
    <row r="1089" spans="2:21" s="97" customFormat="1" ht="17.100000000000001" customHeight="1">
      <c r="B1089" s="1093"/>
      <c r="C1089" s="1094"/>
      <c r="D1089" s="1135"/>
      <c r="E1089" s="1108"/>
      <c r="F1089" s="1108"/>
      <c r="G1089" s="1108"/>
      <c r="H1089" s="1108"/>
      <c r="I1089" s="1108"/>
      <c r="J1089" s="1108"/>
      <c r="K1089" s="1108"/>
      <c r="L1089" s="1108"/>
      <c r="M1089" s="1108"/>
      <c r="N1089" s="1108"/>
      <c r="O1089" s="1109"/>
    </row>
    <row r="1090" spans="2:21" s="97" customFormat="1" ht="17.100000000000001" customHeight="1">
      <c r="B1090" s="1093"/>
      <c r="C1090" s="1094"/>
      <c r="D1090" s="1110"/>
      <c r="E1090" s="1111"/>
      <c r="F1090" s="1111"/>
      <c r="G1090" s="1111"/>
      <c r="H1090" s="1111"/>
      <c r="I1090" s="1111"/>
      <c r="J1090" s="1111"/>
      <c r="K1090" s="1111"/>
      <c r="L1090" s="1111"/>
      <c r="M1090" s="1111"/>
      <c r="N1090" s="1111"/>
      <c r="O1090" s="1112"/>
    </row>
    <row r="1091" spans="2:21" s="97" customFormat="1" ht="17.100000000000001" customHeight="1">
      <c r="B1091" s="1093"/>
      <c r="C1091" s="1094"/>
      <c r="D1091" s="1113"/>
      <c r="E1091" s="1114"/>
      <c r="F1091" s="1114"/>
      <c r="G1091" s="1114"/>
      <c r="H1091" s="1114"/>
      <c r="I1091" s="1114"/>
      <c r="J1091" s="1114"/>
      <c r="K1091" s="1114"/>
      <c r="L1091" s="1114"/>
      <c r="M1091" s="1114"/>
      <c r="N1091" s="1114"/>
      <c r="O1091" s="1115"/>
    </row>
    <row r="1092" spans="2:21" s="97" customFormat="1" ht="17.100000000000001" customHeight="1">
      <c r="B1092" s="1093"/>
      <c r="C1092" s="1094"/>
      <c r="D1092" s="1133" t="s">
        <v>371</v>
      </c>
      <c r="E1092" s="1133"/>
      <c r="F1092" s="1133"/>
      <c r="G1092" s="1133"/>
      <c r="H1092" s="1133"/>
      <c r="I1092" s="1133"/>
      <c r="J1092" s="1133"/>
      <c r="K1092" s="1133"/>
      <c r="L1092" s="1133"/>
      <c r="M1092" s="1133"/>
      <c r="N1092" s="1133"/>
      <c r="O1092" s="1134"/>
    </row>
    <row r="1093" spans="2:21" s="97" customFormat="1" ht="17.100000000000001" customHeight="1">
      <c r="B1093" s="1093"/>
      <c r="C1093" s="1094"/>
      <c r="D1093" s="1135"/>
      <c r="E1093" s="1136"/>
      <c r="F1093" s="1136"/>
      <c r="G1093" s="1136"/>
      <c r="H1093" s="1136"/>
      <c r="I1093" s="1136"/>
      <c r="J1093" s="1136"/>
      <c r="K1093" s="1136"/>
      <c r="L1093" s="1136"/>
      <c r="M1093" s="1136"/>
      <c r="N1093" s="1136"/>
      <c r="O1093" s="1137"/>
    </row>
    <row r="1094" spans="2:21" s="97" customFormat="1" ht="17.100000000000001" customHeight="1">
      <c r="B1094" s="1093"/>
      <c r="C1094" s="1094"/>
      <c r="D1094" s="1138"/>
      <c r="E1094" s="827"/>
      <c r="F1094" s="827"/>
      <c r="G1094" s="827"/>
      <c r="H1094" s="827"/>
      <c r="I1094" s="827"/>
      <c r="J1094" s="827"/>
      <c r="K1094" s="827"/>
      <c r="L1094" s="827"/>
      <c r="M1094" s="827"/>
      <c r="N1094" s="827"/>
      <c r="O1094" s="1139"/>
    </row>
    <row r="1095" spans="2:21" s="97" customFormat="1" ht="17.100000000000001" customHeight="1">
      <c r="B1095" s="1093"/>
      <c r="C1095" s="1094"/>
      <c r="D1095" s="1140"/>
      <c r="E1095" s="1141"/>
      <c r="F1095" s="1141"/>
      <c r="G1095" s="1141"/>
      <c r="H1095" s="1141"/>
      <c r="I1095" s="1141"/>
      <c r="J1095" s="1141"/>
      <c r="K1095" s="1141"/>
      <c r="L1095" s="1141"/>
      <c r="M1095" s="1141"/>
      <c r="N1095" s="1141"/>
      <c r="O1095" s="1142"/>
    </row>
    <row r="1096" spans="2:21" s="97" customFormat="1" ht="45" customHeight="1">
      <c r="B1096" s="1093"/>
      <c r="C1096" s="1094"/>
      <c r="D1096" s="1021" t="s">
        <v>781</v>
      </c>
      <c r="E1096" s="1022"/>
      <c r="F1096" s="1022"/>
      <c r="G1096" s="1022"/>
      <c r="H1096" s="1022"/>
      <c r="I1096" s="1022"/>
      <c r="J1096" s="1022"/>
      <c r="K1096" s="1022"/>
      <c r="L1096" s="1023"/>
      <c r="M1096" s="1024" t="s">
        <v>713</v>
      </c>
      <c r="N1096" s="1025"/>
      <c r="O1096" s="706" t="s">
        <v>714</v>
      </c>
      <c r="Q1096" s="495" t="s">
        <v>721</v>
      </c>
    </row>
    <row r="1097" spans="2:21" s="97" customFormat="1" ht="17.100000000000001" customHeight="1">
      <c r="B1097" s="1093"/>
      <c r="C1097" s="1094"/>
      <c r="D1097" s="1045"/>
      <c r="E1097" s="1103"/>
      <c r="F1097" s="1103"/>
      <c r="G1097" s="1103"/>
      <c r="H1097" s="1103"/>
      <c r="I1097" s="1103"/>
      <c r="J1097" s="1103"/>
      <c r="K1097" s="1103"/>
      <c r="L1097" s="1103"/>
      <c r="M1097" s="1103"/>
      <c r="N1097" s="1103"/>
      <c r="O1097" s="1104"/>
    </row>
    <row r="1098" spans="2:21" ht="18" customHeight="1">
      <c r="B1098" s="1093"/>
      <c r="C1098" s="1094"/>
      <c r="D1098" s="1105"/>
      <c r="E1098" s="1106"/>
      <c r="F1098" s="1106"/>
      <c r="G1098" s="1106"/>
      <c r="H1098" s="1106"/>
      <c r="I1098" s="1106"/>
      <c r="J1098" s="1106"/>
      <c r="K1098" s="1106"/>
      <c r="L1098" s="1106"/>
      <c r="M1098" s="1106"/>
      <c r="N1098" s="1106"/>
      <c r="O1098" s="1107"/>
      <c r="R1098" s="294"/>
      <c r="S1098" s="294"/>
      <c r="T1098" s="294"/>
      <c r="U1098" s="294"/>
    </row>
    <row r="1099" spans="2:21" ht="18" customHeight="1">
      <c r="B1099" s="1093"/>
      <c r="C1099" s="1094"/>
      <c r="D1099" s="1147" t="s">
        <v>279</v>
      </c>
      <c r="E1099" s="1133"/>
      <c r="F1099" s="1133"/>
      <c r="G1099" s="1133"/>
      <c r="H1099" s="1133"/>
      <c r="I1099" s="1133"/>
      <c r="J1099" s="1133"/>
      <c r="K1099" s="1133"/>
      <c r="L1099" s="1133"/>
      <c r="M1099" s="1133"/>
      <c r="N1099" s="1133"/>
      <c r="O1099" s="1134"/>
      <c r="R1099" s="294"/>
      <c r="S1099" s="294"/>
      <c r="T1099" s="294"/>
      <c r="U1099" s="294"/>
    </row>
    <row r="1100" spans="2:21" ht="18" customHeight="1">
      <c r="B1100" s="1093"/>
      <c r="C1100" s="1094"/>
      <c r="D1100" s="1127"/>
      <c r="E1100" s="1128"/>
      <c r="F1100" s="1128"/>
      <c r="G1100" s="1128"/>
      <c r="H1100" s="1128"/>
      <c r="I1100" s="1128"/>
      <c r="J1100" s="1128"/>
      <c r="K1100" s="1128"/>
      <c r="L1100" s="1128"/>
      <c r="M1100" s="1128"/>
      <c r="N1100" s="1128"/>
      <c r="O1100" s="1129"/>
      <c r="R1100" s="294"/>
      <c r="S1100" s="294"/>
      <c r="T1100" s="294"/>
      <c r="U1100" s="294"/>
    </row>
    <row r="1101" spans="2:21" s="308" customFormat="1" ht="18" customHeight="1">
      <c r="B1101" s="1095"/>
      <c r="C1101" s="1096"/>
      <c r="D1101" s="1130"/>
      <c r="E1101" s="1131"/>
      <c r="F1101" s="1131"/>
      <c r="G1101" s="1131"/>
      <c r="H1101" s="1131"/>
      <c r="I1101" s="1131"/>
      <c r="J1101" s="1131"/>
      <c r="K1101" s="1131"/>
      <c r="L1101" s="1131"/>
      <c r="M1101" s="1131"/>
      <c r="N1101" s="1131"/>
      <c r="O1101" s="1132"/>
    </row>
    <row r="1102" spans="2:21" s="122" customFormat="1" ht="4.5" customHeight="1">
      <c r="B1102" s="309"/>
      <c r="C1102" s="309"/>
      <c r="D1102" s="310"/>
      <c r="E1102" s="310"/>
      <c r="F1102" s="310"/>
      <c r="G1102" s="310"/>
      <c r="H1102" s="310"/>
      <c r="I1102" s="310"/>
      <c r="J1102" s="310"/>
      <c r="K1102" s="310"/>
      <c r="L1102" s="310"/>
      <c r="M1102" s="310"/>
      <c r="N1102" s="310"/>
      <c r="O1102" s="310"/>
    </row>
    <row r="1103" spans="2:21" s="122" customFormat="1" ht="18.75" customHeight="1">
      <c r="B1103" s="463" t="s">
        <v>333</v>
      </c>
      <c r="C1103" s="309"/>
      <c r="D1103" s="310"/>
      <c r="E1103" s="310"/>
      <c r="F1103" s="310"/>
      <c r="G1103" s="310"/>
      <c r="H1103" s="310"/>
      <c r="I1103" s="310"/>
      <c r="J1103" s="310"/>
      <c r="K1103" s="310"/>
      <c r="L1103" s="310"/>
      <c r="M1103" s="310"/>
      <c r="N1103" s="310"/>
      <c r="O1103" s="310"/>
    </row>
    <row r="1104" spans="2:21" s="122" customFormat="1" ht="14.25" customHeight="1" thickBot="1">
      <c r="B1104" s="463" t="s">
        <v>331</v>
      </c>
      <c r="C1104" s="309"/>
      <c r="D1104" s="310"/>
      <c r="E1104" s="310"/>
      <c r="F1104" s="310"/>
      <c r="G1104" s="310"/>
      <c r="H1104" s="310"/>
      <c r="I1104" s="310"/>
      <c r="J1104" s="310"/>
      <c r="K1104" s="310"/>
      <c r="L1104" s="310"/>
      <c r="M1104" s="310"/>
      <c r="N1104" s="310"/>
      <c r="O1104" s="310"/>
    </row>
    <row r="1105" spans="1:17" s="122" customFormat="1" ht="18" customHeight="1" thickBot="1">
      <c r="B1105" s="1143" t="s">
        <v>36</v>
      </c>
      <c r="C1105" s="1017"/>
      <c r="D1105" s="1018"/>
      <c r="E1105" s="311" t="s">
        <v>564</v>
      </c>
      <c r="F1105" s="312"/>
      <c r="G1105" s="312"/>
      <c r="H1105" s="312"/>
      <c r="I1105" s="312"/>
      <c r="J1105" s="312"/>
      <c r="K1105" s="312"/>
      <c r="L1105" s="212"/>
      <c r="M1105" s="212"/>
      <c r="N1105" s="212"/>
      <c r="O1105" s="212"/>
    </row>
    <row r="1106" spans="1:17" s="122" customFormat="1" ht="12">
      <c r="A1106" s="313"/>
      <c r="B1106" s="314" t="s">
        <v>50</v>
      </c>
      <c r="C1106" s="314"/>
      <c r="D1106" s="315"/>
      <c r="E1106" s="316"/>
      <c r="F1106" s="316"/>
      <c r="G1106" s="317" t="s">
        <v>51</v>
      </c>
      <c r="H1106" s="315"/>
      <c r="I1106" s="314" t="s">
        <v>52</v>
      </c>
      <c r="J1106" s="314"/>
      <c r="K1106" s="313"/>
      <c r="L1106" s="318"/>
      <c r="M1106" s="319"/>
      <c r="N1106" s="313"/>
      <c r="O1106" s="317" t="s">
        <v>51</v>
      </c>
    </row>
    <row r="1107" spans="1:17" s="122" customFormat="1" ht="12">
      <c r="A1107" s="320"/>
      <c r="B1107" s="321" t="s">
        <v>53</v>
      </c>
      <c r="C1107" s="322"/>
      <c r="D1107" s="322"/>
      <c r="E1107" s="323"/>
      <c r="F1107" s="323" t="s">
        <v>54</v>
      </c>
      <c r="G1107" s="324" t="s">
        <v>55</v>
      </c>
      <c r="H1107" s="325"/>
      <c r="I1107" s="321" t="s">
        <v>53</v>
      </c>
      <c r="J1107" s="322"/>
      <c r="K1107" s="322"/>
      <c r="L1107" s="322"/>
      <c r="M1107" s="323"/>
      <c r="N1107" s="323" t="s">
        <v>54</v>
      </c>
      <c r="O1107" s="324" t="s">
        <v>55</v>
      </c>
    </row>
    <row r="1108" spans="1:17" s="122" customFormat="1" ht="18" customHeight="1">
      <c r="A1108" s="313"/>
      <c r="B1108" s="78" t="s">
        <v>395</v>
      </c>
      <c r="C1108" s="79"/>
      <c r="D1108" s="79"/>
      <c r="E1108" s="80"/>
      <c r="F1108" s="81"/>
      <c r="G1108" s="82"/>
      <c r="H1108" s="83"/>
      <c r="I1108" s="78" t="s">
        <v>397</v>
      </c>
      <c r="J1108" s="79"/>
      <c r="K1108" s="79"/>
      <c r="L1108" s="79"/>
      <c r="M1108" s="80"/>
      <c r="N1108" s="84"/>
      <c r="O1108" s="85"/>
      <c r="Q1108" s="561" t="s">
        <v>700</v>
      </c>
    </row>
    <row r="1109" spans="1:17" s="122" customFormat="1" ht="14.25" customHeight="1">
      <c r="A1109" s="313"/>
      <c r="B1109" s="86"/>
      <c r="C1109" s="87"/>
      <c r="D1109" s="88"/>
      <c r="E1109" s="89"/>
      <c r="F1109" s="90"/>
      <c r="G1109" s="91"/>
      <c r="H1109" s="83"/>
      <c r="I1109" s="92"/>
      <c r="J1109" s="93"/>
      <c r="K1109" s="88"/>
      <c r="L1109" s="88"/>
      <c r="M1109" s="89"/>
      <c r="N1109" s="90"/>
      <c r="O1109" s="94"/>
    </row>
    <row r="1110" spans="1:17" s="122" customFormat="1" ht="14.25" customHeight="1">
      <c r="A1110" s="313"/>
      <c r="B1110" s="95"/>
      <c r="C1110" s="96"/>
      <c r="D1110" s="97"/>
      <c r="E1110" s="98"/>
      <c r="F1110" s="90"/>
      <c r="G1110" s="99">
        <f>ROUNDDOWN(SUM(F1109:F1115)/1000,0)</f>
        <v>0</v>
      </c>
      <c r="H1110" s="100"/>
      <c r="I1110" s="92"/>
      <c r="J1110" s="510"/>
      <c r="K1110" s="510"/>
      <c r="L1110" s="510"/>
      <c r="M1110" s="98"/>
      <c r="N1110" s="90"/>
      <c r="O1110" s="101">
        <f>ROUNDDOWN(SUM(N1109:N1118)/1000,0)</f>
        <v>0</v>
      </c>
    </row>
    <row r="1111" spans="1:17" s="122" customFormat="1" ht="14.1" customHeight="1">
      <c r="A1111" s="313"/>
      <c r="B1111" s="95"/>
      <c r="C1111" s="96"/>
      <c r="D1111" s="97"/>
      <c r="E1111" s="98"/>
      <c r="F1111" s="90"/>
      <c r="G1111" s="99"/>
      <c r="H1111" s="100"/>
      <c r="I1111" s="92"/>
      <c r="J1111" s="510"/>
      <c r="K1111" s="510"/>
      <c r="L1111" s="510"/>
      <c r="M1111" s="98"/>
      <c r="N1111" s="90"/>
      <c r="O1111" s="94"/>
    </row>
    <row r="1112" spans="1:17" s="122" customFormat="1" ht="14.25" customHeight="1">
      <c r="A1112" s="313"/>
      <c r="B1112" s="95"/>
      <c r="C1112" s="96"/>
      <c r="D1112" s="97"/>
      <c r="E1112" s="98"/>
      <c r="F1112" s="90"/>
      <c r="G1112" s="99"/>
      <c r="H1112" s="100"/>
      <c r="I1112" s="92"/>
      <c r="J1112" s="510"/>
      <c r="K1112" s="510"/>
      <c r="L1112" s="510"/>
      <c r="M1112" s="98"/>
      <c r="N1112" s="90"/>
      <c r="O1112" s="94"/>
    </row>
    <row r="1113" spans="1:17" s="122" customFormat="1" ht="14.25" customHeight="1">
      <c r="A1113" s="313"/>
      <c r="B1113" s="95"/>
      <c r="C1113" s="96"/>
      <c r="D1113" s="97"/>
      <c r="E1113" s="98"/>
      <c r="F1113" s="90"/>
      <c r="G1113" s="102"/>
      <c r="H1113" s="103"/>
      <c r="I1113" s="92"/>
      <c r="J1113" s="510"/>
      <c r="K1113" s="510"/>
      <c r="L1113" s="510"/>
      <c r="M1113" s="98"/>
      <c r="N1113" s="90"/>
      <c r="O1113" s="94"/>
    </row>
    <row r="1114" spans="1:17" s="122" customFormat="1" ht="14.25" customHeight="1">
      <c r="A1114" s="313"/>
      <c r="B1114" s="95"/>
      <c r="C1114" s="96"/>
      <c r="D1114" s="97"/>
      <c r="E1114" s="98"/>
      <c r="F1114" s="90"/>
      <c r="G1114" s="102"/>
      <c r="H1114" s="103"/>
      <c r="I1114" s="92"/>
      <c r="J1114" s="510"/>
      <c r="K1114" s="510"/>
      <c r="L1114" s="510"/>
      <c r="M1114" s="98"/>
      <c r="N1114" s="90"/>
      <c r="O1114" s="94"/>
    </row>
    <row r="1115" spans="1:17" s="122" customFormat="1" ht="14.25" customHeight="1">
      <c r="A1115" s="313"/>
      <c r="B1115" s="78" t="s">
        <v>607</v>
      </c>
      <c r="C1115" s="79"/>
      <c r="D1115" s="79"/>
      <c r="E1115" s="80"/>
      <c r="F1115" s="81"/>
      <c r="G1115" s="82"/>
      <c r="H1115" s="105"/>
      <c r="I1115" s="92"/>
      <c r="J1115" s="510"/>
      <c r="K1115" s="510"/>
      <c r="L1115" s="510"/>
      <c r="M1115" s="98"/>
      <c r="N1115" s="90"/>
      <c r="O1115" s="94"/>
    </row>
    <row r="1116" spans="1:17" s="122" customFormat="1" ht="14.25" customHeight="1">
      <c r="A1116" s="313"/>
      <c r="B1116" s="95"/>
      <c r="C1116" s="96"/>
      <c r="D1116" s="97"/>
      <c r="E1116" s="98"/>
      <c r="F1116" s="90"/>
      <c r="G1116" s="91"/>
      <c r="H1116" s="105"/>
      <c r="I1116" s="92"/>
      <c r="J1116" s="510"/>
      <c r="K1116" s="510"/>
      <c r="L1116" s="510"/>
      <c r="M1116" s="98"/>
      <c r="N1116" s="90"/>
      <c r="O1116" s="94"/>
    </row>
    <row r="1117" spans="1:17" s="122" customFormat="1" ht="14.25" customHeight="1">
      <c r="A1117" s="313"/>
      <c r="B1117" s="95"/>
      <c r="C1117" s="96"/>
      <c r="D1117" s="97"/>
      <c r="E1117" s="98"/>
      <c r="F1117" s="90"/>
      <c r="G1117" s="99">
        <f>ROUNDDOWN(SUM(F1116:F1121)/1000,0)</f>
        <v>0</v>
      </c>
      <c r="H1117" s="100"/>
      <c r="I1117" s="107"/>
      <c r="J1117" s="511"/>
      <c r="K1117" s="511"/>
      <c r="L1117" s="511"/>
      <c r="M1117" s="98"/>
      <c r="N1117" s="90"/>
      <c r="O1117" s="106"/>
    </row>
    <row r="1118" spans="1:17" s="122" customFormat="1" ht="14.25" customHeight="1">
      <c r="A1118" s="313"/>
      <c r="B1118" s="95"/>
      <c r="C1118" s="96"/>
      <c r="D1118" s="97"/>
      <c r="E1118" s="98"/>
      <c r="F1118" s="90"/>
      <c r="G1118" s="99"/>
      <c r="H1118" s="100"/>
      <c r="I1118" s="78" t="s">
        <v>398</v>
      </c>
      <c r="J1118" s="79"/>
      <c r="K1118" s="79"/>
      <c r="L1118" s="79"/>
      <c r="M1118" s="80"/>
      <c r="N1118" s="81"/>
      <c r="O1118" s="111"/>
    </row>
    <row r="1119" spans="1:17" s="122" customFormat="1" ht="14.25" customHeight="1">
      <c r="A1119" s="313"/>
      <c r="B1119" s="95"/>
      <c r="C1119" s="96"/>
      <c r="D1119" s="97"/>
      <c r="E1119" s="98"/>
      <c r="F1119" s="90"/>
      <c r="G1119" s="99"/>
      <c r="H1119" s="105"/>
      <c r="I1119" s="92"/>
      <c r="J1119" s="510"/>
      <c r="K1119" s="510"/>
      <c r="L1119" s="510"/>
      <c r="M1119" s="98"/>
      <c r="N1119" s="90"/>
      <c r="O1119" s="94"/>
    </row>
    <row r="1120" spans="1:17" s="122" customFormat="1" ht="14.25" customHeight="1">
      <c r="A1120" s="313"/>
      <c r="B1120" s="95"/>
      <c r="C1120" s="96"/>
      <c r="D1120" s="97"/>
      <c r="E1120" s="98"/>
      <c r="F1120" s="90"/>
      <c r="G1120" s="99"/>
      <c r="H1120" s="100"/>
      <c r="I1120" s="92"/>
      <c r="J1120" s="510"/>
      <c r="K1120" s="510"/>
      <c r="L1120" s="510"/>
      <c r="M1120" s="98"/>
      <c r="N1120" s="90"/>
      <c r="O1120" s="101">
        <f>ROUNDDOWN(SUM(N1119:N1127)/1000,0)</f>
        <v>0</v>
      </c>
    </row>
    <row r="1121" spans="1:15" s="122" customFormat="1" ht="14.25" customHeight="1">
      <c r="A1121" s="313"/>
      <c r="B1121" s="78" t="s">
        <v>614</v>
      </c>
      <c r="C1121" s="79"/>
      <c r="D1121" s="79"/>
      <c r="E1121" s="80"/>
      <c r="F1121" s="81"/>
      <c r="G1121" s="82"/>
      <c r="H1121" s="100"/>
      <c r="I1121" s="92"/>
      <c r="J1121" s="510"/>
      <c r="K1121" s="510"/>
      <c r="L1121" s="510"/>
      <c r="M1121" s="98"/>
      <c r="N1121" s="90"/>
      <c r="O1121" s="94"/>
    </row>
    <row r="1122" spans="1:15" s="122" customFormat="1" ht="14.25" customHeight="1">
      <c r="A1122" s="313"/>
      <c r="B1122" s="95"/>
      <c r="C1122" s="96"/>
      <c r="D1122" s="97"/>
      <c r="E1122" s="98"/>
      <c r="F1122" s="90"/>
      <c r="G1122" s="91"/>
      <c r="H1122" s="105"/>
      <c r="I1122" s="92"/>
      <c r="J1122" s="510"/>
      <c r="K1122" s="510"/>
      <c r="L1122" s="510"/>
      <c r="M1122" s="98"/>
      <c r="N1122" s="90"/>
      <c r="O1122" s="94"/>
    </row>
    <row r="1123" spans="1:15" s="122" customFormat="1" ht="14.25" customHeight="1">
      <c r="A1123" s="313"/>
      <c r="B1123" s="95"/>
      <c r="C1123" s="96"/>
      <c r="D1123" s="97"/>
      <c r="E1123" s="98"/>
      <c r="F1123" s="90"/>
      <c r="G1123" s="99">
        <f>ROUNDDOWN(SUM(F1122:F1125)/1000,0)</f>
        <v>0</v>
      </c>
      <c r="H1123" s="105"/>
      <c r="I1123" s="92"/>
      <c r="J1123" s="510"/>
      <c r="K1123" s="510"/>
      <c r="L1123" s="510"/>
      <c r="M1123" s="98"/>
      <c r="N1123" s="90"/>
      <c r="O1123" s="94"/>
    </row>
    <row r="1124" spans="1:15" s="122" customFormat="1" ht="14.25" customHeight="1">
      <c r="A1124" s="313"/>
      <c r="B1124" s="95"/>
      <c r="C1124" s="96"/>
      <c r="D1124" s="97"/>
      <c r="E1124" s="98"/>
      <c r="F1124" s="90"/>
      <c r="G1124" s="99"/>
      <c r="H1124" s="100"/>
      <c r="I1124" s="92"/>
      <c r="J1124" s="510"/>
      <c r="K1124" s="510"/>
      <c r="L1124" s="510"/>
      <c r="M1124" s="98"/>
      <c r="N1124" s="90"/>
      <c r="O1124" s="94"/>
    </row>
    <row r="1125" spans="1:15" s="122" customFormat="1" ht="14.25" customHeight="1">
      <c r="A1125" s="313"/>
      <c r="B1125" s="78" t="s">
        <v>615</v>
      </c>
      <c r="C1125" s="79"/>
      <c r="D1125" s="79"/>
      <c r="E1125" s="80"/>
      <c r="F1125" s="81"/>
      <c r="G1125" s="82"/>
      <c r="H1125" s="100"/>
      <c r="I1125" s="92"/>
      <c r="J1125" s="510"/>
      <c r="K1125" s="510"/>
      <c r="L1125" s="510"/>
      <c r="M1125" s="98"/>
      <c r="N1125" s="90"/>
      <c r="O1125" s="94"/>
    </row>
    <row r="1126" spans="1:15" s="122" customFormat="1" ht="14.25" customHeight="1">
      <c r="A1126" s="313"/>
      <c r="B1126" s="95"/>
      <c r="C1126" s="96"/>
      <c r="D1126" s="97"/>
      <c r="E1126" s="98"/>
      <c r="F1126" s="90"/>
      <c r="G1126" s="91"/>
      <c r="H1126" s="105"/>
      <c r="I1126" s="92"/>
      <c r="J1126" s="510"/>
      <c r="K1126" s="510"/>
      <c r="L1126" s="510"/>
      <c r="M1126" s="98"/>
      <c r="N1126" s="90"/>
      <c r="O1126" s="106"/>
    </row>
    <row r="1127" spans="1:15" s="122" customFormat="1" ht="14.25" customHeight="1">
      <c r="A1127" s="313"/>
      <c r="B1127" s="95"/>
      <c r="C1127" s="96"/>
      <c r="D1127" s="97"/>
      <c r="E1127" s="98"/>
      <c r="F1127" s="90"/>
      <c r="G1127" s="99">
        <f>ROUNDDOWN(SUM(F1126:F1131)/1000,0)</f>
        <v>0</v>
      </c>
      <c r="H1127" s="105"/>
      <c r="I1127" s="185" t="s">
        <v>399</v>
      </c>
      <c r="J1127" s="167"/>
      <c r="K1127" s="109"/>
      <c r="L1127" s="109"/>
      <c r="M1127" s="110"/>
      <c r="N1127" s="84"/>
      <c r="O1127" s="111"/>
    </row>
    <row r="1128" spans="1:15" s="122" customFormat="1" ht="14.25" customHeight="1">
      <c r="A1128" s="313"/>
      <c r="B1128" s="95"/>
      <c r="C1128" s="96"/>
      <c r="D1128" s="97"/>
      <c r="E1128" s="98"/>
      <c r="F1128" s="90"/>
      <c r="G1128" s="99"/>
      <c r="H1128" s="105"/>
      <c r="I1128" s="92"/>
      <c r="J1128" s="510"/>
      <c r="K1128" s="510"/>
      <c r="L1128" s="510"/>
      <c r="M1128" s="98"/>
      <c r="N1128" s="90"/>
      <c r="O1128" s="94"/>
    </row>
    <row r="1129" spans="1:15" s="122" customFormat="1" ht="14.25" customHeight="1">
      <c r="A1129" s="313"/>
      <c r="B1129" s="95"/>
      <c r="C1129" s="96"/>
      <c r="D1129" s="97"/>
      <c r="E1129" s="98"/>
      <c r="F1129" s="90"/>
      <c r="G1129" s="99"/>
      <c r="H1129" s="100"/>
      <c r="I1129" s="92"/>
      <c r="J1129" s="510"/>
      <c r="K1129" s="510"/>
      <c r="L1129" s="510"/>
      <c r="M1129" s="98"/>
      <c r="N1129" s="90"/>
      <c r="O1129" s="101">
        <f>ROUNDDOWN(SUM(N1128:N1134)/1000,0)</f>
        <v>0</v>
      </c>
    </row>
    <row r="1130" spans="1:15" s="122" customFormat="1" ht="14.25" customHeight="1">
      <c r="A1130" s="313"/>
      <c r="B1130" s="78" t="s">
        <v>396</v>
      </c>
      <c r="C1130" s="79"/>
      <c r="D1130" s="79"/>
      <c r="E1130" s="80"/>
      <c r="F1130" s="81"/>
      <c r="G1130" s="82"/>
      <c r="H1130" s="100"/>
      <c r="I1130" s="92"/>
      <c r="J1130" s="510"/>
      <c r="K1130" s="510"/>
      <c r="L1130" s="510"/>
      <c r="M1130" s="98"/>
      <c r="N1130" s="90"/>
      <c r="O1130" s="94"/>
    </row>
    <row r="1131" spans="1:15" s="122" customFormat="1" ht="14.25" customHeight="1">
      <c r="A1131" s="313"/>
      <c r="B1131" s="95"/>
      <c r="C1131" s="96"/>
      <c r="D1131" s="97"/>
      <c r="E1131" s="98"/>
      <c r="F1131" s="90"/>
      <c r="G1131" s="91"/>
      <c r="H1131" s="100"/>
      <c r="I1131" s="92"/>
      <c r="J1131" s="510"/>
      <c r="K1131" s="510"/>
      <c r="L1131" s="510"/>
      <c r="M1131" s="98"/>
      <c r="N1131" s="90"/>
      <c r="O1131" s="94"/>
    </row>
    <row r="1132" spans="1:15" s="122" customFormat="1" ht="14.25" customHeight="1">
      <c r="A1132" s="313"/>
      <c r="B1132" s="95"/>
      <c r="C1132" s="96"/>
      <c r="D1132" s="97"/>
      <c r="E1132" s="98"/>
      <c r="F1132" s="90"/>
      <c r="G1132" s="91">
        <f>ROUNDDOWN(SUM(F1131:F1138)/1000,0)</f>
        <v>0</v>
      </c>
      <c r="H1132" s="100"/>
      <c r="I1132" s="92"/>
      <c r="J1132" s="510"/>
      <c r="K1132" s="510"/>
      <c r="L1132" s="510"/>
      <c r="M1132" s="98"/>
      <c r="N1132" s="90"/>
      <c r="O1132" s="94"/>
    </row>
    <row r="1133" spans="1:15" s="122" customFormat="1" ht="14.25" customHeight="1">
      <c r="A1133" s="313"/>
      <c r="B1133" s="95"/>
      <c r="C1133" s="96"/>
      <c r="D1133" s="97"/>
      <c r="E1133" s="98"/>
      <c r="F1133" s="90"/>
      <c r="G1133" s="91"/>
      <c r="H1133" s="100"/>
      <c r="I1133" s="92"/>
      <c r="J1133" s="510"/>
      <c r="K1133" s="510"/>
      <c r="L1133" s="510"/>
      <c r="M1133" s="98"/>
      <c r="N1133" s="90"/>
      <c r="O1133" s="94"/>
    </row>
    <row r="1134" spans="1:15" s="122" customFormat="1" ht="14.25" customHeight="1">
      <c r="A1134" s="313"/>
      <c r="B1134" s="95"/>
      <c r="C1134" s="96"/>
      <c r="D1134" s="97"/>
      <c r="E1134" s="98"/>
      <c r="F1134" s="90"/>
      <c r="G1134" s="91"/>
      <c r="H1134" s="105"/>
      <c r="I1134" s="185" t="s">
        <v>400</v>
      </c>
      <c r="J1134" s="108"/>
      <c r="K1134" s="109"/>
      <c r="L1134" s="109"/>
      <c r="M1134" s="110"/>
      <c r="N1134" s="84"/>
      <c r="O1134" s="168"/>
    </row>
    <row r="1135" spans="1:15" s="122" customFormat="1" ht="14.25" customHeight="1">
      <c r="A1135" s="313"/>
      <c r="B1135" s="95"/>
      <c r="C1135" s="96"/>
      <c r="D1135" s="97"/>
      <c r="E1135" s="98"/>
      <c r="F1135" s="90"/>
      <c r="G1135" s="91"/>
      <c r="H1135" s="105"/>
      <c r="I1135" s="92"/>
      <c r="J1135" s="510"/>
      <c r="K1135" s="510"/>
      <c r="L1135" s="510"/>
      <c r="M1135" s="98"/>
      <c r="N1135" s="90"/>
      <c r="O1135" s="169"/>
    </row>
    <row r="1136" spans="1:15" s="122" customFormat="1" ht="14.25" customHeight="1">
      <c r="A1136" s="313"/>
      <c r="B1136" s="95"/>
      <c r="C1136" s="96"/>
      <c r="D1136" s="97"/>
      <c r="E1136" s="98"/>
      <c r="F1136" s="90"/>
      <c r="G1136" s="91"/>
      <c r="H1136" s="105"/>
      <c r="I1136" s="92"/>
      <c r="J1136" s="510"/>
      <c r="K1136" s="510"/>
      <c r="L1136" s="510"/>
      <c r="M1136" s="98"/>
      <c r="N1136" s="90"/>
      <c r="O1136" s="101">
        <f>ROUNDDOWN(SUM(N1135:N1141)/1000,0)</f>
        <v>0</v>
      </c>
    </row>
    <row r="1137" spans="1:17" s="122" customFormat="1" ht="14.25" customHeight="1">
      <c r="A1137" s="313"/>
      <c r="B1137" s="95"/>
      <c r="C1137" s="96"/>
      <c r="D1137" s="97"/>
      <c r="E1137" s="98"/>
      <c r="F1137" s="90"/>
      <c r="G1137" s="91"/>
      <c r="H1137" s="105"/>
      <c r="I1137" s="92"/>
      <c r="J1137" s="510"/>
      <c r="K1137" s="510"/>
      <c r="L1137" s="510"/>
      <c r="M1137" s="98"/>
      <c r="N1137" s="90"/>
      <c r="O1137" s="94"/>
    </row>
    <row r="1138" spans="1:17" s="122" customFormat="1" ht="14.25" customHeight="1">
      <c r="A1138" s="313"/>
      <c r="B1138" s="78" t="s">
        <v>56</v>
      </c>
      <c r="C1138" s="79"/>
      <c r="D1138" s="79"/>
      <c r="E1138" s="80"/>
      <c r="F1138" s="81"/>
      <c r="G1138" s="82"/>
      <c r="H1138" s="105"/>
      <c r="I1138" s="92"/>
      <c r="J1138" s="510"/>
      <c r="K1138" s="510"/>
      <c r="L1138" s="510"/>
      <c r="M1138" s="98"/>
      <c r="N1138" s="90"/>
      <c r="O1138" s="94"/>
    </row>
    <row r="1139" spans="1:17" s="122" customFormat="1" ht="14.25" customHeight="1">
      <c r="A1139" s="313"/>
      <c r="B1139" s="95"/>
      <c r="C1139" s="96"/>
      <c r="D1139" s="97"/>
      <c r="E1139" s="98"/>
      <c r="F1139" s="90"/>
      <c r="G1139" s="91"/>
      <c r="H1139" s="100"/>
      <c r="I1139" s="92"/>
      <c r="J1139" s="510"/>
      <c r="K1139" s="510"/>
      <c r="L1139" s="510"/>
      <c r="M1139" s="98"/>
      <c r="N1139" s="90"/>
      <c r="O1139" s="94"/>
    </row>
    <row r="1140" spans="1:17" s="122" customFormat="1" ht="14.25" customHeight="1">
      <c r="A1140" s="313"/>
      <c r="B1140" s="95"/>
      <c r="C1140" s="96"/>
      <c r="D1140" s="97"/>
      <c r="E1140" s="98"/>
      <c r="F1140" s="90"/>
      <c r="G1140" s="99">
        <f>ROUNDDOWN(SUM(F1139:F1144)/1000,0)</f>
        <v>0</v>
      </c>
      <c r="H1140" s="105"/>
      <c r="I1140" s="92"/>
      <c r="J1140" s="510"/>
      <c r="K1140" s="510"/>
      <c r="L1140" s="510"/>
      <c r="M1140" s="98"/>
      <c r="N1140" s="90"/>
      <c r="O1140" s="106"/>
    </row>
    <row r="1141" spans="1:17" s="122" customFormat="1" ht="14.25" customHeight="1">
      <c r="A1141" s="313"/>
      <c r="B1141" s="95"/>
      <c r="C1141" s="96"/>
      <c r="D1141" s="97"/>
      <c r="E1141" s="98"/>
      <c r="F1141" s="90"/>
      <c r="G1141" s="91"/>
      <c r="H1141" s="105"/>
      <c r="I1141" s="185" t="s">
        <v>401</v>
      </c>
      <c r="J1141" s="108"/>
      <c r="K1141" s="109"/>
      <c r="L1141" s="109"/>
      <c r="M1141" s="110"/>
      <c r="N1141" s="707"/>
      <c r="O1141" s="112"/>
    </row>
    <row r="1142" spans="1:17" s="122" customFormat="1" ht="14.25" customHeight="1">
      <c r="A1142" s="313"/>
      <c r="B1142" s="95"/>
      <c r="C1142" s="96"/>
      <c r="D1142" s="97"/>
      <c r="E1142" s="98"/>
      <c r="F1142" s="90"/>
      <c r="G1142" s="99"/>
      <c r="H1142" s="105"/>
      <c r="I1142" s="92"/>
      <c r="J1142" s="510"/>
      <c r="K1142" s="510"/>
      <c r="L1142" s="510"/>
      <c r="M1142" s="98"/>
      <c r="N1142" s="90"/>
      <c r="O1142" s="94"/>
    </row>
    <row r="1143" spans="1:17" s="122" customFormat="1" ht="14.25" customHeight="1">
      <c r="A1143" s="313"/>
      <c r="B1143" s="95"/>
      <c r="C1143" s="96"/>
      <c r="D1143" s="97"/>
      <c r="E1143" s="98"/>
      <c r="F1143" s="90"/>
      <c r="G1143" s="99"/>
      <c r="H1143" s="100"/>
      <c r="I1143" s="92"/>
      <c r="J1143" s="510"/>
      <c r="K1143" s="510"/>
      <c r="L1143" s="510"/>
      <c r="M1143" s="98"/>
      <c r="N1143" s="90"/>
      <c r="O1143" s="101">
        <f>ROUNDDOWN(SUM(N1142:N1147)/1000,0)</f>
        <v>0</v>
      </c>
    </row>
    <row r="1144" spans="1:17" s="122" customFormat="1" ht="14.1" customHeight="1" thickBot="1">
      <c r="A1144" s="313"/>
      <c r="B1144" s="113" t="s">
        <v>608</v>
      </c>
      <c r="C1144" s="114"/>
      <c r="D1144" s="114"/>
      <c r="E1144" s="115"/>
      <c r="F1144" s="116"/>
      <c r="G1144" s="117">
        <f>G1145-G1110-G1117-G1123-G1127-G1132-G1140</f>
        <v>0</v>
      </c>
      <c r="H1144" s="105"/>
      <c r="I1144" s="92"/>
      <c r="J1144" s="510"/>
      <c r="K1144" s="510"/>
      <c r="L1144" s="510"/>
      <c r="M1144" s="98"/>
      <c r="N1144" s="90"/>
      <c r="O1144" s="94"/>
    </row>
    <row r="1145" spans="1:17" s="122" customFormat="1" ht="14.25" customHeight="1" thickTop="1">
      <c r="A1145" s="313"/>
      <c r="B1145" s="702" t="s">
        <v>57</v>
      </c>
      <c r="C1145" s="703"/>
      <c r="D1145" s="703"/>
      <c r="E1145" s="703"/>
      <c r="F1145" s="704"/>
      <c r="G1145" s="118">
        <f>O1154</f>
        <v>0</v>
      </c>
      <c r="H1145" s="100"/>
      <c r="I1145" s="92"/>
      <c r="J1145" s="510"/>
      <c r="K1145" s="510"/>
      <c r="L1145" s="510"/>
      <c r="M1145" s="98"/>
      <c r="N1145" s="90"/>
      <c r="O1145" s="94"/>
    </row>
    <row r="1146" spans="1:17" s="122" customFormat="1" ht="20.100000000000001" customHeight="1">
      <c r="A1146" s="313"/>
      <c r="B1146" s="119" t="s">
        <v>58</v>
      </c>
      <c r="C1146" s="120"/>
      <c r="D1146" s="120"/>
      <c r="E1146" s="120"/>
      <c r="F1146" s="120"/>
      <c r="G1146" s="121"/>
      <c r="H1146" s="100"/>
      <c r="I1146" s="107"/>
      <c r="J1146" s="511"/>
      <c r="K1146" s="511"/>
      <c r="L1146" s="511"/>
      <c r="M1146" s="104"/>
      <c r="N1146" s="645"/>
      <c r="O1146" s="106"/>
    </row>
    <row r="1147" spans="1:17" s="122" customFormat="1" ht="14.25" customHeight="1">
      <c r="A1147" s="313"/>
      <c r="B1147" s="122" t="s">
        <v>59</v>
      </c>
      <c r="C1147" s="120"/>
      <c r="D1147" s="120"/>
      <c r="E1147" s="120"/>
      <c r="F1147" s="120"/>
      <c r="G1147" s="123" t="s">
        <v>60</v>
      </c>
      <c r="H1147" s="121"/>
      <c r="I1147" s="185" t="s">
        <v>717</v>
      </c>
      <c r="J1147" s="708"/>
      <c r="K1147" s="510"/>
      <c r="L1147" s="510"/>
      <c r="M1147" s="110"/>
      <c r="N1147" s="84"/>
      <c r="O1147" s="111"/>
    </row>
    <row r="1148" spans="1:17" s="122" customFormat="1" ht="14.25" customHeight="1">
      <c r="A1148" s="313"/>
      <c r="B1148" s="987" t="s">
        <v>61</v>
      </c>
      <c r="C1148" s="1019"/>
      <c r="D1148" s="1019"/>
      <c r="E1148" s="1019"/>
      <c r="F1148" s="1020"/>
      <c r="G1148" s="125" t="s">
        <v>62</v>
      </c>
      <c r="H1148" s="124"/>
      <c r="I1148" s="92"/>
      <c r="J1148" s="510"/>
      <c r="K1148" s="709"/>
      <c r="L1148" s="709"/>
      <c r="M1148" s="98"/>
      <c r="N1148" s="90"/>
      <c r="O1148" s="94"/>
      <c r="Q1148" s="648" t="s">
        <v>735</v>
      </c>
    </row>
    <row r="1149" spans="1:17" s="122" customFormat="1" ht="14.25" customHeight="1">
      <c r="A1149" s="313"/>
      <c r="B1149" s="1144" t="s">
        <v>403</v>
      </c>
      <c r="C1149" s="1019"/>
      <c r="D1149" s="1019"/>
      <c r="E1149" s="1019"/>
      <c r="F1149" s="1020"/>
      <c r="G1149" s="126"/>
      <c r="H1149" s="124"/>
      <c r="I1149" s="92"/>
      <c r="J1149" s="510"/>
      <c r="K1149" s="510"/>
      <c r="L1149" s="510"/>
      <c r="M1149" s="98"/>
      <c r="N1149" s="90"/>
      <c r="O1149" s="101">
        <f>ROUNDDOWN(SUM(N1148:N1152)/1000,0)</f>
        <v>0</v>
      </c>
    </row>
    <row r="1150" spans="1:17" s="122" customFormat="1" ht="20.100000000000001" customHeight="1">
      <c r="A1150" s="313"/>
      <c r="B1150" s="1144" t="s">
        <v>404</v>
      </c>
      <c r="C1150" s="1145"/>
      <c r="D1150" s="1145"/>
      <c r="E1150" s="1145"/>
      <c r="F1150" s="1146"/>
      <c r="G1150" s="126"/>
      <c r="H1150" s="127"/>
      <c r="I1150" s="92"/>
      <c r="J1150" s="510"/>
      <c r="K1150" s="510"/>
      <c r="L1150" s="510"/>
      <c r="M1150" s="98"/>
      <c r="N1150" s="90"/>
      <c r="O1150" s="94"/>
    </row>
    <row r="1151" spans="1:17" s="122" customFormat="1" ht="21.95" customHeight="1" thickBot="1">
      <c r="A1151" s="313"/>
      <c r="B1151" s="1144" t="s">
        <v>104</v>
      </c>
      <c r="C1151" s="1145"/>
      <c r="D1151" s="1145"/>
      <c r="E1151" s="1145"/>
      <c r="F1151" s="1146"/>
      <c r="G1151" s="126"/>
      <c r="H1151" s="105"/>
      <c r="I1151" s="92"/>
      <c r="J1151" s="510"/>
      <c r="K1151" s="510"/>
      <c r="L1151" s="510"/>
      <c r="M1151" s="98"/>
      <c r="N1151" s="90"/>
      <c r="O1151" s="128"/>
    </row>
    <row r="1152" spans="1:17" s="122" customFormat="1" ht="35.450000000000003" customHeight="1" thickTop="1">
      <c r="A1152" s="313"/>
      <c r="B1152" s="1144" t="s">
        <v>108</v>
      </c>
      <c r="C1152" s="1145"/>
      <c r="D1152" s="1145"/>
      <c r="E1152" s="1145"/>
      <c r="F1152" s="1146"/>
      <c r="G1152" s="126"/>
      <c r="H1152" s="105"/>
      <c r="I1152" s="1166" t="s">
        <v>402</v>
      </c>
      <c r="J1152" s="1167"/>
      <c r="K1152" s="1167"/>
      <c r="L1152" s="1167"/>
      <c r="M1152" s="1167"/>
      <c r="N1152" s="1168"/>
      <c r="O1152" s="129">
        <f>SUM(O1110,O1120,O1129,O1136,O1143,O1149)</f>
        <v>0</v>
      </c>
    </row>
    <row r="1153" spans="1:21" s="122" customFormat="1" ht="35.450000000000003" customHeight="1">
      <c r="A1153" s="313"/>
      <c r="B1153" s="1144" t="s">
        <v>774</v>
      </c>
      <c r="C1153" s="1145"/>
      <c r="D1153" s="1145"/>
      <c r="E1153" s="1145"/>
      <c r="F1153" s="1146"/>
      <c r="G1153" s="126"/>
      <c r="H1153" s="121"/>
      <c r="I1153" s="1169" t="s">
        <v>276</v>
      </c>
      <c r="J1153" s="1170"/>
      <c r="K1153" s="1170"/>
      <c r="L1153" s="1170"/>
      <c r="M1153" s="1170"/>
      <c r="N1153" s="1171"/>
      <c r="O1153" s="136">
        <f>IF(共通入力シート!$B$18="課税事業者",ROUNDDOWN((O1152-G1155)*10/110,0),0)</f>
        <v>0</v>
      </c>
    </row>
    <row r="1154" spans="1:21" s="122" customFormat="1" ht="26.1" customHeight="1" thickBot="1">
      <c r="A1154" s="313"/>
      <c r="B1154" s="1153" t="s">
        <v>775</v>
      </c>
      <c r="C1154" s="1154"/>
      <c r="D1154" s="1154"/>
      <c r="E1154" s="1154"/>
      <c r="F1154" s="1155"/>
      <c r="G1154" s="126"/>
      <c r="H1154" s="121"/>
      <c r="I1154" s="1159" t="s">
        <v>609</v>
      </c>
      <c r="J1154" s="1160"/>
      <c r="K1154" s="1160"/>
      <c r="L1154" s="1160"/>
      <c r="M1154" s="1160"/>
      <c r="N1154" s="1161"/>
      <c r="O1154" s="131">
        <f>O1152-O1153</f>
        <v>0</v>
      </c>
    </row>
    <row r="1155" spans="1:21" s="122" customFormat="1" ht="25.35" customHeight="1" thickTop="1">
      <c r="A1155" s="313"/>
      <c r="B1155" s="1156" t="s">
        <v>63</v>
      </c>
      <c r="C1155" s="1157"/>
      <c r="D1155" s="1157"/>
      <c r="E1155" s="1157"/>
      <c r="F1155" s="1158"/>
      <c r="G1155" s="130">
        <f>SUM(G1149:G1154)</f>
        <v>0</v>
      </c>
      <c r="H1155" s="326"/>
      <c r="I1155" s="1159" t="s">
        <v>610</v>
      </c>
      <c r="J1155" s="1160"/>
      <c r="K1155" s="1160"/>
      <c r="L1155" s="1160"/>
      <c r="M1155" s="1160"/>
      <c r="N1155" s="1161"/>
      <c r="O1155" s="134"/>
    </row>
    <row r="1156" spans="1:21" s="122" customFormat="1" ht="26.25" customHeight="1">
      <c r="A1156" s="313"/>
      <c r="B1156" s="122" t="s">
        <v>64</v>
      </c>
      <c r="C1156" s="327"/>
      <c r="D1156" s="327"/>
      <c r="E1156" s="327"/>
      <c r="F1156" s="327"/>
      <c r="G1156" s="133"/>
      <c r="H1156" s="326"/>
      <c r="O1156" s="135"/>
    </row>
    <row r="1157" spans="1:21" s="122" customFormat="1" ht="10.5" customHeight="1" thickBot="1">
      <c r="A1157" s="313"/>
      <c r="C1157" s="327"/>
      <c r="D1157" s="327"/>
      <c r="E1157" s="327"/>
      <c r="F1157" s="327"/>
      <c r="G1157" s="133"/>
      <c r="H1157" s="326"/>
      <c r="I1157" s="328"/>
    </row>
    <row r="1158" spans="1:21" s="122" customFormat="1" ht="25.35" customHeight="1" thickBot="1">
      <c r="A1158" s="313"/>
      <c r="B1158" s="1143" t="s">
        <v>65</v>
      </c>
      <c r="C1158" s="1018"/>
      <c r="D1158" s="1162" t="str">
        <f>IF(共通入力シート!$B$2="","",共通入力シート!$B$2)</f>
        <v/>
      </c>
      <c r="E1158" s="1162"/>
      <c r="F1158" s="1162"/>
      <c r="G1158" s="1163"/>
      <c r="H1158" s="1164" t="s">
        <v>778</v>
      </c>
      <c r="I1158" s="1165"/>
      <c r="J1158" s="1165"/>
      <c r="K1158" s="1165"/>
      <c r="L1158" s="1165"/>
      <c r="M1158" s="1165"/>
      <c r="N1158" s="1165"/>
      <c r="O1158" s="1165"/>
    </row>
    <row r="1159" spans="1:21" s="122" customFormat="1" ht="77.099999999999994" customHeight="1" thickBot="1">
      <c r="A1159" s="313"/>
      <c r="B1159" s="1148" t="s">
        <v>776</v>
      </c>
      <c r="C1159" s="1149"/>
      <c r="D1159" s="1150" t="str">
        <f>IF(O1154=0,"",MAX(0,MIN(INT(O1154/2),G1144)))</f>
        <v/>
      </c>
      <c r="E1159" s="1150"/>
      <c r="F1159" s="1150"/>
      <c r="G1159" s="329" t="s">
        <v>27</v>
      </c>
      <c r="H1159" s="1151" t="s">
        <v>736</v>
      </c>
      <c r="I1159" s="1152"/>
      <c r="J1159" s="1152"/>
      <c r="K1159" s="1152"/>
      <c r="L1159" s="1152"/>
      <c r="M1159" s="1152"/>
      <c r="N1159" s="1152"/>
      <c r="O1159" s="1152"/>
    </row>
    <row r="1160" spans="1:21" ht="4.5" customHeight="1"/>
    <row r="1161" spans="1:21" ht="15.6" customHeight="1">
      <c r="B1161" s="122" t="s">
        <v>332</v>
      </c>
      <c r="C1161" s="198"/>
      <c r="D1161" s="198"/>
      <c r="E1161" s="198"/>
      <c r="F1161" s="198"/>
      <c r="G1161" s="198"/>
      <c r="H1161" s="198"/>
      <c r="I1161" s="198"/>
      <c r="J1161" s="198"/>
      <c r="K1161" s="198"/>
      <c r="L1161" s="198"/>
      <c r="M1161" s="198"/>
      <c r="N1161" s="198"/>
      <c r="O1161" s="198"/>
      <c r="R1161" s="294"/>
      <c r="S1161" s="294"/>
      <c r="T1161" s="294"/>
      <c r="U1161" s="294"/>
    </row>
    <row r="1162" spans="1:21" ht="15.6" customHeight="1">
      <c r="B1162" s="198" t="s">
        <v>383</v>
      </c>
      <c r="C1162" s="198"/>
      <c r="D1162" s="198"/>
      <c r="E1162" s="198"/>
      <c r="F1162" s="198"/>
      <c r="G1162" s="198"/>
      <c r="H1162" s="198"/>
      <c r="I1162" s="198"/>
      <c r="J1162" s="198"/>
      <c r="K1162" s="198"/>
      <c r="L1162" s="198"/>
      <c r="M1162" s="198"/>
      <c r="N1162" s="198"/>
      <c r="O1162" s="198"/>
      <c r="R1162" s="294"/>
      <c r="S1162" s="294"/>
      <c r="T1162" s="294"/>
      <c r="U1162" s="294"/>
    </row>
    <row r="1163" spans="1:21" ht="15.6" customHeight="1" thickBot="1">
      <c r="B1163" s="1044" t="s">
        <v>575</v>
      </c>
      <c r="C1163" s="1044"/>
      <c r="D1163" s="1044"/>
      <c r="E1163" s="1044"/>
      <c r="F1163" s="1044"/>
      <c r="G1163" s="1044"/>
      <c r="H1163" s="1044"/>
      <c r="I1163" s="1044"/>
      <c r="J1163" s="1044"/>
      <c r="K1163" s="1044"/>
      <c r="L1163" s="1044"/>
      <c r="M1163" s="1044"/>
      <c r="N1163" s="1044"/>
      <c r="O1163" s="1044"/>
      <c r="R1163" s="294"/>
      <c r="S1163" s="294"/>
      <c r="T1163" s="294"/>
      <c r="U1163" s="294"/>
    </row>
    <row r="1164" spans="1:21" ht="15.75" customHeight="1">
      <c r="B1164" s="1036" t="s">
        <v>36</v>
      </c>
      <c r="C1164" s="1063"/>
      <c r="D1164" s="1051" t="s">
        <v>565</v>
      </c>
      <c r="E1164" s="1052"/>
      <c r="F1164" s="1036" t="s">
        <v>447</v>
      </c>
      <c r="G1164" s="1037"/>
      <c r="H1164" s="1038"/>
      <c r="I1164" s="1038"/>
      <c r="J1164" s="1038"/>
      <c r="K1164" s="1038"/>
      <c r="L1164" s="1038"/>
      <c r="M1164" s="1038"/>
      <c r="N1164" s="1038"/>
      <c r="O1164" s="1039"/>
      <c r="Q1164" s="520"/>
      <c r="R1164" s="294"/>
      <c r="S1164" s="294"/>
      <c r="T1164" s="294"/>
      <c r="U1164" s="294"/>
    </row>
    <row r="1165" spans="1:21" ht="17.25" customHeight="1" thickBot="1">
      <c r="B1165" s="1040"/>
      <c r="C1165" s="1064"/>
      <c r="D1165" s="1053"/>
      <c r="E1165" s="1054"/>
      <c r="F1165" s="1040"/>
      <c r="G1165" s="1041"/>
      <c r="H1165" s="1042"/>
      <c r="I1165" s="1042"/>
      <c r="J1165" s="1042"/>
      <c r="K1165" s="1042"/>
      <c r="L1165" s="1042"/>
      <c r="M1165" s="1042"/>
      <c r="N1165" s="1042"/>
      <c r="O1165" s="1043"/>
      <c r="Q1165" s="519"/>
      <c r="R1165" s="294"/>
      <c r="S1165" s="294"/>
      <c r="T1165" s="294"/>
      <c r="U1165" s="294"/>
    </row>
    <row r="1166" spans="1:21" ht="16.5" customHeight="1">
      <c r="B1166" s="295" t="s">
        <v>111</v>
      </c>
      <c r="C1166" s="296"/>
      <c r="D1166" s="296"/>
      <c r="E1166" s="297"/>
      <c r="F1166" s="296"/>
      <c r="G1166" s="296"/>
      <c r="H1166" s="298"/>
      <c r="I1166" s="298"/>
      <c r="J1166" s="298"/>
      <c r="K1166" s="298"/>
      <c r="L1166" s="298"/>
      <c r="M1166" s="298"/>
      <c r="N1166" s="298"/>
      <c r="O1166" s="299"/>
      <c r="R1166" s="294"/>
      <c r="S1166" s="294"/>
      <c r="T1166" s="294"/>
      <c r="U1166" s="294"/>
    </row>
    <row r="1167" spans="1:21" ht="18.75" customHeight="1">
      <c r="B1167" s="1055"/>
      <c r="C1167" s="1056"/>
      <c r="D1167" s="1056"/>
      <c r="E1167" s="1056"/>
      <c r="F1167" s="1056"/>
      <c r="G1167" s="1056"/>
      <c r="H1167" s="1056"/>
      <c r="I1167" s="1056"/>
      <c r="J1167" s="1056"/>
      <c r="K1167" s="1056"/>
      <c r="L1167" s="1213" t="s">
        <v>39</v>
      </c>
      <c r="M1167" s="1215"/>
      <c r="N1167" s="1215"/>
      <c r="O1167" s="1216"/>
      <c r="Q1167" s="496" t="str">
        <f>IF(M1167="", "←選択してください。", "")</f>
        <v>←選択してください。</v>
      </c>
      <c r="R1167" s="294"/>
      <c r="S1167" s="294"/>
      <c r="T1167" s="294"/>
      <c r="U1167" s="294"/>
    </row>
    <row r="1168" spans="1:21" ht="17.25" customHeight="1">
      <c r="B1168" s="1057"/>
      <c r="C1168" s="1058"/>
      <c r="D1168" s="1058"/>
      <c r="E1168" s="1058"/>
      <c r="F1168" s="1058"/>
      <c r="G1168" s="1058"/>
      <c r="H1168" s="1058"/>
      <c r="I1168" s="1058"/>
      <c r="J1168" s="1058"/>
      <c r="K1168" s="1058"/>
      <c r="L1168" s="1214"/>
      <c r="M1168" s="1217"/>
      <c r="N1168" s="1217"/>
      <c r="O1168" s="1218"/>
      <c r="Q1168" s="301"/>
      <c r="R1168" s="294"/>
      <c r="S1168" s="294"/>
      <c r="T1168" s="294"/>
      <c r="U1168" s="294"/>
    </row>
    <row r="1169" spans="2:21" ht="4.5" customHeight="1">
      <c r="B1169" s="303"/>
      <c r="C1169" s="303"/>
      <c r="D1169" s="303"/>
      <c r="E1169" s="303"/>
      <c r="F1169" s="303"/>
      <c r="G1169" s="303"/>
      <c r="H1169" s="303"/>
      <c r="I1169" s="303"/>
      <c r="J1169" s="303"/>
      <c r="K1169" s="303"/>
      <c r="L1169" s="303"/>
      <c r="M1169" s="303"/>
      <c r="N1169" s="303"/>
      <c r="O1169" s="517"/>
      <c r="R1169" s="294"/>
      <c r="S1169" s="294"/>
      <c r="T1169" s="294"/>
      <c r="U1169" s="294"/>
    </row>
    <row r="1170" spans="2:21" ht="24" customHeight="1">
      <c r="B1170" s="987" t="s">
        <v>112</v>
      </c>
      <c r="C1170" s="1097"/>
      <c r="D1170" s="1098" t="s">
        <v>41</v>
      </c>
      <c r="E1170" s="1099"/>
      <c r="F1170" s="1100"/>
      <c r="G1170" s="1100"/>
      <c r="H1170" s="1101"/>
      <c r="I1170" s="987"/>
      <c r="J1170" s="988"/>
      <c r="K1170" s="988"/>
      <c r="L1170" s="1219"/>
      <c r="M1170" s="1219"/>
      <c r="N1170" s="1219"/>
      <c r="O1170" s="1220"/>
      <c r="Q1170" s="301" t="str">
        <f>IF(OR(F1164="人材養成事業",F1164= "普及啓発事業"), "←斜線部は記入する必要はありません。", "")</f>
        <v/>
      </c>
      <c r="R1170" s="294"/>
      <c r="S1170" s="294"/>
      <c r="T1170" s="294"/>
      <c r="U1170" s="294"/>
    </row>
    <row r="1171" spans="2:21" ht="8.25" customHeight="1">
      <c r="B1171" s="122"/>
      <c r="C1171" s="122"/>
      <c r="D1171" s="122"/>
      <c r="E1171" s="122"/>
      <c r="F1171" s="303"/>
      <c r="G1171" s="303"/>
      <c r="H1171" s="500"/>
      <c r="I1171" s="303"/>
      <c r="J1171" s="303"/>
      <c r="K1171" s="303"/>
      <c r="L1171" s="501"/>
      <c r="M1171" s="303"/>
      <c r="N1171" s="303"/>
      <c r="O1171" s="502"/>
      <c r="Q1171" s="301"/>
      <c r="R1171" s="294"/>
      <c r="S1171" s="294"/>
      <c r="T1171" s="294"/>
      <c r="U1171" s="294"/>
    </row>
    <row r="1172" spans="2:21" ht="24" hidden="1" customHeight="1">
      <c r="B1172" s="122"/>
      <c r="C1172" s="122"/>
      <c r="D1172" s="122"/>
      <c r="E1172" s="122"/>
      <c r="F1172" s="303"/>
      <c r="G1172" s="303"/>
      <c r="H1172" s="500"/>
      <c r="I1172" s="303"/>
      <c r="J1172" s="303"/>
      <c r="K1172" s="303"/>
      <c r="L1172" s="501"/>
      <c r="M1172" s="303"/>
      <c r="N1172" s="303"/>
      <c r="O1172" s="502"/>
      <c r="Q1172" s="301"/>
      <c r="R1172" s="294"/>
      <c r="S1172" s="294"/>
      <c r="T1172" s="294"/>
      <c r="U1172" s="294"/>
    </row>
    <row r="1173" spans="2:21" ht="9.75" hidden="1" customHeight="1">
      <c r="B1173" s="122"/>
      <c r="C1173" s="122"/>
      <c r="D1173" s="303"/>
      <c r="E1173" s="303"/>
      <c r="F1173" s="303"/>
      <c r="G1173" s="303"/>
      <c r="H1173" s="303"/>
      <c r="I1173" s="303"/>
      <c r="J1173" s="303"/>
      <c r="K1173" s="303"/>
      <c r="L1173" s="303"/>
      <c r="M1173" s="303"/>
      <c r="N1173" s="303"/>
      <c r="O1173" s="303"/>
      <c r="Q1173" s="301"/>
      <c r="R1173" s="294"/>
      <c r="S1173" s="294"/>
      <c r="T1173" s="294"/>
      <c r="U1173" s="294"/>
    </row>
    <row r="1174" spans="2:21" s="97" customFormat="1" ht="18" customHeight="1">
      <c r="B1174" s="1067" t="s">
        <v>277</v>
      </c>
      <c r="C1174" s="1075"/>
      <c r="D1174" s="1032" t="s">
        <v>738</v>
      </c>
      <c r="E1174" s="975"/>
      <c r="F1174" s="975"/>
      <c r="G1174" s="975"/>
      <c r="H1174" s="975"/>
      <c r="I1174" s="975"/>
      <c r="J1174" s="975"/>
      <c r="K1174" s="975"/>
      <c r="L1174" s="975"/>
      <c r="M1174" s="975"/>
      <c r="N1174" s="975"/>
      <c r="O1174" s="976"/>
      <c r="Q1174" s="495"/>
    </row>
    <row r="1175" spans="2:21" s="97" customFormat="1" ht="19.350000000000001" customHeight="1">
      <c r="B1175" s="1076"/>
      <c r="C1175" s="1077"/>
      <c r="D1175" s="1033"/>
      <c r="E1175" s="1034"/>
      <c r="F1175" s="1034"/>
      <c r="G1175" s="1034"/>
      <c r="H1175" s="1034"/>
      <c r="I1175" s="1034"/>
      <c r="J1175" s="1034"/>
      <c r="K1175" s="1034"/>
      <c r="L1175" s="1034"/>
      <c r="M1175" s="1034"/>
      <c r="N1175" s="1034"/>
      <c r="O1175" s="1035"/>
    </row>
    <row r="1176" spans="2:21" s="97" customFormat="1" ht="19.350000000000001" customHeight="1">
      <c r="B1176" s="1076"/>
      <c r="C1176" s="1077"/>
      <c r="D1176" s="1026"/>
      <c r="E1176" s="1027"/>
      <c r="F1176" s="1027"/>
      <c r="G1176" s="1027"/>
      <c r="H1176" s="1027"/>
      <c r="I1176" s="1027"/>
      <c r="J1176" s="1027"/>
      <c r="K1176" s="1027"/>
      <c r="L1176" s="1027"/>
      <c r="M1176" s="1027"/>
      <c r="N1176" s="1027"/>
      <c r="O1176" s="1028"/>
    </row>
    <row r="1177" spans="2:21" s="97" customFormat="1" ht="19.350000000000001" customHeight="1">
      <c r="B1177" s="1076"/>
      <c r="C1177" s="1077"/>
      <c r="D1177" s="1026"/>
      <c r="E1177" s="1027"/>
      <c r="F1177" s="1027"/>
      <c r="G1177" s="1027"/>
      <c r="H1177" s="1027"/>
      <c r="I1177" s="1027"/>
      <c r="J1177" s="1027"/>
      <c r="K1177" s="1027"/>
      <c r="L1177" s="1027"/>
      <c r="M1177" s="1027"/>
      <c r="N1177" s="1027"/>
      <c r="O1177" s="1028"/>
    </row>
    <row r="1178" spans="2:21" s="97" customFormat="1" ht="19.350000000000001" customHeight="1">
      <c r="B1178" s="1076"/>
      <c r="C1178" s="1077"/>
      <c r="D1178" s="1026"/>
      <c r="E1178" s="1027"/>
      <c r="F1178" s="1027"/>
      <c r="G1178" s="1027"/>
      <c r="H1178" s="1027"/>
      <c r="I1178" s="1027"/>
      <c r="J1178" s="1027"/>
      <c r="K1178" s="1027"/>
      <c r="L1178" s="1027"/>
      <c r="M1178" s="1027"/>
      <c r="N1178" s="1027"/>
      <c r="O1178" s="1028"/>
    </row>
    <row r="1179" spans="2:21" s="97" customFormat="1" ht="19.350000000000001" customHeight="1">
      <c r="B1179" s="1076"/>
      <c r="C1179" s="1077"/>
      <c r="D1179" s="1026"/>
      <c r="E1179" s="1027"/>
      <c r="F1179" s="1027"/>
      <c r="G1179" s="1027"/>
      <c r="H1179" s="1027"/>
      <c r="I1179" s="1027"/>
      <c r="J1179" s="1027"/>
      <c r="K1179" s="1027"/>
      <c r="L1179" s="1027"/>
      <c r="M1179" s="1027"/>
      <c r="N1179" s="1027"/>
      <c r="O1179" s="1028"/>
    </row>
    <row r="1180" spans="2:21" s="97" customFormat="1" ht="19.350000000000001" customHeight="1">
      <c r="B1180" s="1076"/>
      <c r="C1180" s="1077"/>
      <c r="D1180" s="1026"/>
      <c r="E1180" s="1027"/>
      <c r="F1180" s="1027"/>
      <c r="G1180" s="1027"/>
      <c r="H1180" s="1027"/>
      <c r="I1180" s="1027"/>
      <c r="J1180" s="1027"/>
      <c r="K1180" s="1027"/>
      <c r="L1180" s="1027"/>
      <c r="M1180" s="1027"/>
      <c r="N1180" s="1027"/>
      <c r="O1180" s="1028"/>
    </row>
    <row r="1181" spans="2:21" s="97" customFormat="1" ht="19.350000000000001" customHeight="1">
      <c r="B1181" s="1076"/>
      <c r="C1181" s="1077"/>
      <c r="D1181" s="1026"/>
      <c r="E1181" s="1027"/>
      <c r="F1181" s="1027"/>
      <c r="G1181" s="1027"/>
      <c r="H1181" s="1027"/>
      <c r="I1181" s="1027"/>
      <c r="J1181" s="1027"/>
      <c r="K1181" s="1027"/>
      <c r="L1181" s="1027"/>
      <c r="M1181" s="1027"/>
      <c r="N1181" s="1027"/>
      <c r="O1181" s="1028"/>
    </row>
    <row r="1182" spans="2:21" s="97" customFormat="1" ht="19.350000000000001" customHeight="1">
      <c r="B1182" s="1076"/>
      <c r="C1182" s="1077"/>
      <c r="D1182" s="1026"/>
      <c r="E1182" s="1027"/>
      <c r="F1182" s="1027"/>
      <c r="G1182" s="1027"/>
      <c r="H1182" s="1027"/>
      <c r="I1182" s="1027"/>
      <c r="J1182" s="1027"/>
      <c r="K1182" s="1027"/>
      <c r="L1182" s="1027"/>
      <c r="M1182" s="1027"/>
      <c r="N1182" s="1027"/>
      <c r="O1182" s="1028"/>
    </row>
    <row r="1183" spans="2:21" s="97" customFormat="1" ht="19.350000000000001" customHeight="1">
      <c r="B1183" s="1076"/>
      <c r="C1183" s="1077"/>
      <c r="D1183" s="1026"/>
      <c r="E1183" s="1027"/>
      <c r="F1183" s="1027"/>
      <c r="G1183" s="1027"/>
      <c r="H1183" s="1027"/>
      <c r="I1183" s="1027"/>
      <c r="J1183" s="1027"/>
      <c r="K1183" s="1027"/>
      <c r="L1183" s="1027"/>
      <c r="M1183" s="1027"/>
      <c r="N1183" s="1027"/>
      <c r="O1183" s="1028"/>
    </row>
    <row r="1184" spans="2:21" s="97" customFormat="1" ht="19.350000000000001" customHeight="1">
      <c r="B1184" s="1078"/>
      <c r="C1184" s="1079"/>
      <c r="D1184" s="1029"/>
      <c r="E1184" s="1030"/>
      <c r="F1184" s="1030"/>
      <c r="G1184" s="1030"/>
      <c r="H1184" s="1030"/>
      <c r="I1184" s="1030"/>
      <c r="J1184" s="1030"/>
      <c r="K1184" s="1030"/>
      <c r="L1184" s="1030"/>
      <c r="M1184" s="1030"/>
      <c r="N1184" s="1030"/>
      <c r="O1184" s="1031"/>
    </row>
    <row r="1185" spans="2:15" s="97" customFormat="1" ht="18" customHeight="1">
      <c r="B1185" s="1067" t="s">
        <v>114</v>
      </c>
      <c r="C1185" s="1092"/>
      <c r="D1185" s="1147" t="s">
        <v>523</v>
      </c>
      <c r="E1185" s="1133"/>
      <c r="F1185" s="1133"/>
      <c r="G1185" s="1133"/>
      <c r="H1185" s="1133"/>
      <c r="I1185" s="1133"/>
      <c r="J1185" s="1133"/>
      <c r="K1185" s="1133"/>
      <c r="L1185" s="1133"/>
      <c r="M1185" s="1133"/>
      <c r="N1185" s="1133"/>
      <c r="O1185" s="1134"/>
    </row>
    <row r="1186" spans="2:15" s="97" customFormat="1" ht="18" customHeight="1">
      <c r="B1186" s="1093"/>
      <c r="C1186" s="1094"/>
      <c r="D1186" s="1045"/>
      <c r="E1186" s="1046"/>
      <c r="F1186" s="1046"/>
      <c r="G1186" s="1046"/>
      <c r="H1186" s="1046"/>
      <c r="I1186" s="1046"/>
      <c r="J1186" s="1046"/>
      <c r="K1186" s="1046"/>
      <c r="L1186" s="1046"/>
      <c r="M1186" s="1046"/>
      <c r="N1186" s="1046"/>
      <c r="O1186" s="1047"/>
    </row>
    <row r="1187" spans="2:15" s="97" customFormat="1" ht="18" customHeight="1">
      <c r="B1187" s="1093"/>
      <c r="C1187" s="1094"/>
      <c r="D1187" s="1026"/>
      <c r="E1187" s="1027"/>
      <c r="F1187" s="1027"/>
      <c r="G1187" s="1027"/>
      <c r="H1187" s="1027"/>
      <c r="I1187" s="1027"/>
      <c r="J1187" s="1027"/>
      <c r="K1187" s="1027"/>
      <c r="L1187" s="1027"/>
      <c r="M1187" s="1027"/>
      <c r="N1187" s="1027"/>
      <c r="O1187" s="1028"/>
    </row>
    <row r="1188" spans="2:15" s="97" customFormat="1" ht="18" customHeight="1">
      <c r="B1188" s="1093"/>
      <c r="C1188" s="1094"/>
      <c r="D1188" s="1026"/>
      <c r="E1188" s="1027"/>
      <c r="F1188" s="1027"/>
      <c r="G1188" s="1027"/>
      <c r="H1188" s="1027"/>
      <c r="I1188" s="1027"/>
      <c r="J1188" s="1027"/>
      <c r="K1188" s="1027"/>
      <c r="L1188" s="1027"/>
      <c r="M1188" s="1027"/>
      <c r="N1188" s="1027"/>
      <c r="O1188" s="1028"/>
    </row>
    <row r="1189" spans="2:15" s="97" customFormat="1" ht="18" customHeight="1">
      <c r="B1189" s="1093"/>
      <c r="C1189" s="1094"/>
      <c r="D1189" s="1026"/>
      <c r="E1189" s="1027"/>
      <c r="F1189" s="1027"/>
      <c r="G1189" s="1027"/>
      <c r="H1189" s="1027"/>
      <c r="I1189" s="1027"/>
      <c r="J1189" s="1027"/>
      <c r="K1189" s="1027"/>
      <c r="L1189" s="1027"/>
      <c r="M1189" s="1027"/>
      <c r="N1189" s="1027"/>
      <c r="O1189" s="1028"/>
    </row>
    <row r="1190" spans="2:15" s="97" customFormat="1" ht="18" customHeight="1">
      <c r="B1190" s="1093"/>
      <c r="C1190" s="1094"/>
      <c r="D1190" s="1026"/>
      <c r="E1190" s="1027"/>
      <c r="F1190" s="1027"/>
      <c r="G1190" s="1027"/>
      <c r="H1190" s="1027"/>
      <c r="I1190" s="1027"/>
      <c r="J1190" s="1027"/>
      <c r="K1190" s="1027"/>
      <c r="L1190" s="1027"/>
      <c r="M1190" s="1027"/>
      <c r="N1190" s="1027"/>
      <c r="O1190" s="1028"/>
    </row>
    <row r="1191" spans="2:15" s="97" customFormat="1" ht="18" customHeight="1">
      <c r="B1191" s="1093"/>
      <c r="C1191" s="1094"/>
      <c r="D1191" s="1048"/>
      <c r="E1191" s="1049"/>
      <c r="F1191" s="1049"/>
      <c r="G1191" s="1049"/>
      <c r="H1191" s="1049"/>
      <c r="I1191" s="1049"/>
      <c r="J1191" s="1049"/>
      <c r="K1191" s="1049"/>
      <c r="L1191" s="1049"/>
      <c r="M1191" s="1049"/>
      <c r="N1191" s="1049"/>
      <c r="O1191" s="1050"/>
    </row>
    <row r="1192" spans="2:15" s="97" customFormat="1" ht="18" customHeight="1">
      <c r="B1192" s="1093"/>
      <c r="C1192" s="1094"/>
      <c r="D1192" s="1116" t="s">
        <v>334</v>
      </c>
      <c r="E1192" s="1117"/>
      <c r="F1192" s="1117"/>
      <c r="G1192" s="1117"/>
      <c r="H1192" s="1117"/>
      <c r="I1192" s="1117"/>
      <c r="J1192" s="1117"/>
      <c r="K1192" s="1117"/>
      <c r="L1192" s="1117"/>
      <c r="M1192" s="1117"/>
      <c r="N1192" s="1117"/>
      <c r="O1192" s="1118"/>
    </row>
    <row r="1193" spans="2:15" s="97" customFormat="1" ht="18" customHeight="1">
      <c r="B1193" s="1093"/>
      <c r="C1193" s="1094"/>
      <c r="D1193" s="1045"/>
      <c r="E1193" s="1119"/>
      <c r="F1193" s="1119"/>
      <c r="G1193" s="1119"/>
      <c r="H1193" s="1119"/>
      <c r="I1193" s="1119"/>
      <c r="J1193" s="1119"/>
      <c r="K1193" s="1119"/>
      <c r="L1193" s="1119"/>
      <c r="M1193" s="1119"/>
      <c r="N1193" s="1119"/>
      <c r="O1193" s="1120"/>
    </row>
    <row r="1194" spans="2:15" s="97" customFormat="1" ht="18" customHeight="1">
      <c r="B1194" s="1093"/>
      <c r="C1194" s="1094"/>
      <c r="D1194" s="1121"/>
      <c r="E1194" s="1122"/>
      <c r="F1194" s="1122"/>
      <c r="G1194" s="1122"/>
      <c r="H1194" s="1122"/>
      <c r="I1194" s="1122"/>
      <c r="J1194" s="1122"/>
      <c r="K1194" s="1122"/>
      <c r="L1194" s="1122"/>
      <c r="M1194" s="1122"/>
      <c r="N1194" s="1122"/>
      <c r="O1194" s="1123"/>
    </row>
    <row r="1195" spans="2:15" s="97" customFormat="1" ht="18" customHeight="1">
      <c r="B1195" s="1093"/>
      <c r="C1195" s="1094"/>
      <c r="D1195" s="1121"/>
      <c r="E1195" s="1122"/>
      <c r="F1195" s="1122"/>
      <c r="G1195" s="1122"/>
      <c r="H1195" s="1122"/>
      <c r="I1195" s="1122"/>
      <c r="J1195" s="1122"/>
      <c r="K1195" s="1122"/>
      <c r="L1195" s="1122"/>
      <c r="M1195" s="1122"/>
      <c r="N1195" s="1122"/>
      <c r="O1195" s="1123"/>
    </row>
    <row r="1196" spans="2:15" s="97" customFormat="1" ht="18" customHeight="1">
      <c r="B1196" s="1093"/>
      <c r="C1196" s="1094"/>
      <c r="D1196" s="1121"/>
      <c r="E1196" s="1122"/>
      <c r="F1196" s="1122"/>
      <c r="G1196" s="1122"/>
      <c r="H1196" s="1122"/>
      <c r="I1196" s="1122"/>
      <c r="J1196" s="1122"/>
      <c r="K1196" s="1122"/>
      <c r="L1196" s="1122"/>
      <c r="M1196" s="1122"/>
      <c r="N1196" s="1122"/>
      <c r="O1196" s="1123"/>
    </row>
    <row r="1197" spans="2:15" s="97" customFormat="1" ht="18" customHeight="1">
      <c r="B1197" s="1093"/>
      <c r="C1197" s="1094"/>
      <c r="D1197" s="1121"/>
      <c r="E1197" s="1122"/>
      <c r="F1197" s="1122"/>
      <c r="G1197" s="1122"/>
      <c r="H1197" s="1122"/>
      <c r="I1197" s="1122"/>
      <c r="J1197" s="1122"/>
      <c r="K1197" s="1122"/>
      <c r="L1197" s="1122"/>
      <c r="M1197" s="1122"/>
      <c r="N1197" s="1122"/>
      <c r="O1197" s="1123"/>
    </row>
    <row r="1198" spans="2:15" s="97" customFormat="1" ht="18" customHeight="1">
      <c r="B1198" s="1093"/>
      <c r="C1198" s="1094"/>
      <c r="D1198" s="1121"/>
      <c r="E1198" s="1122"/>
      <c r="F1198" s="1122"/>
      <c r="G1198" s="1122"/>
      <c r="H1198" s="1122"/>
      <c r="I1198" s="1122"/>
      <c r="J1198" s="1122"/>
      <c r="K1198" s="1122"/>
      <c r="L1198" s="1122"/>
      <c r="M1198" s="1122"/>
      <c r="N1198" s="1122"/>
      <c r="O1198" s="1123"/>
    </row>
    <row r="1199" spans="2:15" s="97" customFormat="1" ht="18" customHeight="1">
      <c r="B1199" s="1095"/>
      <c r="C1199" s="1096"/>
      <c r="D1199" s="1124"/>
      <c r="E1199" s="1125"/>
      <c r="F1199" s="1125"/>
      <c r="G1199" s="1125"/>
      <c r="H1199" s="1125"/>
      <c r="I1199" s="1125"/>
      <c r="J1199" s="1125"/>
      <c r="K1199" s="1125"/>
      <c r="L1199" s="1125"/>
      <c r="M1199" s="1125"/>
      <c r="N1199" s="1125"/>
      <c r="O1199" s="1126"/>
    </row>
    <row r="1200" spans="2:15" s="97" customFormat="1" ht="32.25" customHeight="1">
      <c r="B1200" s="1067" t="s">
        <v>110</v>
      </c>
      <c r="C1200" s="1092"/>
      <c r="D1200" s="1102" t="s">
        <v>733</v>
      </c>
      <c r="E1200" s="1090"/>
      <c r="F1200" s="1090"/>
      <c r="G1200" s="1090"/>
      <c r="H1200" s="1090"/>
      <c r="I1200" s="1090"/>
      <c r="J1200" s="1090"/>
      <c r="K1200" s="1090"/>
      <c r="L1200" s="1090"/>
      <c r="M1200" s="1090"/>
      <c r="N1200" s="1090"/>
      <c r="O1200" s="1091"/>
    </row>
    <row r="1201" spans="2:21" s="97" customFormat="1" ht="18" customHeight="1">
      <c r="B1201" s="1093"/>
      <c r="C1201" s="1094"/>
      <c r="D1201" s="1045"/>
      <c r="E1201" s="1108"/>
      <c r="F1201" s="1108"/>
      <c r="G1201" s="1108"/>
      <c r="H1201" s="1108"/>
      <c r="I1201" s="1108"/>
      <c r="J1201" s="1108"/>
      <c r="K1201" s="1108"/>
      <c r="L1201" s="1108"/>
      <c r="M1201" s="1108"/>
      <c r="N1201" s="1108"/>
      <c r="O1201" s="1109"/>
    </row>
    <row r="1202" spans="2:21" s="97" customFormat="1" ht="18" customHeight="1">
      <c r="B1202" s="1093"/>
      <c r="C1202" s="1094"/>
      <c r="D1202" s="1110"/>
      <c r="E1202" s="1111"/>
      <c r="F1202" s="1111"/>
      <c r="G1202" s="1111"/>
      <c r="H1202" s="1111"/>
      <c r="I1202" s="1111"/>
      <c r="J1202" s="1111"/>
      <c r="K1202" s="1111"/>
      <c r="L1202" s="1111"/>
      <c r="M1202" s="1111"/>
      <c r="N1202" s="1111"/>
      <c r="O1202" s="1112"/>
    </row>
    <row r="1203" spans="2:21" s="97" customFormat="1" ht="18" customHeight="1">
      <c r="B1203" s="1093"/>
      <c r="C1203" s="1094"/>
      <c r="D1203" s="1113"/>
      <c r="E1203" s="1114"/>
      <c r="F1203" s="1114"/>
      <c r="G1203" s="1114"/>
      <c r="H1203" s="1114"/>
      <c r="I1203" s="1114"/>
      <c r="J1203" s="1114"/>
      <c r="K1203" s="1114"/>
      <c r="L1203" s="1114"/>
      <c r="M1203" s="1114"/>
      <c r="N1203" s="1114"/>
      <c r="O1203" s="1115"/>
    </row>
    <row r="1204" spans="2:21" s="97" customFormat="1" ht="17.100000000000001" customHeight="1">
      <c r="B1204" s="1093"/>
      <c r="C1204" s="1094"/>
      <c r="D1204" s="1133" t="s">
        <v>278</v>
      </c>
      <c r="E1204" s="1133"/>
      <c r="F1204" s="1133"/>
      <c r="G1204" s="1133"/>
      <c r="H1204" s="1133"/>
      <c r="I1204" s="1133"/>
      <c r="J1204" s="1133"/>
      <c r="K1204" s="1133"/>
      <c r="L1204" s="1133"/>
      <c r="M1204" s="1133"/>
      <c r="N1204" s="1133"/>
      <c r="O1204" s="1134"/>
    </row>
    <row r="1205" spans="2:21" s="97" customFormat="1" ht="17.100000000000001" customHeight="1">
      <c r="B1205" s="1093"/>
      <c r="C1205" s="1094"/>
      <c r="D1205" s="1135"/>
      <c r="E1205" s="1108"/>
      <c r="F1205" s="1108"/>
      <c r="G1205" s="1108"/>
      <c r="H1205" s="1108"/>
      <c r="I1205" s="1108"/>
      <c r="J1205" s="1108"/>
      <c r="K1205" s="1108"/>
      <c r="L1205" s="1108"/>
      <c r="M1205" s="1108"/>
      <c r="N1205" s="1108"/>
      <c r="O1205" s="1109"/>
    </row>
    <row r="1206" spans="2:21" s="97" customFormat="1" ht="17.100000000000001" customHeight="1">
      <c r="B1206" s="1093"/>
      <c r="C1206" s="1094"/>
      <c r="D1206" s="1110"/>
      <c r="E1206" s="1111"/>
      <c r="F1206" s="1111"/>
      <c r="G1206" s="1111"/>
      <c r="H1206" s="1111"/>
      <c r="I1206" s="1111"/>
      <c r="J1206" s="1111"/>
      <c r="K1206" s="1111"/>
      <c r="L1206" s="1111"/>
      <c r="M1206" s="1111"/>
      <c r="N1206" s="1111"/>
      <c r="O1206" s="1112"/>
    </row>
    <row r="1207" spans="2:21" s="97" customFormat="1" ht="17.100000000000001" customHeight="1">
      <c r="B1207" s="1093"/>
      <c r="C1207" s="1094"/>
      <c r="D1207" s="1113"/>
      <c r="E1207" s="1114"/>
      <c r="F1207" s="1114"/>
      <c r="G1207" s="1114"/>
      <c r="H1207" s="1114"/>
      <c r="I1207" s="1114"/>
      <c r="J1207" s="1114"/>
      <c r="K1207" s="1114"/>
      <c r="L1207" s="1114"/>
      <c r="M1207" s="1114"/>
      <c r="N1207" s="1114"/>
      <c r="O1207" s="1115"/>
    </row>
    <row r="1208" spans="2:21" s="97" customFormat="1" ht="17.100000000000001" customHeight="1">
      <c r="B1208" s="1093"/>
      <c r="C1208" s="1094"/>
      <c r="D1208" s="1133" t="s">
        <v>371</v>
      </c>
      <c r="E1208" s="1133"/>
      <c r="F1208" s="1133"/>
      <c r="G1208" s="1133"/>
      <c r="H1208" s="1133"/>
      <c r="I1208" s="1133"/>
      <c r="J1208" s="1133"/>
      <c r="K1208" s="1133"/>
      <c r="L1208" s="1133"/>
      <c r="M1208" s="1133"/>
      <c r="N1208" s="1133"/>
      <c r="O1208" s="1134"/>
    </row>
    <row r="1209" spans="2:21" s="97" customFormat="1" ht="17.100000000000001" customHeight="1">
      <c r="B1209" s="1093"/>
      <c r="C1209" s="1094"/>
      <c r="D1209" s="1135"/>
      <c r="E1209" s="1136"/>
      <c r="F1209" s="1136"/>
      <c r="G1209" s="1136"/>
      <c r="H1209" s="1136"/>
      <c r="I1209" s="1136"/>
      <c r="J1209" s="1136"/>
      <c r="K1209" s="1136"/>
      <c r="L1209" s="1136"/>
      <c r="M1209" s="1136"/>
      <c r="N1209" s="1136"/>
      <c r="O1209" s="1137"/>
    </row>
    <row r="1210" spans="2:21" s="97" customFormat="1" ht="17.100000000000001" customHeight="1">
      <c r="B1210" s="1093"/>
      <c r="C1210" s="1094"/>
      <c r="D1210" s="1138"/>
      <c r="E1210" s="827"/>
      <c r="F1210" s="827"/>
      <c r="G1210" s="827"/>
      <c r="H1210" s="827"/>
      <c r="I1210" s="827"/>
      <c r="J1210" s="827"/>
      <c r="K1210" s="827"/>
      <c r="L1210" s="827"/>
      <c r="M1210" s="827"/>
      <c r="N1210" s="827"/>
      <c r="O1210" s="1139"/>
    </row>
    <row r="1211" spans="2:21" s="97" customFormat="1" ht="17.100000000000001" customHeight="1">
      <c r="B1211" s="1093"/>
      <c r="C1211" s="1094"/>
      <c r="D1211" s="1140"/>
      <c r="E1211" s="1141"/>
      <c r="F1211" s="1141"/>
      <c r="G1211" s="1141"/>
      <c r="H1211" s="1141"/>
      <c r="I1211" s="1141"/>
      <c r="J1211" s="1141"/>
      <c r="K1211" s="1141"/>
      <c r="L1211" s="1141"/>
      <c r="M1211" s="1141"/>
      <c r="N1211" s="1141"/>
      <c r="O1211" s="1142"/>
    </row>
    <row r="1212" spans="2:21" s="97" customFormat="1" ht="45" customHeight="1">
      <c r="B1212" s="1093"/>
      <c r="C1212" s="1094"/>
      <c r="D1212" s="1021" t="s">
        <v>781</v>
      </c>
      <c r="E1212" s="1022"/>
      <c r="F1212" s="1022"/>
      <c r="G1212" s="1022"/>
      <c r="H1212" s="1022"/>
      <c r="I1212" s="1022"/>
      <c r="J1212" s="1022"/>
      <c r="K1212" s="1022"/>
      <c r="L1212" s="1023"/>
      <c r="M1212" s="1024" t="s">
        <v>713</v>
      </c>
      <c r="N1212" s="1025"/>
      <c r="O1212" s="706" t="s">
        <v>714</v>
      </c>
      <c r="Q1212" s="495" t="s">
        <v>721</v>
      </c>
    </row>
    <row r="1213" spans="2:21" s="97" customFormat="1" ht="17.100000000000001" customHeight="1">
      <c r="B1213" s="1093"/>
      <c r="C1213" s="1094"/>
      <c r="D1213" s="1045"/>
      <c r="E1213" s="1103"/>
      <c r="F1213" s="1103"/>
      <c r="G1213" s="1103"/>
      <c r="H1213" s="1103"/>
      <c r="I1213" s="1103"/>
      <c r="J1213" s="1103"/>
      <c r="K1213" s="1103"/>
      <c r="L1213" s="1103"/>
      <c r="M1213" s="1103"/>
      <c r="N1213" s="1103"/>
      <c r="O1213" s="1104"/>
    </row>
    <row r="1214" spans="2:21" ht="18" customHeight="1">
      <c r="B1214" s="1093"/>
      <c r="C1214" s="1094"/>
      <c r="D1214" s="1105"/>
      <c r="E1214" s="1106"/>
      <c r="F1214" s="1106"/>
      <c r="G1214" s="1106"/>
      <c r="H1214" s="1106"/>
      <c r="I1214" s="1106"/>
      <c r="J1214" s="1106"/>
      <c r="K1214" s="1106"/>
      <c r="L1214" s="1106"/>
      <c r="M1214" s="1106"/>
      <c r="N1214" s="1106"/>
      <c r="O1214" s="1107"/>
      <c r="R1214" s="294"/>
      <c r="S1214" s="294"/>
      <c r="T1214" s="294"/>
      <c r="U1214" s="294"/>
    </row>
    <row r="1215" spans="2:21" ht="18" customHeight="1">
      <c r="B1215" s="1093"/>
      <c r="C1215" s="1094"/>
      <c r="D1215" s="1147" t="s">
        <v>279</v>
      </c>
      <c r="E1215" s="1133"/>
      <c r="F1215" s="1133"/>
      <c r="G1215" s="1133"/>
      <c r="H1215" s="1133"/>
      <c r="I1215" s="1133"/>
      <c r="J1215" s="1133"/>
      <c r="K1215" s="1133"/>
      <c r="L1215" s="1133"/>
      <c r="M1215" s="1133"/>
      <c r="N1215" s="1133"/>
      <c r="O1215" s="1134"/>
      <c r="R1215" s="294"/>
      <c r="S1215" s="294"/>
      <c r="T1215" s="294"/>
      <c r="U1215" s="294"/>
    </row>
    <row r="1216" spans="2:21" ht="18" customHeight="1">
      <c r="B1216" s="1093"/>
      <c r="C1216" s="1094"/>
      <c r="D1216" s="1127"/>
      <c r="E1216" s="1128"/>
      <c r="F1216" s="1128"/>
      <c r="G1216" s="1128"/>
      <c r="H1216" s="1128"/>
      <c r="I1216" s="1128"/>
      <c r="J1216" s="1128"/>
      <c r="K1216" s="1128"/>
      <c r="L1216" s="1128"/>
      <c r="M1216" s="1128"/>
      <c r="N1216" s="1128"/>
      <c r="O1216" s="1129"/>
      <c r="R1216" s="294"/>
      <c r="S1216" s="294"/>
      <c r="T1216" s="294"/>
      <c r="U1216" s="294"/>
    </row>
    <row r="1217" spans="1:17" s="308" customFormat="1" ht="18" customHeight="1">
      <c r="B1217" s="1095"/>
      <c r="C1217" s="1096"/>
      <c r="D1217" s="1130"/>
      <c r="E1217" s="1131"/>
      <c r="F1217" s="1131"/>
      <c r="G1217" s="1131"/>
      <c r="H1217" s="1131"/>
      <c r="I1217" s="1131"/>
      <c r="J1217" s="1131"/>
      <c r="K1217" s="1131"/>
      <c r="L1217" s="1131"/>
      <c r="M1217" s="1131"/>
      <c r="N1217" s="1131"/>
      <c r="O1217" s="1132"/>
    </row>
    <row r="1218" spans="1:17" s="122" customFormat="1" ht="4.5" customHeight="1">
      <c r="B1218" s="309"/>
      <c r="C1218" s="309"/>
      <c r="D1218" s="310"/>
      <c r="E1218" s="310"/>
      <c r="F1218" s="310"/>
      <c r="G1218" s="310"/>
      <c r="H1218" s="310"/>
      <c r="I1218" s="310"/>
      <c r="J1218" s="310"/>
      <c r="K1218" s="310"/>
      <c r="L1218" s="310"/>
      <c r="M1218" s="310"/>
      <c r="N1218" s="310"/>
      <c r="O1218" s="310"/>
    </row>
    <row r="1219" spans="1:17" s="122" customFormat="1" ht="18.75" customHeight="1">
      <c r="B1219" s="463" t="s">
        <v>333</v>
      </c>
      <c r="C1219" s="309"/>
      <c r="D1219" s="310"/>
      <c r="E1219" s="310"/>
      <c r="F1219" s="310"/>
      <c r="G1219" s="310"/>
      <c r="H1219" s="310"/>
      <c r="I1219" s="310"/>
      <c r="J1219" s="310"/>
      <c r="K1219" s="310"/>
      <c r="L1219" s="310"/>
      <c r="M1219" s="310"/>
      <c r="N1219" s="310"/>
      <c r="O1219" s="310"/>
    </row>
    <row r="1220" spans="1:17" s="122" customFormat="1" ht="14.25" customHeight="1" thickBot="1">
      <c r="B1220" s="463" t="s">
        <v>331</v>
      </c>
      <c r="C1220" s="309"/>
      <c r="D1220" s="310"/>
      <c r="E1220" s="310"/>
      <c r="F1220" s="310"/>
      <c r="G1220" s="310"/>
      <c r="H1220" s="310"/>
      <c r="I1220" s="310"/>
      <c r="J1220" s="310"/>
      <c r="K1220" s="310"/>
      <c r="L1220" s="310"/>
      <c r="M1220" s="310"/>
      <c r="N1220" s="310"/>
      <c r="O1220" s="310"/>
    </row>
    <row r="1221" spans="1:17" s="122" customFormat="1" ht="18" customHeight="1" thickBot="1">
      <c r="B1221" s="1143" t="s">
        <v>36</v>
      </c>
      <c r="C1221" s="1017"/>
      <c r="D1221" s="1018"/>
      <c r="E1221" s="311" t="s">
        <v>565</v>
      </c>
      <c r="F1221" s="312"/>
      <c r="G1221" s="312"/>
      <c r="H1221" s="312"/>
      <c r="I1221" s="312"/>
      <c r="J1221" s="312"/>
      <c r="K1221" s="312"/>
      <c r="L1221" s="212"/>
      <c r="M1221" s="212"/>
      <c r="N1221" s="212"/>
      <c r="O1221" s="212"/>
    </row>
    <row r="1222" spans="1:17" s="122" customFormat="1" ht="12">
      <c r="A1222" s="313"/>
      <c r="B1222" s="314" t="s">
        <v>50</v>
      </c>
      <c r="C1222" s="314"/>
      <c r="D1222" s="315"/>
      <c r="E1222" s="316"/>
      <c r="F1222" s="316"/>
      <c r="G1222" s="317" t="s">
        <v>51</v>
      </c>
      <c r="H1222" s="315"/>
      <c r="I1222" s="314" t="s">
        <v>52</v>
      </c>
      <c r="J1222" s="314"/>
      <c r="K1222" s="313"/>
      <c r="L1222" s="318"/>
      <c r="M1222" s="319"/>
      <c r="N1222" s="313"/>
      <c r="O1222" s="317" t="s">
        <v>51</v>
      </c>
    </row>
    <row r="1223" spans="1:17" s="122" customFormat="1" ht="12">
      <c r="A1223" s="320"/>
      <c r="B1223" s="321" t="s">
        <v>53</v>
      </c>
      <c r="C1223" s="322"/>
      <c r="D1223" s="322"/>
      <c r="E1223" s="323"/>
      <c r="F1223" s="323" t="s">
        <v>54</v>
      </c>
      <c r="G1223" s="324" t="s">
        <v>55</v>
      </c>
      <c r="H1223" s="325"/>
      <c r="I1223" s="321" t="s">
        <v>53</v>
      </c>
      <c r="J1223" s="322"/>
      <c r="K1223" s="322"/>
      <c r="L1223" s="322"/>
      <c r="M1223" s="323"/>
      <c r="N1223" s="323" t="s">
        <v>54</v>
      </c>
      <c r="O1223" s="324" t="s">
        <v>55</v>
      </c>
    </row>
    <row r="1224" spans="1:17" s="122" customFormat="1" ht="18" customHeight="1">
      <c r="A1224" s="313"/>
      <c r="B1224" s="78" t="s">
        <v>395</v>
      </c>
      <c r="C1224" s="79"/>
      <c r="D1224" s="79"/>
      <c r="E1224" s="80"/>
      <c r="F1224" s="81"/>
      <c r="G1224" s="82"/>
      <c r="H1224" s="83"/>
      <c r="I1224" s="78" t="s">
        <v>397</v>
      </c>
      <c r="J1224" s="79"/>
      <c r="K1224" s="79"/>
      <c r="L1224" s="79"/>
      <c r="M1224" s="80"/>
      <c r="N1224" s="84"/>
      <c r="O1224" s="85"/>
      <c r="Q1224" s="561" t="s">
        <v>700</v>
      </c>
    </row>
    <row r="1225" spans="1:17" s="122" customFormat="1" ht="14.25" customHeight="1">
      <c r="A1225" s="313"/>
      <c r="B1225" s="86"/>
      <c r="C1225" s="87"/>
      <c r="D1225" s="88"/>
      <c r="E1225" s="89"/>
      <c r="F1225" s="90"/>
      <c r="G1225" s="91"/>
      <c r="H1225" s="83"/>
      <c r="I1225" s="92"/>
      <c r="J1225" s="93"/>
      <c r="K1225" s="88"/>
      <c r="L1225" s="88"/>
      <c r="M1225" s="89"/>
      <c r="N1225" s="90"/>
      <c r="O1225" s="94"/>
    </row>
    <row r="1226" spans="1:17" s="122" customFormat="1" ht="14.25" customHeight="1">
      <c r="A1226" s="313"/>
      <c r="B1226" s="95"/>
      <c r="C1226" s="96"/>
      <c r="D1226" s="97"/>
      <c r="E1226" s="98"/>
      <c r="F1226" s="90"/>
      <c r="G1226" s="99">
        <f>ROUNDDOWN(SUM(F1225:F1231)/1000,0)</f>
        <v>0</v>
      </c>
      <c r="H1226" s="100"/>
      <c r="I1226" s="92"/>
      <c r="J1226" s="510"/>
      <c r="K1226" s="510"/>
      <c r="L1226" s="510"/>
      <c r="M1226" s="98"/>
      <c r="N1226" s="90"/>
      <c r="O1226" s="101">
        <f>ROUNDDOWN(SUM(N1225:N1234)/1000,0)</f>
        <v>0</v>
      </c>
    </row>
    <row r="1227" spans="1:17" s="122" customFormat="1" ht="14.1" customHeight="1">
      <c r="A1227" s="313"/>
      <c r="B1227" s="95"/>
      <c r="C1227" s="96"/>
      <c r="D1227" s="97"/>
      <c r="E1227" s="98"/>
      <c r="F1227" s="90"/>
      <c r="G1227" s="99"/>
      <c r="H1227" s="100"/>
      <c r="I1227" s="92"/>
      <c r="J1227" s="510"/>
      <c r="K1227" s="510"/>
      <c r="L1227" s="510"/>
      <c r="M1227" s="98"/>
      <c r="N1227" s="90"/>
      <c r="O1227" s="94"/>
    </row>
    <row r="1228" spans="1:17" s="122" customFormat="1" ht="14.25" customHeight="1">
      <c r="A1228" s="313"/>
      <c r="B1228" s="95"/>
      <c r="C1228" s="96"/>
      <c r="D1228" s="97"/>
      <c r="E1228" s="98"/>
      <c r="F1228" s="90"/>
      <c r="G1228" s="99"/>
      <c r="H1228" s="100"/>
      <c r="I1228" s="92"/>
      <c r="J1228" s="510"/>
      <c r="K1228" s="510"/>
      <c r="L1228" s="510"/>
      <c r="M1228" s="98"/>
      <c r="N1228" s="90"/>
      <c r="O1228" s="94"/>
    </row>
    <row r="1229" spans="1:17" s="122" customFormat="1" ht="14.25" customHeight="1">
      <c r="A1229" s="313"/>
      <c r="B1229" s="95"/>
      <c r="C1229" s="96"/>
      <c r="D1229" s="97"/>
      <c r="E1229" s="98"/>
      <c r="F1229" s="90"/>
      <c r="G1229" s="102"/>
      <c r="H1229" s="103"/>
      <c r="I1229" s="92"/>
      <c r="J1229" s="510"/>
      <c r="K1229" s="510"/>
      <c r="L1229" s="510"/>
      <c r="M1229" s="98"/>
      <c r="N1229" s="90"/>
      <c r="O1229" s="94"/>
    </row>
    <row r="1230" spans="1:17" s="122" customFormat="1" ht="14.25" customHeight="1">
      <c r="A1230" s="313"/>
      <c r="B1230" s="95"/>
      <c r="C1230" s="96"/>
      <c r="D1230" s="97"/>
      <c r="E1230" s="98"/>
      <c r="F1230" s="90"/>
      <c r="G1230" s="102"/>
      <c r="H1230" s="103"/>
      <c r="I1230" s="92"/>
      <c r="J1230" s="510"/>
      <c r="K1230" s="510"/>
      <c r="L1230" s="510"/>
      <c r="M1230" s="98"/>
      <c r="N1230" s="90"/>
      <c r="O1230" s="94"/>
    </row>
    <row r="1231" spans="1:17" s="122" customFormat="1" ht="14.25" customHeight="1">
      <c r="A1231" s="313"/>
      <c r="B1231" s="78" t="s">
        <v>607</v>
      </c>
      <c r="C1231" s="79"/>
      <c r="D1231" s="79"/>
      <c r="E1231" s="80"/>
      <c r="F1231" s="81"/>
      <c r="G1231" s="82"/>
      <c r="H1231" s="105"/>
      <c r="I1231" s="92"/>
      <c r="J1231" s="510"/>
      <c r="K1231" s="510"/>
      <c r="L1231" s="510"/>
      <c r="M1231" s="98"/>
      <c r="N1231" s="90"/>
      <c r="O1231" s="94"/>
    </row>
    <row r="1232" spans="1:17" s="122" customFormat="1" ht="14.25" customHeight="1">
      <c r="A1232" s="313"/>
      <c r="B1232" s="95"/>
      <c r="C1232" s="96"/>
      <c r="D1232" s="97"/>
      <c r="E1232" s="98"/>
      <c r="F1232" s="90"/>
      <c r="G1232" s="91"/>
      <c r="H1232" s="105"/>
      <c r="I1232" s="92"/>
      <c r="J1232" s="510"/>
      <c r="K1232" s="510"/>
      <c r="L1232" s="510"/>
      <c r="M1232" s="98"/>
      <c r="N1232" s="90"/>
      <c r="O1232" s="94"/>
    </row>
    <row r="1233" spans="1:15" s="122" customFormat="1" ht="14.25" customHeight="1">
      <c r="A1233" s="313"/>
      <c r="B1233" s="95"/>
      <c r="C1233" s="96"/>
      <c r="D1233" s="97"/>
      <c r="E1233" s="98"/>
      <c r="F1233" s="90"/>
      <c r="G1233" s="99">
        <f>ROUNDDOWN(SUM(F1232:F1237)/1000,0)</f>
        <v>0</v>
      </c>
      <c r="H1233" s="100"/>
      <c r="I1233" s="107"/>
      <c r="J1233" s="511"/>
      <c r="K1233" s="511"/>
      <c r="L1233" s="511"/>
      <c r="M1233" s="98"/>
      <c r="N1233" s="90"/>
      <c r="O1233" s="106"/>
    </row>
    <row r="1234" spans="1:15" s="122" customFormat="1" ht="14.25" customHeight="1">
      <c r="A1234" s="313"/>
      <c r="B1234" s="95"/>
      <c r="C1234" s="96"/>
      <c r="D1234" s="97"/>
      <c r="E1234" s="98"/>
      <c r="F1234" s="90"/>
      <c r="G1234" s="99"/>
      <c r="H1234" s="100"/>
      <c r="I1234" s="78" t="s">
        <v>398</v>
      </c>
      <c r="J1234" s="79"/>
      <c r="K1234" s="79"/>
      <c r="L1234" s="79"/>
      <c r="M1234" s="80"/>
      <c r="N1234" s="81"/>
      <c r="O1234" s="111"/>
    </row>
    <row r="1235" spans="1:15" s="122" customFormat="1" ht="14.25" customHeight="1">
      <c r="A1235" s="313"/>
      <c r="B1235" s="95"/>
      <c r="C1235" s="96"/>
      <c r="D1235" s="97"/>
      <c r="E1235" s="98"/>
      <c r="F1235" s="90"/>
      <c r="G1235" s="99"/>
      <c r="H1235" s="105"/>
      <c r="I1235" s="92"/>
      <c r="J1235" s="510"/>
      <c r="K1235" s="510"/>
      <c r="L1235" s="510"/>
      <c r="M1235" s="98"/>
      <c r="N1235" s="90"/>
      <c r="O1235" s="94"/>
    </row>
    <row r="1236" spans="1:15" s="122" customFormat="1" ht="14.25" customHeight="1">
      <c r="A1236" s="313"/>
      <c r="B1236" s="95"/>
      <c r="C1236" s="96"/>
      <c r="D1236" s="97"/>
      <c r="E1236" s="98"/>
      <c r="F1236" s="90"/>
      <c r="G1236" s="99"/>
      <c r="H1236" s="100"/>
      <c r="I1236" s="92"/>
      <c r="J1236" s="510"/>
      <c r="K1236" s="510"/>
      <c r="L1236" s="510"/>
      <c r="M1236" s="98"/>
      <c r="N1236" s="90"/>
      <c r="O1236" s="101">
        <f>ROUNDDOWN(SUM(N1235:N1243)/1000,0)</f>
        <v>0</v>
      </c>
    </row>
    <row r="1237" spans="1:15" s="122" customFormat="1" ht="14.25" customHeight="1">
      <c r="A1237" s="313"/>
      <c r="B1237" s="78" t="s">
        <v>614</v>
      </c>
      <c r="C1237" s="79"/>
      <c r="D1237" s="79"/>
      <c r="E1237" s="80"/>
      <c r="F1237" s="81"/>
      <c r="G1237" s="82"/>
      <c r="H1237" s="100"/>
      <c r="I1237" s="92"/>
      <c r="J1237" s="510"/>
      <c r="K1237" s="510"/>
      <c r="L1237" s="510"/>
      <c r="M1237" s="98"/>
      <c r="N1237" s="90"/>
      <c r="O1237" s="94"/>
    </row>
    <row r="1238" spans="1:15" s="122" customFormat="1" ht="14.25" customHeight="1">
      <c r="A1238" s="313"/>
      <c r="B1238" s="95"/>
      <c r="C1238" s="96"/>
      <c r="D1238" s="97"/>
      <c r="E1238" s="98"/>
      <c r="F1238" s="90"/>
      <c r="G1238" s="91"/>
      <c r="H1238" s="105"/>
      <c r="I1238" s="92"/>
      <c r="J1238" s="510"/>
      <c r="K1238" s="510"/>
      <c r="L1238" s="510"/>
      <c r="M1238" s="98"/>
      <c r="N1238" s="90"/>
      <c r="O1238" s="94"/>
    </row>
    <row r="1239" spans="1:15" s="122" customFormat="1" ht="14.25" customHeight="1">
      <c r="A1239" s="313"/>
      <c r="B1239" s="95"/>
      <c r="C1239" s="96"/>
      <c r="D1239" s="97"/>
      <c r="E1239" s="98"/>
      <c r="F1239" s="90"/>
      <c r="G1239" s="99">
        <f>ROUNDDOWN(SUM(F1238:F1241)/1000,0)</f>
        <v>0</v>
      </c>
      <c r="H1239" s="105"/>
      <c r="I1239" s="92"/>
      <c r="J1239" s="510"/>
      <c r="K1239" s="510"/>
      <c r="L1239" s="510"/>
      <c r="M1239" s="98"/>
      <c r="N1239" s="90"/>
      <c r="O1239" s="94"/>
    </row>
    <row r="1240" spans="1:15" s="122" customFormat="1" ht="14.25" customHeight="1">
      <c r="A1240" s="313"/>
      <c r="B1240" s="95"/>
      <c r="C1240" s="96"/>
      <c r="D1240" s="97"/>
      <c r="E1240" s="98"/>
      <c r="F1240" s="90"/>
      <c r="G1240" s="99"/>
      <c r="H1240" s="100"/>
      <c r="I1240" s="92"/>
      <c r="J1240" s="510"/>
      <c r="K1240" s="510"/>
      <c r="L1240" s="510"/>
      <c r="M1240" s="98"/>
      <c r="N1240" s="90"/>
      <c r="O1240" s="94"/>
    </row>
    <row r="1241" spans="1:15" s="122" customFormat="1" ht="14.25" customHeight="1">
      <c r="A1241" s="313"/>
      <c r="B1241" s="78" t="s">
        <v>615</v>
      </c>
      <c r="C1241" s="79"/>
      <c r="D1241" s="79"/>
      <c r="E1241" s="80"/>
      <c r="F1241" s="81"/>
      <c r="G1241" s="82"/>
      <c r="H1241" s="100"/>
      <c r="I1241" s="92"/>
      <c r="J1241" s="510"/>
      <c r="K1241" s="510"/>
      <c r="L1241" s="510"/>
      <c r="M1241" s="98"/>
      <c r="N1241" s="90"/>
      <c r="O1241" s="94"/>
    </row>
    <row r="1242" spans="1:15" s="122" customFormat="1" ht="14.25" customHeight="1">
      <c r="A1242" s="313"/>
      <c r="B1242" s="95"/>
      <c r="C1242" s="96"/>
      <c r="D1242" s="97"/>
      <c r="E1242" s="98"/>
      <c r="F1242" s="90"/>
      <c r="G1242" s="91"/>
      <c r="H1242" s="105"/>
      <c r="I1242" s="92"/>
      <c r="J1242" s="510"/>
      <c r="K1242" s="510"/>
      <c r="L1242" s="510"/>
      <c r="M1242" s="98"/>
      <c r="N1242" s="90"/>
      <c r="O1242" s="106"/>
    </row>
    <row r="1243" spans="1:15" s="122" customFormat="1" ht="14.25" customHeight="1">
      <c r="A1243" s="313"/>
      <c r="B1243" s="95"/>
      <c r="C1243" s="96"/>
      <c r="D1243" s="97"/>
      <c r="E1243" s="98"/>
      <c r="F1243" s="90"/>
      <c r="G1243" s="99">
        <f>ROUNDDOWN(SUM(F1242:F1247)/1000,0)</f>
        <v>0</v>
      </c>
      <c r="H1243" s="105"/>
      <c r="I1243" s="185" t="s">
        <v>399</v>
      </c>
      <c r="J1243" s="167"/>
      <c r="K1243" s="109"/>
      <c r="L1243" s="109"/>
      <c r="M1243" s="110"/>
      <c r="N1243" s="84"/>
      <c r="O1243" s="111"/>
    </row>
    <row r="1244" spans="1:15" s="122" customFormat="1" ht="14.25" customHeight="1">
      <c r="A1244" s="313"/>
      <c r="B1244" s="95"/>
      <c r="C1244" s="96"/>
      <c r="D1244" s="97"/>
      <c r="E1244" s="98"/>
      <c r="F1244" s="90"/>
      <c r="G1244" s="99"/>
      <c r="H1244" s="105"/>
      <c r="I1244" s="92"/>
      <c r="J1244" s="510"/>
      <c r="K1244" s="510"/>
      <c r="L1244" s="510"/>
      <c r="M1244" s="98"/>
      <c r="N1244" s="90"/>
      <c r="O1244" s="94"/>
    </row>
    <row r="1245" spans="1:15" s="122" customFormat="1" ht="14.25" customHeight="1">
      <c r="A1245" s="313"/>
      <c r="B1245" s="95"/>
      <c r="C1245" s="96"/>
      <c r="D1245" s="97"/>
      <c r="E1245" s="98"/>
      <c r="F1245" s="90"/>
      <c r="G1245" s="99"/>
      <c r="H1245" s="100"/>
      <c r="I1245" s="92"/>
      <c r="J1245" s="510"/>
      <c r="K1245" s="510"/>
      <c r="L1245" s="510"/>
      <c r="M1245" s="98"/>
      <c r="N1245" s="90"/>
      <c r="O1245" s="101">
        <f>ROUNDDOWN(SUM(N1244:N1250)/1000,0)</f>
        <v>0</v>
      </c>
    </row>
    <row r="1246" spans="1:15" s="122" customFormat="1" ht="14.25" customHeight="1">
      <c r="A1246" s="313"/>
      <c r="B1246" s="78" t="s">
        <v>396</v>
      </c>
      <c r="C1246" s="79"/>
      <c r="D1246" s="79"/>
      <c r="E1246" s="80"/>
      <c r="F1246" s="81"/>
      <c r="G1246" s="82"/>
      <c r="H1246" s="100"/>
      <c r="I1246" s="92"/>
      <c r="J1246" s="510"/>
      <c r="K1246" s="510"/>
      <c r="L1246" s="510"/>
      <c r="M1246" s="98"/>
      <c r="N1246" s="90"/>
      <c r="O1246" s="94"/>
    </row>
    <row r="1247" spans="1:15" s="122" customFormat="1" ht="14.25" customHeight="1">
      <c r="A1247" s="313"/>
      <c r="B1247" s="95"/>
      <c r="C1247" s="96"/>
      <c r="D1247" s="97"/>
      <c r="E1247" s="98"/>
      <c r="F1247" s="90"/>
      <c r="G1247" s="91"/>
      <c r="H1247" s="100"/>
      <c r="I1247" s="92"/>
      <c r="J1247" s="510"/>
      <c r="K1247" s="510"/>
      <c r="L1247" s="510"/>
      <c r="M1247" s="98"/>
      <c r="N1247" s="90"/>
      <c r="O1247" s="94"/>
    </row>
    <row r="1248" spans="1:15" s="122" customFormat="1" ht="14.25" customHeight="1">
      <c r="A1248" s="313"/>
      <c r="B1248" s="95"/>
      <c r="C1248" s="96"/>
      <c r="D1248" s="97"/>
      <c r="E1248" s="98"/>
      <c r="F1248" s="90"/>
      <c r="G1248" s="91">
        <f>ROUNDDOWN(SUM(F1247:F1254)/1000,0)</f>
        <v>0</v>
      </c>
      <c r="H1248" s="100"/>
      <c r="I1248" s="92"/>
      <c r="J1248" s="510"/>
      <c r="K1248" s="510"/>
      <c r="L1248" s="510"/>
      <c r="M1248" s="98"/>
      <c r="N1248" s="90"/>
      <c r="O1248" s="94"/>
    </row>
    <row r="1249" spans="1:17" s="122" customFormat="1" ht="14.25" customHeight="1">
      <c r="A1249" s="313"/>
      <c r="B1249" s="95"/>
      <c r="C1249" s="96"/>
      <c r="D1249" s="97"/>
      <c r="E1249" s="98"/>
      <c r="F1249" s="90"/>
      <c r="G1249" s="91"/>
      <c r="H1249" s="100"/>
      <c r="I1249" s="92"/>
      <c r="J1249" s="510"/>
      <c r="K1249" s="510"/>
      <c r="L1249" s="510"/>
      <c r="M1249" s="98"/>
      <c r="N1249" s="90"/>
      <c r="O1249" s="94"/>
    </row>
    <row r="1250" spans="1:17" s="122" customFormat="1" ht="14.25" customHeight="1">
      <c r="A1250" s="313"/>
      <c r="B1250" s="95"/>
      <c r="C1250" s="96"/>
      <c r="D1250" s="97"/>
      <c r="E1250" s="98"/>
      <c r="F1250" s="90"/>
      <c r="G1250" s="91"/>
      <c r="H1250" s="105"/>
      <c r="I1250" s="185" t="s">
        <v>400</v>
      </c>
      <c r="J1250" s="108"/>
      <c r="K1250" s="109"/>
      <c r="L1250" s="109"/>
      <c r="M1250" s="110"/>
      <c r="N1250" s="84"/>
      <c r="O1250" s="168"/>
    </row>
    <row r="1251" spans="1:17" s="122" customFormat="1" ht="14.25" customHeight="1">
      <c r="A1251" s="313"/>
      <c r="B1251" s="95"/>
      <c r="C1251" s="96"/>
      <c r="D1251" s="97"/>
      <c r="E1251" s="98"/>
      <c r="F1251" s="90"/>
      <c r="G1251" s="91"/>
      <c r="H1251" s="105"/>
      <c r="I1251" s="92"/>
      <c r="J1251" s="510"/>
      <c r="K1251" s="510"/>
      <c r="L1251" s="510"/>
      <c r="M1251" s="98"/>
      <c r="N1251" s="90"/>
      <c r="O1251" s="169"/>
    </row>
    <row r="1252" spans="1:17" s="122" customFormat="1" ht="14.25" customHeight="1">
      <c r="A1252" s="313"/>
      <c r="B1252" s="95"/>
      <c r="C1252" s="96"/>
      <c r="D1252" s="97"/>
      <c r="E1252" s="98"/>
      <c r="F1252" s="90"/>
      <c r="G1252" s="91"/>
      <c r="H1252" s="105"/>
      <c r="I1252" s="92"/>
      <c r="J1252" s="510"/>
      <c r="K1252" s="510"/>
      <c r="L1252" s="510"/>
      <c r="M1252" s="98"/>
      <c r="N1252" s="90"/>
      <c r="O1252" s="101">
        <f>ROUNDDOWN(SUM(N1251:N1257)/1000,0)</f>
        <v>0</v>
      </c>
    </row>
    <row r="1253" spans="1:17" s="122" customFormat="1" ht="14.25" customHeight="1">
      <c r="A1253" s="313"/>
      <c r="B1253" s="95"/>
      <c r="C1253" s="96"/>
      <c r="D1253" s="97"/>
      <c r="E1253" s="98"/>
      <c r="F1253" s="90"/>
      <c r="G1253" s="91"/>
      <c r="H1253" s="105"/>
      <c r="I1253" s="92"/>
      <c r="J1253" s="510"/>
      <c r="K1253" s="510"/>
      <c r="L1253" s="510"/>
      <c r="M1253" s="98"/>
      <c r="N1253" s="90"/>
      <c r="O1253" s="94"/>
    </row>
    <row r="1254" spans="1:17" s="122" customFormat="1" ht="14.25" customHeight="1">
      <c r="A1254" s="313"/>
      <c r="B1254" s="78" t="s">
        <v>56</v>
      </c>
      <c r="C1254" s="79"/>
      <c r="D1254" s="79"/>
      <c r="E1254" s="80"/>
      <c r="F1254" s="81"/>
      <c r="G1254" s="82"/>
      <c r="H1254" s="105"/>
      <c r="I1254" s="92"/>
      <c r="J1254" s="510"/>
      <c r="K1254" s="510"/>
      <c r="L1254" s="510"/>
      <c r="M1254" s="98"/>
      <c r="N1254" s="90"/>
      <c r="O1254" s="94"/>
    </row>
    <row r="1255" spans="1:17" s="122" customFormat="1" ht="14.25" customHeight="1">
      <c r="A1255" s="313"/>
      <c r="B1255" s="95"/>
      <c r="C1255" s="96"/>
      <c r="D1255" s="97"/>
      <c r="E1255" s="98"/>
      <c r="F1255" s="90"/>
      <c r="G1255" s="91"/>
      <c r="H1255" s="100"/>
      <c r="I1255" s="92"/>
      <c r="J1255" s="510"/>
      <c r="K1255" s="510"/>
      <c r="L1255" s="510"/>
      <c r="M1255" s="98"/>
      <c r="N1255" s="90"/>
      <c r="O1255" s="94"/>
    </row>
    <row r="1256" spans="1:17" s="122" customFormat="1" ht="14.25" customHeight="1">
      <c r="A1256" s="313"/>
      <c r="B1256" s="95"/>
      <c r="C1256" s="96"/>
      <c r="D1256" s="97"/>
      <c r="E1256" s="98"/>
      <c r="F1256" s="90"/>
      <c r="G1256" s="99">
        <f>ROUNDDOWN(SUM(F1255:F1260)/1000,0)</f>
        <v>0</v>
      </c>
      <c r="H1256" s="105"/>
      <c r="I1256" s="92"/>
      <c r="J1256" s="510"/>
      <c r="K1256" s="510"/>
      <c r="L1256" s="510"/>
      <c r="M1256" s="98"/>
      <c r="N1256" s="90"/>
      <c r="O1256" s="106"/>
    </row>
    <row r="1257" spans="1:17" s="122" customFormat="1" ht="14.25" customHeight="1">
      <c r="A1257" s="313"/>
      <c r="B1257" s="95"/>
      <c r="C1257" s="96"/>
      <c r="D1257" s="97"/>
      <c r="E1257" s="98"/>
      <c r="F1257" s="90"/>
      <c r="G1257" s="91"/>
      <c r="H1257" s="105"/>
      <c r="I1257" s="185" t="s">
        <v>401</v>
      </c>
      <c r="J1257" s="108"/>
      <c r="K1257" s="109"/>
      <c r="L1257" s="109"/>
      <c r="M1257" s="110"/>
      <c r="N1257" s="707"/>
      <c r="O1257" s="112"/>
    </row>
    <row r="1258" spans="1:17" s="122" customFormat="1" ht="14.25" customHeight="1">
      <c r="A1258" s="313"/>
      <c r="B1258" s="95"/>
      <c r="C1258" s="96"/>
      <c r="D1258" s="97"/>
      <c r="E1258" s="98"/>
      <c r="F1258" s="90"/>
      <c r="G1258" s="99"/>
      <c r="H1258" s="105"/>
      <c r="I1258" s="92"/>
      <c r="J1258" s="510"/>
      <c r="K1258" s="510"/>
      <c r="L1258" s="510"/>
      <c r="M1258" s="98"/>
      <c r="N1258" s="90"/>
      <c r="O1258" s="94"/>
    </row>
    <row r="1259" spans="1:17" s="122" customFormat="1" ht="14.25" customHeight="1">
      <c r="A1259" s="313"/>
      <c r="B1259" s="95"/>
      <c r="C1259" s="96"/>
      <c r="D1259" s="97"/>
      <c r="E1259" s="98"/>
      <c r="F1259" s="90"/>
      <c r="G1259" s="99"/>
      <c r="H1259" s="100"/>
      <c r="I1259" s="92"/>
      <c r="J1259" s="510"/>
      <c r="K1259" s="510"/>
      <c r="L1259" s="510"/>
      <c r="M1259" s="98"/>
      <c r="N1259" s="90"/>
      <c r="O1259" s="101">
        <f>ROUNDDOWN(SUM(N1258:N1263)/1000,0)</f>
        <v>0</v>
      </c>
    </row>
    <row r="1260" spans="1:17" s="122" customFormat="1" ht="14.1" customHeight="1" thickBot="1">
      <c r="A1260" s="313"/>
      <c r="B1260" s="113" t="s">
        <v>608</v>
      </c>
      <c r="C1260" s="114"/>
      <c r="D1260" s="114"/>
      <c r="E1260" s="115"/>
      <c r="F1260" s="116"/>
      <c r="G1260" s="117">
        <f>G1261-G1226-G1233-G1239-G1243-G1248-G1256</f>
        <v>0</v>
      </c>
      <c r="H1260" s="105"/>
      <c r="I1260" s="92"/>
      <c r="J1260" s="510"/>
      <c r="K1260" s="510"/>
      <c r="L1260" s="510"/>
      <c r="M1260" s="98"/>
      <c r="N1260" s="90"/>
      <c r="O1260" s="94"/>
    </row>
    <row r="1261" spans="1:17" s="122" customFormat="1" ht="14.25" customHeight="1" thickTop="1">
      <c r="A1261" s="313"/>
      <c r="B1261" s="702" t="s">
        <v>57</v>
      </c>
      <c r="C1261" s="703"/>
      <c r="D1261" s="703"/>
      <c r="E1261" s="703"/>
      <c r="F1261" s="704"/>
      <c r="G1261" s="118">
        <f>O1270</f>
        <v>0</v>
      </c>
      <c r="H1261" s="100"/>
      <c r="I1261" s="92"/>
      <c r="J1261" s="510"/>
      <c r="K1261" s="510"/>
      <c r="L1261" s="510"/>
      <c r="M1261" s="98"/>
      <c r="N1261" s="90"/>
      <c r="O1261" s="94"/>
    </row>
    <row r="1262" spans="1:17" s="122" customFormat="1" ht="20.100000000000001" customHeight="1">
      <c r="A1262" s="313"/>
      <c r="B1262" s="119" t="s">
        <v>58</v>
      </c>
      <c r="C1262" s="120"/>
      <c r="D1262" s="120"/>
      <c r="E1262" s="120"/>
      <c r="F1262" s="120"/>
      <c r="G1262" s="121"/>
      <c r="H1262" s="100"/>
      <c r="I1262" s="107"/>
      <c r="J1262" s="511"/>
      <c r="K1262" s="511"/>
      <c r="L1262" s="511"/>
      <c r="M1262" s="104"/>
      <c r="N1262" s="645"/>
      <c r="O1262" s="106"/>
    </row>
    <row r="1263" spans="1:17" s="122" customFormat="1" ht="14.25" customHeight="1">
      <c r="A1263" s="313"/>
      <c r="B1263" s="122" t="s">
        <v>59</v>
      </c>
      <c r="C1263" s="120"/>
      <c r="D1263" s="120"/>
      <c r="E1263" s="120"/>
      <c r="F1263" s="120"/>
      <c r="G1263" s="123" t="s">
        <v>60</v>
      </c>
      <c r="H1263" s="121"/>
      <c r="I1263" s="185" t="s">
        <v>717</v>
      </c>
      <c r="J1263" s="708"/>
      <c r="K1263" s="510"/>
      <c r="L1263" s="510"/>
      <c r="M1263" s="110"/>
      <c r="N1263" s="84"/>
      <c r="O1263" s="111"/>
    </row>
    <row r="1264" spans="1:17" s="122" customFormat="1" ht="14.25" customHeight="1">
      <c r="A1264" s="313"/>
      <c r="B1264" s="987" t="s">
        <v>61</v>
      </c>
      <c r="C1264" s="1019"/>
      <c r="D1264" s="1019"/>
      <c r="E1264" s="1019"/>
      <c r="F1264" s="1020"/>
      <c r="G1264" s="125" t="s">
        <v>62</v>
      </c>
      <c r="H1264" s="124"/>
      <c r="I1264" s="92"/>
      <c r="J1264" s="510"/>
      <c r="K1264" s="709"/>
      <c r="L1264" s="709"/>
      <c r="M1264" s="98"/>
      <c r="N1264" s="90"/>
      <c r="O1264" s="94"/>
      <c r="Q1264" s="648" t="s">
        <v>735</v>
      </c>
    </row>
    <row r="1265" spans="1:21" s="122" customFormat="1" ht="14.25" customHeight="1">
      <c r="A1265" s="313"/>
      <c r="B1265" s="1144" t="s">
        <v>403</v>
      </c>
      <c r="C1265" s="1019"/>
      <c r="D1265" s="1019"/>
      <c r="E1265" s="1019"/>
      <c r="F1265" s="1020"/>
      <c r="G1265" s="126"/>
      <c r="H1265" s="124"/>
      <c r="I1265" s="92"/>
      <c r="J1265" s="510"/>
      <c r="K1265" s="510"/>
      <c r="L1265" s="510"/>
      <c r="M1265" s="98"/>
      <c r="N1265" s="90"/>
      <c r="O1265" s="101">
        <f>ROUNDDOWN(SUM(N1264:N1268)/1000,0)</f>
        <v>0</v>
      </c>
    </row>
    <row r="1266" spans="1:21" s="122" customFormat="1" ht="20.100000000000001" customHeight="1">
      <c r="A1266" s="313"/>
      <c r="B1266" s="1144" t="s">
        <v>404</v>
      </c>
      <c r="C1266" s="1145"/>
      <c r="D1266" s="1145"/>
      <c r="E1266" s="1145"/>
      <c r="F1266" s="1146"/>
      <c r="G1266" s="126"/>
      <c r="H1266" s="127"/>
      <c r="I1266" s="92"/>
      <c r="J1266" s="510"/>
      <c r="K1266" s="510"/>
      <c r="L1266" s="510"/>
      <c r="M1266" s="98"/>
      <c r="N1266" s="90"/>
      <c r="O1266" s="94"/>
    </row>
    <row r="1267" spans="1:21" s="122" customFormat="1" ht="21.95" customHeight="1" thickBot="1">
      <c r="A1267" s="313"/>
      <c r="B1267" s="1144" t="s">
        <v>104</v>
      </c>
      <c r="C1267" s="1145"/>
      <c r="D1267" s="1145"/>
      <c r="E1267" s="1145"/>
      <c r="F1267" s="1146"/>
      <c r="G1267" s="126"/>
      <c r="H1267" s="105"/>
      <c r="I1267" s="92"/>
      <c r="J1267" s="510"/>
      <c r="K1267" s="510"/>
      <c r="L1267" s="510"/>
      <c r="M1267" s="98"/>
      <c r="N1267" s="90"/>
      <c r="O1267" s="128"/>
    </row>
    <row r="1268" spans="1:21" s="122" customFormat="1" ht="35.450000000000003" customHeight="1" thickTop="1">
      <c r="A1268" s="313"/>
      <c r="B1268" s="1144" t="s">
        <v>108</v>
      </c>
      <c r="C1268" s="1145"/>
      <c r="D1268" s="1145"/>
      <c r="E1268" s="1145"/>
      <c r="F1268" s="1146"/>
      <c r="G1268" s="126"/>
      <c r="H1268" s="105"/>
      <c r="I1268" s="1166" t="s">
        <v>402</v>
      </c>
      <c r="J1268" s="1167"/>
      <c r="K1268" s="1167"/>
      <c r="L1268" s="1167"/>
      <c r="M1268" s="1167"/>
      <c r="N1268" s="1168"/>
      <c r="O1268" s="129">
        <f>SUM(O1226,O1236,O1245,O1252,O1259,O1265)</f>
        <v>0</v>
      </c>
    </row>
    <row r="1269" spans="1:21" s="122" customFormat="1" ht="35.450000000000003" customHeight="1">
      <c r="A1269" s="313"/>
      <c r="B1269" s="1144" t="s">
        <v>774</v>
      </c>
      <c r="C1269" s="1145"/>
      <c r="D1269" s="1145"/>
      <c r="E1269" s="1145"/>
      <c r="F1269" s="1146"/>
      <c r="G1269" s="126"/>
      <c r="H1269" s="121"/>
      <c r="I1269" s="1169" t="s">
        <v>276</v>
      </c>
      <c r="J1269" s="1170"/>
      <c r="K1269" s="1170"/>
      <c r="L1269" s="1170"/>
      <c r="M1269" s="1170"/>
      <c r="N1269" s="1171"/>
      <c r="O1269" s="136">
        <f>IF(共通入力シート!$B$18="課税事業者",ROUNDDOWN((O1268-G1271)*10/110,0),0)</f>
        <v>0</v>
      </c>
    </row>
    <row r="1270" spans="1:21" s="122" customFormat="1" ht="26.1" customHeight="1" thickBot="1">
      <c r="A1270" s="313"/>
      <c r="B1270" s="1153" t="s">
        <v>775</v>
      </c>
      <c r="C1270" s="1154"/>
      <c r="D1270" s="1154"/>
      <c r="E1270" s="1154"/>
      <c r="F1270" s="1155"/>
      <c r="G1270" s="126"/>
      <c r="H1270" s="121"/>
      <c r="I1270" s="1159" t="s">
        <v>609</v>
      </c>
      <c r="J1270" s="1160"/>
      <c r="K1270" s="1160"/>
      <c r="L1270" s="1160"/>
      <c r="M1270" s="1160"/>
      <c r="N1270" s="1161"/>
      <c r="O1270" s="131">
        <f>O1268-O1269</f>
        <v>0</v>
      </c>
    </row>
    <row r="1271" spans="1:21" s="122" customFormat="1" ht="25.35" customHeight="1" thickTop="1">
      <c r="A1271" s="313"/>
      <c r="B1271" s="1156" t="s">
        <v>63</v>
      </c>
      <c r="C1271" s="1157"/>
      <c r="D1271" s="1157"/>
      <c r="E1271" s="1157"/>
      <c r="F1271" s="1158"/>
      <c r="G1271" s="130">
        <f>SUM(G1265:G1270)</f>
        <v>0</v>
      </c>
      <c r="H1271" s="326"/>
      <c r="I1271" s="1159" t="s">
        <v>610</v>
      </c>
      <c r="J1271" s="1160"/>
      <c r="K1271" s="1160"/>
      <c r="L1271" s="1160"/>
      <c r="M1271" s="1160"/>
      <c r="N1271" s="1161"/>
      <c r="O1271" s="134"/>
    </row>
    <row r="1272" spans="1:21" s="122" customFormat="1" ht="26.25" customHeight="1">
      <c r="A1272" s="313"/>
      <c r="B1272" s="122" t="s">
        <v>64</v>
      </c>
      <c r="C1272" s="327"/>
      <c r="D1272" s="327"/>
      <c r="E1272" s="327"/>
      <c r="F1272" s="327"/>
      <c r="G1272" s="133"/>
      <c r="H1272" s="326"/>
      <c r="O1272" s="135"/>
    </row>
    <row r="1273" spans="1:21" s="122" customFormat="1" ht="10.5" customHeight="1" thickBot="1">
      <c r="A1273" s="313"/>
      <c r="C1273" s="327"/>
      <c r="D1273" s="327"/>
      <c r="E1273" s="327"/>
      <c r="F1273" s="327"/>
      <c r="G1273" s="133"/>
      <c r="H1273" s="326"/>
      <c r="I1273" s="328"/>
    </row>
    <row r="1274" spans="1:21" s="122" customFormat="1" ht="25.35" customHeight="1" thickBot="1">
      <c r="A1274" s="313"/>
      <c r="B1274" s="1143" t="s">
        <v>65</v>
      </c>
      <c r="C1274" s="1018"/>
      <c r="D1274" s="1162" t="str">
        <f>IF(共通入力シート!$B$2="","",共通入力シート!$B$2)</f>
        <v/>
      </c>
      <c r="E1274" s="1162"/>
      <c r="F1274" s="1162"/>
      <c r="G1274" s="1163"/>
      <c r="H1274" s="1164" t="s">
        <v>778</v>
      </c>
      <c r="I1274" s="1165"/>
      <c r="J1274" s="1165"/>
      <c r="K1274" s="1165"/>
      <c r="L1274" s="1165"/>
      <c r="M1274" s="1165"/>
      <c r="N1274" s="1165"/>
      <c r="O1274" s="1165"/>
    </row>
    <row r="1275" spans="1:21" s="122" customFormat="1" ht="77.099999999999994" customHeight="1" thickBot="1">
      <c r="A1275" s="313"/>
      <c r="B1275" s="1148" t="s">
        <v>776</v>
      </c>
      <c r="C1275" s="1149"/>
      <c r="D1275" s="1150" t="str">
        <f>IF(O1270=0,"",MAX(0,MIN(INT(O1270/2),G1260)))</f>
        <v/>
      </c>
      <c r="E1275" s="1150"/>
      <c r="F1275" s="1150"/>
      <c r="G1275" s="329" t="s">
        <v>27</v>
      </c>
      <c r="H1275" s="1151" t="s">
        <v>736</v>
      </c>
      <c r="I1275" s="1152"/>
      <c r="J1275" s="1152"/>
      <c r="K1275" s="1152"/>
      <c r="L1275" s="1152"/>
      <c r="M1275" s="1152"/>
      <c r="N1275" s="1152"/>
      <c r="O1275" s="1152"/>
    </row>
    <row r="1276" spans="1:21" ht="4.5" customHeight="1"/>
    <row r="1277" spans="1:21" ht="15.6" customHeight="1">
      <c r="B1277" s="122" t="s">
        <v>332</v>
      </c>
      <c r="C1277" s="198"/>
      <c r="D1277" s="198"/>
      <c r="E1277" s="198"/>
      <c r="F1277" s="198"/>
      <c r="G1277" s="198"/>
      <c r="H1277" s="198"/>
      <c r="I1277" s="198"/>
      <c r="J1277" s="198"/>
      <c r="K1277" s="198"/>
      <c r="L1277" s="198"/>
      <c r="M1277" s="198"/>
      <c r="N1277" s="198"/>
      <c r="O1277" s="198"/>
      <c r="R1277" s="294"/>
      <c r="S1277" s="294"/>
      <c r="T1277" s="294"/>
      <c r="U1277" s="294"/>
    </row>
    <row r="1278" spans="1:21" ht="15.6" customHeight="1">
      <c r="B1278" s="198" t="s">
        <v>383</v>
      </c>
      <c r="C1278" s="198"/>
      <c r="D1278" s="198"/>
      <c r="E1278" s="198"/>
      <c r="F1278" s="198"/>
      <c r="G1278" s="198"/>
      <c r="H1278" s="198"/>
      <c r="I1278" s="198"/>
      <c r="J1278" s="198"/>
      <c r="K1278" s="198"/>
      <c r="L1278" s="198"/>
      <c r="M1278" s="198"/>
      <c r="N1278" s="198"/>
      <c r="O1278" s="198"/>
      <c r="R1278" s="294"/>
      <c r="S1278" s="294"/>
      <c r="T1278" s="294"/>
      <c r="U1278" s="294"/>
    </row>
    <row r="1279" spans="1:21" ht="15.6" customHeight="1" thickBot="1">
      <c r="B1279" s="1044" t="s">
        <v>575</v>
      </c>
      <c r="C1279" s="1044"/>
      <c r="D1279" s="1044"/>
      <c r="E1279" s="1044"/>
      <c r="F1279" s="1044"/>
      <c r="G1279" s="1044"/>
      <c r="H1279" s="1044"/>
      <c r="I1279" s="1044"/>
      <c r="J1279" s="1044"/>
      <c r="K1279" s="1044"/>
      <c r="L1279" s="1044"/>
      <c r="M1279" s="1044"/>
      <c r="N1279" s="1044"/>
      <c r="O1279" s="1044"/>
      <c r="R1279" s="294"/>
      <c r="S1279" s="294"/>
      <c r="T1279" s="294"/>
      <c r="U1279" s="294"/>
    </row>
    <row r="1280" spans="1:21" ht="15.75" customHeight="1">
      <c r="B1280" s="1036" t="s">
        <v>36</v>
      </c>
      <c r="C1280" s="1063"/>
      <c r="D1280" s="1051" t="s">
        <v>566</v>
      </c>
      <c r="E1280" s="1052"/>
      <c r="F1280" s="1036" t="s">
        <v>447</v>
      </c>
      <c r="G1280" s="1037"/>
      <c r="H1280" s="1038"/>
      <c r="I1280" s="1038"/>
      <c r="J1280" s="1038"/>
      <c r="K1280" s="1038"/>
      <c r="L1280" s="1038"/>
      <c r="M1280" s="1038"/>
      <c r="N1280" s="1038"/>
      <c r="O1280" s="1039"/>
      <c r="Q1280" s="520"/>
      <c r="R1280" s="294"/>
      <c r="S1280" s="294"/>
      <c r="T1280" s="294"/>
      <c r="U1280" s="294"/>
    </row>
    <row r="1281" spans="2:21" ht="17.25" customHeight="1" thickBot="1">
      <c r="B1281" s="1040"/>
      <c r="C1281" s="1064"/>
      <c r="D1281" s="1053"/>
      <c r="E1281" s="1054"/>
      <c r="F1281" s="1040"/>
      <c r="G1281" s="1041"/>
      <c r="H1281" s="1042"/>
      <c r="I1281" s="1042"/>
      <c r="J1281" s="1042"/>
      <c r="K1281" s="1042"/>
      <c r="L1281" s="1042"/>
      <c r="M1281" s="1042"/>
      <c r="N1281" s="1042"/>
      <c r="O1281" s="1043"/>
      <c r="Q1281" s="519"/>
      <c r="R1281" s="294"/>
      <c r="S1281" s="294"/>
      <c r="T1281" s="294"/>
      <c r="U1281" s="294"/>
    </row>
    <row r="1282" spans="2:21" ht="16.5" customHeight="1">
      <c r="B1282" s="295" t="s">
        <v>111</v>
      </c>
      <c r="C1282" s="296"/>
      <c r="D1282" s="296"/>
      <c r="E1282" s="297"/>
      <c r="F1282" s="296"/>
      <c r="G1282" s="296"/>
      <c r="H1282" s="298"/>
      <c r="I1282" s="298"/>
      <c r="J1282" s="298"/>
      <c r="K1282" s="298"/>
      <c r="L1282" s="298"/>
      <c r="M1282" s="298"/>
      <c r="N1282" s="298"/>
      <c r="O1282" s="299"/>
      <c r="R1282" s="294"/>
      <c r="S1282" s="294"/>
      <c r="T1282" s="294"/>
      <c r="U1282" s="294"/>
    </row>
    <row r="1283" spans="2:21" ht="18.75" customHeight="1">
      <c r="B1283" s="1055"/>
      <c r="C1283" s="1056"/>
      <c r="D1283" s="1056"/>
      <c r="E1283" s="1056"/>
      <c r="F1283" s="1056"/>
      <c r="G1283" s="1056"/>
      <c r="H1283" s="1056"/>
      <c r="I1283" s="1056"/>
      <c r="J1283" s="1056"/>
      <c r="K1283" s="1056"/>
      <c r="L1283" s="1213" t="s">
        <v>39</v>
      </c>
      <c r="M1283" s="1215"/>
      <c r="N1283" s="1215"/>
      <c r="O1283" s="1216"/>
      <c r="Q1283" s="496" t="str">
        <f>IF(M1283="", "←選択してください。", "")</f>
        <v>←選択してください。</v>
      </c>
      <c r="R1283" s="294"/>
      <c r="S1283" s="294"/>
      <c r="T1283" s="294"/>
      <c r="U1283" s="294"/>
    </row>
    <row r="1284" spans="2:21" ht="17.25" customHeight="1">
      <c r="B1284" s="1057"/>
      <c r="C1284" s="1058"/>
      <c r="D1284" s="1058"/>
      <c r="E1284" s="1058"/>
      <c r="F1284" s="1058"/>
      <c r="G1284" s="1058"/>
      <c r="H1284" s="1058"/>
      <c r="I1284" s="1058"/>
      <c r="J1284" s="1058"/>
      <c r="K1284" s="1058"/>
      <c r="L1284" s="1214"/>
      <c r="M1284" s="1217"/>
      <c r="N1284" s="1217"/>
      <c r="O1284" s="1218"/>
      <c r="Q1284" s="301"/>
      <c r="R1284" s="294"/>
      <c r="S1284" s="294"/>
      <c r="T1284" s="294"/>
      <c r="U1284" s="294"/>
    </row>
    <row r="1285" spans="2:21" ht="4.5" customHeight="1">
      <c r="B1285" s="303"/>
      <c r="C1285" s="303"/>
      <c r="D1285" s="303"/>
      <c r="E1285" s="303"/>
      <c r="F1285" s="303"/>
      <c r="G1285" s="303"/>
      <c r="H1285" s="303"/>
      <c r="I1285" s="303"/>
      <c r="J1285" s="303"/>
      <c r="K1285" s="303"/>
      <c r="L1285" s="303"/>
      <c r="M1285" s="303"/>
      <c r="N1285" s="303"/>
      <c r="O1285" s="517"/>
      <c r="R1285" s="294"/>
      <c r="S1285" s="294"/>
      <c r="T1285" s="294"/>
      <c r="U1285" s="294"/>
    </row>
    <row r="1286" spans="2:21" ht="24" customHeight="1">
      <c r="B1286" s="987" t="s">
        <v>112</v>
      </c>
      <c r="C1286" s="1097"/>
      <c r="D1286" s="1098" t="s">
        <v>41</v>
      </c>
      <c r="E1286" s="1099"/>
      <c r="F1286" s="1100"/>
      <c r="G1286" s="1100"/>
      <c r="H1286" s="1101"/>
      <c r="I1286" s="987"/>
      <c r="J1286" s="988"/>
      <c r="K1286" s="988"/>
      <c r="L1286" s="1219"/>
      <c r="M1286" s="1219"/>
      <c r="N1286" s="1219"/>
      <c r="O1286" s="1220"/>
      <c r="Q1286" s="301" t="str">
        <f>IF(OR(F1280="人材養成事業",F1280= "普及啓発事業"), "←斜線部は記入する必要はありません。", "")</f>
        <v/>
      </c>
      <c r="R1286" s="294"/>
      <c r="S1286" s="294"/>
      <c r="T1286" s="294"/>
      <c r="U1286" s="294"/>
    </row>
    <row r="1287" spans="2:21" ht="8.25" customHeight="1">
      <c r="B1287" s="122"/>
      <c r="C1287" s="122"/>
      <c r="D1287" s="122"/>
      <c r="E1287" s="122"/>
      <c r="F1287" s="303"/>
      <c r="G1287" s="303"/>
      <c r="H1287" s="500"/>
      <c r="I1287" s="303"/>
      <c r="J1287" s="303"/>
      <c r="K1287" s="303"/>
      <c r="L1287" s="501"/>
      <c r="M1287" s="303"/>
      <c r="N1287" s="303"/>
      <c r="O1287" s="502"/>
      <c r="Q1287" s="301"/>
      <c r="R1287" s="294"/>
      <c r="S1287" s="294"/>
      <c r="T1287" s="294"/>
      <c r="U1287" s="294"/>
    </row>
    <row r="1288" spans="2:21" ht="24" hidden="1" customHeight="1">
      <c r="B1288" s="122"/>
      <c r="C1288" s="122"/>
      <c r="D1288" s="122"/>
      <c r="E1288" s="122"/>
      <c r="F1288" s="303"/>
      <c r="G1288" s="303"/>
      <c r="H1288" s="500"/>
      <c r="I1288" s="303"/>
      <c r="J1288" s="303"/>
      <c r="K1288" s="303"/>
      <c r="L1288" s="501"/>
      <c r="M1288" s="303"/>
      <c r="N1288" s="303"/>
      <c r="O1288" s="502"/>
      <c r="Q1288" s="301"/>
      <c r="R1288" s="294"/>
      <c r="S1288" s="294"/>
      <c r="T1288" s="294"/>
      <c r="U1288" s="294"/>
    </row>
    <row r="1289" spans="2:21" ht="9.75" hidden="1" customHeight="1">
      <c r="B1289" s="122"/>
      <c r="C1289" s="122"/>
      <c r="D1289" s="303"/>
      <c r="E1289" s="303"/>
      <c r="F1289" s="303"/>
      <c r="G1289" s="303"/>
      <c r="H1289" s="303"/>
      <c r="I1289" s="303"/>
      <c r="J1289" s="303"/>
      <c r="K1289" s="303"/>
      <c r="L1289" s="303"/>
      <c r="M1289" s="303"/>
      <c r="N1289" s="303"/>
      <c r="O1289" s="303"/>
      <c r="Q1289" s="301"/>
      <c r="R1289" s="294"/>
      <c r="S1289" s="294"/>
      <c r="T1289" s="294"/>
      <c r="U1289" s="294"/>
    </row>
    <row r="1290" spans="2:21" s="97" customFormat="1" ht="18" customHeight="1">
      <c r="B1290" s="1067" t="s">
        <v>277</v>
      </c>
      <c r="C1290" s="1075"/>
      <c r="D1290" s="1032" t="s">
        <v>738</v>
      </c>
      <c r="E1290" s="975"/>
      <c r="F1290" s="975"/>
      <c r="G1290" s="975"/>
      <c r="H1290" s="975"/>
      <c r="I1290" s="975"/>
      <c r="J1290" s="975"/>
      <c r="K1290" s="975"/>
      <c r="L1290" s="975"/>
      <c r="M1290" s="975"/>
      <c r="N1290" s="975"/>
      <c r="O1290" s="976"/>
      <c r="Q1290" s="495"/>
    </row>
    <row r="1291" spans="2:21" s="97" customFormat="1" ht="19.350000000000001" customHeight="1">
      <c r="B1291" s="1076"/>
      <c r="C1291" s="1077"/>
      <c r="D1291" s="1033"/>
      <c r="E1291" s="1034"/>
      <c r="F1291" s="1034"/>
      <c r="G1291" s="1034"/>
      <c r="H1291" s="1034"/>
      <c r="I1291" s="1034"/>
      <c r="J1291" s="1034"/>
      <c r="K1291" s="1034"/>
      <c r="L1291" s="1034"/>
      <c r="M1291" s="1034"/>
      <c r="N1291" s="1034"/>
      <c r="O1291" s="1035"/>
    </row>
    <row r="1292" spans="2:21" s="97" customFormat="1" ht="19.350000000000001" customHeight="1">
      <c r="B1292" s="1076"/>
      <c r="C1292" s="1077"/>
      <c r="D1292" s="1026"/>
      <c r="E1292" s="1027"/>
      <c r="F1292" s="1027"/>
      <c r="G1292" s="1027"/>
      <c r="H1292" s="1027"/>
      <c r="I1292" s="1027"/>
      <c r="J1292" s="1027"/>
      <c r="K1292" s="1027"/>
      <c r="L1292" s="1027"/>
      <c r="M1292" s="1027"/>
      <c r="N1292" s="1027"/>
      <c r="O1292" s="1028"/>
    </row>
    <row r="1293" spans="2:21" s="97" customFormat="1" ht="19.350000000000001" customHeight="1">
      <c r="B1293" s="1076"/>
      <c r="C1293" s="1077"/>
      <c r="D1293" s="1026"/>
      <c r="E1293" s="1027"/>
      <c r="F1293" s="1027"/>
      <c r="G1293" s="1027"/>
      <c r="H1293" s="1027"/>
      <c r="I1293" s="1027"/>
      <c r="J1293" s="1027"/>
      <c r="K1293" s="1027"/>
      <c r="L1293" s="1027"/>
      <c r="M1293" s="1027"/>
      <c r="N1293" s="1027"/>
      <c r="O1293" s="1028"/>
    </row>
    <row r="1294" spans="2:21" s="97" customFormat="1" ht="19.350000000000001" customHeight="1">
      <c r="B1294" s="1076"/>
      <c r="C1294" s="1077"/>
      <c r="D1294" s="1026"/>
      <c r="E1294" s="1027"/>
      <c r="F1294" s="1027"/>
      <c r="G1294" s="1027"/>
      <c r="H1294" s="1027"/>
      <c r="I1294" s="1027"/>
      <c r="J1294" s="1027"/>
      <c r="K1294" s="1027"/>
      <c r="L1294" s="1027"/>
      <c r="M1294" s="1027"/>
      <c r="N1294" s="1027"/>
      <c r="O1294" s="1028"/>
    </row>
    <row r="1295" spans="2:21" s="97" customFormat="1" ht="19.350000000000001" customHeight="1">
      <c r="B1295" s="1076"/>
      <c r="C1295" s="1077"/>
      <c r="D1295" s="1026"/>
      <c r="E1295" s="1027"/>
      <c r="F1295" s="1027"/>
      <c r="G1295" s="1027"/>
      <c r="H1295" s="1027"/>
      <c r="I1295" s="1027"/>
      <c r="J1295" s="1027"/>
      <c r="K1295" s="1027"/>
      <c r="L1295" s="1027"/>
      <c r="M1295" s="1027"/>
      <c r="N1295" s="1027"/>
      <c r="O1295" s="1028"/>
    </row>
    <row r="1296" spans="2:21" s="97" customFormat="1" ht="19.350000000000001" customHeight="1">
      <c r="B1296" s="1076"/>
      <c r="C1296" s="1077"/>
      <c r="D1296" s="1026"/>
      <c r="E1296" s="1027"/>
      <c r="F1296" s="1027"/>
      <c r="G1296" s="1027"/>
      <c r="H1296" s="1027"/>
      <c r="I1296" s="1027"/>
      <c r="J1296" s="1027"/>
      <c r="K1296" s="1027"/>
      <c r="L1296" s="1027"/>
      <c r="M1296" s="1027"/>
      <c r="N1296" s="1027"/>
      <c r="O1296" s="1028"/>
    </row>
    <row r="1297" spans="2:15" s="97" customFormat="1" ht="19.350000000000001" customHeight="1">
      <c r="B1297" s="1076"/>
      <c r="C1297" s="1077"/>
      <c r="D1297" s="1026"/>
      <c r="E1297" s="1027"/>
      <c r="F1297" s="1027"/>
      <c r="G1297" s="1027"/>
      <c r="H1297" s="1027"/>
      <c r="I1297" s="1027"/>
      <c r="J1297" s="1027"/>
      <c r="K1297" s="1027"/>
      <c r="L1297" s="1027"/>
      <c r="M1297" s="1027"/>
      <c r="N1297" s="1027"/>
      <c r="O1297" s="1028"/>
    </row>
    <row r="1298" spans="2:15" s="97" customFormat="1" ht="19.350000000000001" customHeight="1">
      <c r="B1298" s="1076"/>
      <c r="C1298" s="1077"/>
      <c r="D1298" s="1026"/>
      <c r="E1298" s="1027"/>
      <c r="F1298" s="1027"/>
      <c r="G1298" s="1027"/>
      <c r="H1298" s="1027"/>
      <c r="I1298" s="1027"/>
      <c r="J1298" s="1027"/>
      <c r="K1298" s="1027"/>
      <c r="L1298" s="1027"/>
      <c r="M1298" s="1027"/>
      <c r="N1298" s="1027"/>
      <c r="O1298" s="1028"/>
    </row>
    <row r="1299" spans="2:15" s="97" customFormat="1" ht="19.350000000000001" customHeight="1">
      <c r="B1299" s="1076"/>
      <c r="C1299" s="1077"/>
      <c r="D1299" s="1026"/>
      <c r="E1299" s="1027"/>
      <c r="F1299" s="1027"/>
      <c r="G1299" s="1027"/>
      <c r="H1299" s="1027"/>
      <c r="I1299" s="1027"/>
      <c r="J1299" s="1027"/>
      <c r="K1299" s="1027"/>
      <c r="L1299" s="1027"/>
      <c r="M1299" s="1027"/>
      <c r="N1299" s="1027"/>
      <c r="O1299" s="1028"/>
    </row>
    <row r="1300" spans="2:15" s="97" customFormat="1" ht="19.350000000000001" customHeight="1">
      <c r="B1300" s="1078"/>
      <c r="C1300" s="1079"/>
      <c r="D1300" s="1029"/>
      <c r="E1300" s="1030"/>
      <c r="F1300" s="1030"/>
      <c r="G1300" s="1030"/>
      <c r="H1300" s="1030"/>
      <c r="I1300" s="1030"/>
      <c r="J1300" s="1030"/>
      <c r="K1300" s="1030"/>
      <c r="L1300" s="1030"/>
      <c r="M1300" s="1030"/>
      <c r="N1300" s="1030"/>
      <c r="O1300" s="1031"/>
    </row>
    <row r="1301" spans="2:15" s="97" customFormat="1" ht="18" customHeight="1">
      <c r="B1301" s="1067" t="s">
        <v>114</v>
      </c>
      <c r="C1301" s="1092"/>
      <c r="D1301" s="1147" t="s">
        <v>523</v>
      </c>
      <c r="E1301" s="1133"/>
      <c r="F1301" s="1133"/>
      <c r="G1301" s="1133"/>
      <c r="H1301" s="1133"/>
      <c r="I1301" s="1133"/>
      <c r="J1301" s="1133"/>
      <c r="K1301" s="1133"/>
      <c r="L1301" s="1133"/>
      <c r="M1301" s="1133"/>
      <c r="N1301" s="1133"/>
      <c r="O1301" s="1134"/>
    </row>
    <row r="1302" spans="2:15" s="97" customFormat="1" ht="18" customHeight="1">
      <c r="B1302" s="1093"/>
      <c r="C1302" s="1094"/>
      <c r="D1302" s="1045"/>
      <c r="E1302" s="1046"/>
      <c r="F1302" s="1046"/>
      <c r="G1302" s="1046"/>
      <c r="H1302" s="1046"/>
      <c r="I1302" s="1046"/>
      <c r="J1302" s="1046"/>
      <c r="K1302" s="1046"/>
      <c r="L1302" s="1046"/>
      <c r="M1302" s="1046"/>
      <c r="N1302" s="1046"/>
      <c r="O1302" s="1047"/>
    </row>
    <row r="1303" spans="2:15" s="97" customFormat="1" ht="18" customHeight="1">
      <c r="B1303" s="1093"/>
      <c r="C1303" s="1094"/>
      <c r="D1303" s="1026"/>
      <c r="E1303" s="1027"/>
      <c r="F1303" s="1027"/>
      <c r="G1303" s="1027"/>
      <c r="H1303" s="1027"/>
      <c r="I1303" s="1027"/>
      <c r="J1303" s="1027"/>
      <c r="K1303" s="1027"/>
      <c r="L1303" s="1027"/>
      <c r="M1303" s="1027"/>
      <c r="N1303" s="1027"/>
      <c r="O1303" s="1028"/>
    </row>
    <row r="1304" spans="2:15" s="97" customFormat="1" ht="18" customHeight="1">
      <c r="B1304" s="1093"/>
      <c r="C1304" s="1094"/>
      <c r="D1304" s="1026"/>
      <c r="E1304" s="1027"/>
      <c r="F1304" s="1027"/>
      <c r="G1304" s="1027"/>
      <c r="H1304" s="1027"/>
      <c r="I1304" s="1027"/>
      <c r="J1304" s="1027"/>
      <c r="K1304" s="1027"/>
      <c r="L1304" s="1027"/>
      <c r="M1304" s="1027"/>
      <c r="N1304" s="1027"/>
      <c r="O1304" s="1028"/>
    </row>
    <row r="1305" spans="2:15" s="97" customFormat="1" ht="18" customHeight="1">
      <c r="B1305" s="1093"/>
      <c r="C1305" s="1094"/>
      <c r="D1305" s="1026"/>
      <c r="E1305" s="1027"/>
      <c r="F1305" s="1027"/>
      <c r="G1305" s="1027"/>
      <c r="H1305" s="1027"/>
      <c r="I1305" s="1027"/>
      <c r="J1305" s="1027"/>
      <c r="K1305" s="1027"/>
      <c r="L1305" s="1027"/>
      <c r="M1305" s="1027"/>
      <c r="N1305" s="1027"/>
      <c r="O1305" s="1028"/>
    </row>
    <row r="1306" spans="2:15" s="97" customFormat="1" ht="18" customHeight="1">
      <c r="B1306" s="1093"/>
      <c r="C1306" s="1094"/>
      <c r="D1306" s="1026"/>
      <c r="E1306" s="1027"/>
      <c r="F1306" s="1027"/>
      <c r="G1306" s="1027"/>
      <c r="H1306" s="1027"/>
      <c r="I1306" s="1027"/>
      <c r="J1306" s="1027"/>
      <c r="K1306" s="1027"/>
      <c r="L1306" s="1027"/>
      <c r="M1306" s="1027"/>
      <c r="N1306" s="1027"/>
      <c r="O1306" s="1028"/>
    </row>
    <row r="1307" spans="2:15" s="97" customFormat="1" ht="18" customHeight="1">
      <c r="B1307" s="1093"/>
      <c r="C1307" s="1094"/>
      <c r="D1307" s="1048"/>
      <c r="E1307" s="1049"/>
      <c r="F1307" s="1049"/>
      <c r="G1307" s="1049"/>
      <c r="H1307" s="1049"/>
      <c r="I1307" s="1049"/>
      <c r="J1307" s="1049"/>
      <c r="K1307" s="1049"/>
      <c r="L1307" s="1049"/>
      <c r="M1307" s="1049"/>
      <c r="N1307" s="1049"/>
      <c r="O1307" s="1050"/>
    </row>
    <row r="1308" spans="2:15" s="97" customFormat="1" ht="18" customHeight="1">
      <c r="B1308" s="1093"/>
      <c r="C1308" s="1094"/>
      <c r="D1308" s="1116" t="s">
        <v>334</v>
      </c>
      <c r="E1308" s="1117"/>
      <c r="F1308" s="1117"/>
      <c r="G1308" s="1117"/>
      <c r="H1308" s="1117"/>
      <c r="I1308" s="1117"/>
      <c r="J1308" s="1117"/>
      <c r="K1308" s="1117"/>
      <c r="L1308" s="1117"/>
      <c r="M1308" s="1117"/>
      <c r="N1308" s="1117"/>
      <c r="O1308" s="1118"/>
    </row>
    <row r="1309" spans="2:15" s="97" customFormat="1" ht="18" customHeight="1">
      <c r="B1309" s="1093"/>
      <c r="C1309" s="1094"/>
      <c r="D1309" s="1045"/>
      <c r="E1309" s="1119"/>
      <c r="F1309" s="1119"/>
      <c r="G1309" s="1119"/>
      <c r="H1309" s="1119"/>
      <c r="I1309" s="1119"/>
      <c r="J1309" s="1119"/>
      <c r="K1309" s="1119"/>
      <c r="L1309" s="1119"/>
      <c r="M1309" s="1119"/>
      <c r="N1309" s="1119"/>
      <c r="O1309" s="1120"/>
    </row>
    <row r="1310" spans="2:15" s="97" customFormat="1" ht="18" customHeight="1">
      <c r="B1310" s="1093"/>
      <c r="C1310" s="1094"/>
      <c r="D1310" s="1121"/>
      <c r="E1310" s="1122"/>
      <c r="F1310" s="1122"/>
      <c r="G1310" s="1122"/>
      <c r="H1310" s="1122"/>
      <c r="I1310" s="1122"/>
      <c r="J1310" s="1122"/>
      <c r="K1310" s="1122"/>
      <c r="L1310" s="1122"/>
      <c r="M1310" s="1122"/>
      <c r="N1310" s="1122"/>
      <c r="O1310" s="1123"/>
    </row>
    <row r="1311" spans="2:15" s="97" customFormat="1" ht="18" customHeight="1">
      <c r="B1311" s="1093"/>
      <c r="C1311" s="1094"/>
      <c r="D1311" s="1121"/>
      <c r="E1311" s="1122"/>
      <c r="F1311" s="1122"/>
      <c r="G1311" s="1122"/>
      <c r="H1311" s="1122"/>
      <c r="I1311" s="1122"/>
      <c r="J1311" s="1122"/>
      <c r="K1311" s="1122"/>
      <c r="L1311" s="1122"/>
      <c r="M1311" s="1122"/>
      <c r="N1311" s="1122"/>
      <c r="O1311" s="1123"/>
    </row>
    <row r="1312" spans="2:15" s="97" customFormat="1" ht="18" customHeight="1">
      <c r="B1312" s="1093"/>
      <c r="C1312" s="1094"/>
      <c r="D1312" s="1121"/>
      <c r="E1312" s="1122"/>
      <c r="F1312" s="1122"/>
      <c r="G1312" s="1122"/>
      <c r="H1312" s="1122"/>
      <c r="I1312" s="1122"/>
      <c r="J1312" s="1122"/>
      <c r="K1312" s="1122"/>
      <c r="L1312" s="1122"/>
      <c r="M1312" s="1122"/>
      <c r="N1312" s="1122"/>
      <c r="O1312" s="1123"/>
    </row>
    <row r="1313" spans="2:17" s="97" customFormat="1" ht="18" customHeight="1">
      <c r="B1313" s="1093"/>
      <c r="C1313" s="1094"/>
      <c r="D1313" s="1121"/>
      <c r="E1313" s="1122"/>
      <c r="F1313" s="1122"/>
      <c r="G1313" s="1122"/>
      <c r="H1313" s="1122"/>
      <c r="I1313" s="1122"/>
      <c r="J1313" s="1122"/>
      <c r="K1313" s="1122"/>
      <c r="L1313" s="1122"/>
      <c r="M1313" s="1122"/>
      <c r="N1313" s="1122"/>
      <c r="O1313" s="1123"/>
    </row>
    <row r="1314" spans="2:17" s="97" customFormat="1" ht="18" customHeight="1">
      <c r="B1314" s="1093"/>
      <c r="C1314" s="1094"/>
      <c r="D1314" s="1121"/>
      <c r="E1314" s="1122"/>
      <c r="F1314" s="1122"/>
      <c r="G1314" s="1122"/>
      <c r="H1314" s="1122"/>
      <c r="I1314" s="1122"/>
      <c r="J1314" s="1122"/>
      <c r="K1314" s="1122"/>
      <c r="L1314" s="1122"/>
      <c r="M1314" s="1122"/>
      <c r="N1314" s="1122"/>
      <c r="O1314" s="1123"/>
    </row>
    <row r="1315" spans="2:17" s="97" customFormat="1" ht="18" customHeight="1">
      <c r="B1315" s="1095"/>
      <c r="C1315" s="1096"/>
      <c r="D1315" s="1124"/>
      <c r="E1315" s="1125"/>
      <c r="F1315" s="1125"/>
      <c r="G1315" s="1125"/>
      <c r="H1315" s="1125"/>
      <c r="I1315" s="1125"/>
      <c r="J1315" s="1125"/>
      <c r="K1315" s="1125"/>
      <c r="L1315" s="1125"/>
      <c r="M1315" s="1125"/>
      <c r="N1315" s="1125"/>
      <c r="O1315" s="1126"/>
    </row>
    <row r="1316" spans="2:17" s="97" customFormat="1" ht="33" customHeight="1">
      <c r="B1316" s="1067" t="s">
        <v>110</v>
      </c>
      <c r="C1316" s="1092"/>
      <c r="D1316" s="1102" t="s">
        <v>733</v>
      </c>
      <c r="E1316" s="1090"/>
      <c r="F1316" s="1090"/>
      <c r="G1316" s="1090"/>
      <c r="H1316" s="1090"/>
      <c r="I1316" s="1090"/>
      <c r="J1316" s="1090"/>
      <c r="K1316" s="1090"/>
      <c r="L1316" s="1090"/>
      <c r="M1316" s="1090"/>
      <c r="N1316" s="1090"/>
      <c r="O1316" s="1091"/>
    </row>
    <row r="1317" spans="2:17" s="97" customFormat="1" ht="18" customHeight="1">
      <c r="B1317" s="1093"/>
      <c r="C1317" s="1094"/>
      <c r="D1317" s="1045"/>
      <c r="E1317" s="1108"/>
      <c r="F1317" s="1108"/>
      <c r="G1317" s="1108"/>
      <c r="H1317" s="1108"/>
      <c r="I1317" s="1108"/>
      <c r="J1317" s="1108"/>
      <c r="K1317" s="1108"/>
      <c r="L1317" s="1108"/>
      <c r="M1317" s="1108"/>
      <c r="N1317" s="1108"/>
      <c r="O1317" s="1109"/>
    </row>
    <row r="1318" spans="2:17" s="97" customFormat="1" ht="18" customHeight="1">
      <c r="B1318" s="1093"/>
      <c r="C1318" s="1094"/>
      <c r="D1318" s="1110"/>
      <c r="E1318" s="1111"/>
      <c r="F1318" s="1111"/>
      <c r="G1318" s="1111"/>
      <c r="H1318" s="1111"/>
      <c r="I1318" s="1111"/>
      <c r="J1318" s="1111"/>
      <c r="K1318" s="1111"/>
      <c r="L1318" s="1111"/>
      <c r="M1318" s="1111"/>
      <c r="N1318" s="1111"/>
      <c r="O1318" s="1112"/>
    </row>
    <row r="1319" spans="2:17" s="97" customFormat="1" ht="18" customHeight="1">
      <c r="B1319" s="1093"/>
      <c r="C1319" s="1094"/>
      <c r="D1319" s="1113"/>
      <c r="E1319" s="1114"/>
      <c r="F1319" s="1114"/>
      <c r="G1319" s="1114"/>
      <c r="H1319" s="1114"/>
      <c r="I1319" s="1114"/>
      <c r="J1319" s="1114"/>
      <c r="K1319" s="1114"/>
      <c r="L1319" s="1114"/>
      <c r="M1319" s="1114"/>
      <c r="N1319" s="1114"/>
      <c r="O1319" s="1115"/>
    </row>
    <row r="1320" spans="2:17" s="97" customFormat="1" ht="17.100000000000001" customHeight="1">
      <c r="B1320" s="1093"/>
      <c r="C1320" s="1094"/>
      <c r="D1320" s="1133" t="s">
        <v>278</v>
      </c>
      <c r="E1320" s="1133"/>
      <c r="F1320" s="1133"/>
      <c r="G1320" s="1133"/>
      <c r="H1320" s="1133"/>
      <c r="I1320" s="1133"/>
      <c r="J1320" s="1133"/>
      <c r="K1320" s="1133"/>
      <c r="L1320" s="1133"/>
      <c r="M1320" s="1133"/>
      <c r="N1320" s="1133"/>
      <c r="O1320" s="1134"/>
    </row>
    <row r="1321" spans="2:17" s="97" customFormat="1" ht="17.100000000000001" customHeight="1">
      <c r="B1321" s="1093"/>
      <c r="C1321" s="1094"/>
      <c r="D1321" s="1135"/>
      <c r="E1321" s="1108"/>
      <c r="F1321" s="1108"/>
      <c r="G1321" s="1108"/>
      <c r="H1321" s="1108"/>
      <c r="I1321" s="1108"/>
      <c r="J1321" s="1108"/>
      <c r="K1321" s="1108"/>
      <c r="L1321" s="1108"/>
      <c r="M1321" s="1108"/>
      <c r="N1321" s="1108"/>
      <c r="O1321" s="1109"/>
    </row>
    <row r="1322" spans="2:17" s="97" customFormat="1" ht="17.100000000000001" customHeight="1">
      <c r="B1322" s="1093"/>
      <c r="C1322" s="1094"/>
      <c r="D1322" s="1110"/>
      <c r="E1322" s="1111"/>
      <c r="F1322" s="1111"/>
      <c r="G1322" s="1111"/>
      <c r="H1322" s="1111"/>
      <c r="I1322" s="1111"/>
      <c r="J1322" s="1111"/>
      <c r="K1322" s="1111"/>
      <c r="L1322" s="1111"/>
      <c r="M1322" s="1111"/>
      <c r="N1322" s="1111"/>
      <c r="O1322" s="1112"/>
    </row>
    <row r="1323" spans="2:17" s="97" customFormat="1" ht="17.100000000000001" customHeight="1">
      <c r="B1323" s="1093"/>
      <c r="C1323" s="1094"/>
      <c r="D1323" s="1113"/>
      <c r="E1323" s="1114"/>
      <c r="F1323" s="1114"/>
      <c r="G1323" s="1114"/>
      <c r="H1323" s="1114"/>
      <c r="I1323" s="1114"/>
      <c r="J1323" s="1114"/>
      <c r="K1323" s="1114"/>
      <c r="L1323" s="1114"/>
      <c r="M1323" s="1114"/>
      <c r="N1323" s="1114"/>
      <c r="O1323" s="1115"/>
    </row>
    <row r="1324" spans="2:17" s="97" customFormat="1" ht="17.100000000000001" customHeight="1">
      <c r="B1324" s="1093"/>
      <c r="C1324" s="1094"/>
      <c r="D1324" s="1133" t="s">
        <v>371</v>
      </c>
      <c r="E1324" s="1133"/>
      <c r="F1324" s="1133"/>
      <c r="G1324" s="1133"/>
      <c r="H1324" s="1133"/>
      <c r="I1324" s="1133"/>
      <c r="J1324" s="1133"/>
      <c r="K1324" s="1133"/>
      <c r="L1324" s="1133"/>
      <c r="M1324" s="1133"/>
      <c r="N1324" s="1133"/>
      <c r="O1324" s="1134"/>
    </row>
    <row r="1325" spans="2:17" s="97" customFormat="1" ht="17.100000000000001" customHeight="1">
      <c r="B1325" s="1093"/>
      <c r="C1325" s="1094"/>
      <c r="D1325" s="1135"/>
      <c r="E1325" s="1136"/>
      <c r="F1325" s="1136"/>
      <c r="G1325" s="1136"/>
      <c r="H1325" s="1136"/>
      <c r="I1325" s="1136"/>
      <c r="J1325" s="1136"/>
      <c r="K1325" s="1136"/>
      <c r="L1325" s="1136"/>
      <c r="M1325" s="1136"/>
      <c r="N1325" s="1136"/>
      <c r="O1325" s="1137"/>
    </row>
    <row r="1326" spans="2:17" s="97" customFormat="1" ht="17.100000000000001" customHeight="1">
      <c r="B1326" s="1093"/>
      <c r="C1326" s="1094"/>
      <c r="D1326" s="1138"/>
      <c r="E1326" s="827"/>
      <c r="F1326" s="827"/>
      <c r="G1326" s="827"/>
      <c r="H1326" s="827"/>
      <c r="I1326" s="827"/>
      <c r="J1326" s="827"/>
      <c r="K1326" s="827"/>
      <c r="L1326" s="827"/>
      <c r="M1326" s="827"/>
      <c r="N1326" s="827"/>
      <c r="O1326" s="1139"/>
    </row>
    <row r="1327" spans="2:17" s="97" customFormat="1" ht="17.100000000000001" customHeight="1">
      <c r="B1327" s="1093"/>
      <c r="C1327" s="1094"/>
      <c r="D1327" s="1140"/>
      <c r="E1327" s="1141"/>
      <c r="F1327" s="1141"/>
      <c r="G1327" s="1141"/>
      <c r="H1327" s="1141"/>
      <c r="I1327" s="1141"/>
      <c r="J1327" s="1141"/>
      <c r="K1327" s="1141"/>
      <c r="L1327" s="1141"/>
      <c r="M1327" s="1141"/>
      <c r="N1327" s="1141"/>
      <c r="O1327" s="1142"/>
    </row>
    <row r="1328" spans="2:17" s="97" customFormat="1" ht="45" customHeight="1">
      <c r="B1328" s="1093"/>
      <c r="C1328" s="1094"/>
      <c r="D1328" s="1021" t="s">
        <v>781</v>
      </c>
      <c r="E1328" s="1022"/>
      <c r="F1328" s="1022"/>
      <c r="G1328" s="1022"/>
      <c r="H1328" s="1022"/>
      <c r="I1328" s="1022"/>
      <c r="J1328" s="1022"/>
      <c r="K1328" s="1022"/>
      <c r="L1328" s="1023"/>
      <c r="M1328" s="1024" t="s">
        <v>713</v>
      </c>
      <c r="N1328" s="1025"/>
      <c r="O1328" s="706" t="s">
        <v>714</v>
      </c>
      <c r="Q1328" s="495" t="s">
        <v>721</v>
      </c>
    </row>
    <row r="1329" spans="1:21" s="97" customFormat="1" ht="17.100000000000001" customHeight="1">
      <c r="B1329" s="1093"/>
      <c r="C1329" s="1094"/>
      <c r="D1329" s="1045"/>
      <c r="E1329" s="1103"/>
      <c r="F1329" s="1103"/>
      <c r="G1329" s="1103"/>
      <c r="H1329" s="1103"/>
      <c r="I1329" s="1103"/>
      <c r="J1329" s="1103"/>
      <c r="K1329" s="1103"/>
      <c r="L1329" s="1103"/>
      <c r="M1329" s="1103"/>
      <c r="N1329" s="1103"/>
      <c r="O1329" s="1104"/>
    </row>
    <row r="1330" spans="1:21" ht="18" customHeight="1">
      <c r="B1330" s="1093"/>
      <c r="C1330" s="1094"/>
      <c r="D1330" s="1105"/>
      <c r="E1330" s="1106"/>
      <c r="F1330" s="1106"/>
      <c r="G1330" s="1106"/>
      <c r="H1330" s="1106"/>
      <c r="I1330" s="1106"/>
      <c r="J1330" s="1106"/>
      <c r="K1330" s="1106"/>
      <c r="L1330" s="1106"/>
      <c r="M1330" s="1106"/>
      <c r="N1330" s="1106"/>
      <c r="O1330" s="1107"/>
      <c r="R1330" s="294"/>
      <c r="S1330" s="294"/>
      <c r="T1330" s="294"/>
      <c r="U1330" s="294"/>
    </row>
    <row r="1331" spans="1:21" ht="18" customHeight="1">
      <c r="B1331" s="1093"/>
      <c r="C1331" s="1094"/>
      <c r="D1331" s="1147" t="s">
        <v>279</v>
      </c>
      <c r="E1331" s="1133"/>
      <c r="F1331" s="1133"/>
      <c r="G1331" s="1133"/>
      <c r="H1331" s="1133"/>
      <c r="I1331" s="1133"/>
      <c r="J1331" s="1133"/>
      <c r="K1331" s="1133"/>
      <c r="L1331" s="1133"/>
      <c r="M1331" s="1133"/>
      <c r="N1331" s="1133"/>
      <c r="O1331" s="1134"/>
      <c r="R1331" s="294"/>
      <c r="S1331" s="294"/>
      <c r="T1331" s="294"/>
      <c r="U1331" s="294"/>
    </row>
    <row r="1332" spans="1:21" ht="18" customHeight="1">
      <c r="B1332" s="1093"/>
      <c r="C1332" s="1094"/>
      <c r="D1332" s="1127"/>
      <c r="E1332" s="1128"/>
      <c r="F1332" s="1128"/>
      <c r="G1332" s="1128"/>
      <c r="H1332" s="1128"/>
      <c r="I1332" s="1128"/>
      <c r="J1332" s="1128"/>
      <c r="K1332" s="1128"/>
      <c r="L1332" s="1128"/>
      <c r="M1332" s="1128"/>
      <c r="N1332" s="1128"/>
      <c r="O1332" s="1129"/>
      <c r="R1332" s="294"/>
      <c r="S1332" s="294"/>
      <c r="T1332" s="294"/>
      <c r="U1332" s="294"/>
    </row>
    <row r="1333" spans="1:21" s="308" customFormat="1" ht="18" customHeight="1">
      <c r="B1333" s="1095"/>
      <c r="C1333" s="1096"/>
      <c r="D1333" s="1130"/>
      <c r="E1333" s="1131"/>
      <c r="F1333" s="1131"/>
      <c r="G1333" s="1131"/>
      <c r="H1333" s="1131"/>
      <c r="I1333" s="1131"/>
      <c r="J1333" s="1131"/>
      <c r="K1333" s="1131"/>
      <c r="L1333" s="1131"/>
      <c r="M1333" s="1131"/>
      <c r="N1333" s="1131"/>
      <c r="O1333" s="1132"/>
    </row>
    <row r="1334" spans="1:21" s="122" customFormat="1" ht="4.5" customHeight="1">
      <c r="B1334" s="309"/>
      <c r="C1334" s="309"/>
      <c r="D1334" s="310"/>
      <c r="E1334" s="310"/>
      <c r="F1334" s="310"/>
      <c r="G1334" s="310"/>
      <c r="H1334" s="310"/>
      <c r="I1334" s="310"/>
      <c r="J1334" s="310"/>
      <c r="K1334" s="310"/>
      <c r="L1334" s="310"/>
      <c r="M1334" s="310"/>
      <c r="N1334" s="310"/>
      <c r="O1334" s="310"/>
    </row>
    <row r="1335" spans="1:21" s="122" customFormat="1" ht="18.75" customHeight="1">
      <c r="B1335" s="463" t="s">
        <v>333</v>
      </c>
      <c r="C1335" s="309"/>
      <c r="D1335" s="310"/>
      <c r="E1335" s="310"/>
      <c r="F1335" s="310"/>
      <c r="G1335" s="310"/>
      <c r="H1335" s="310"/>
      <c r="I1335" s="310"/>
      <c r="J1335" s="310"/>
      <c r="K1335" s="310"/>
      <c r="L1335" s="310"/>
      <c r="M1335" s="310"/>
      <c r="N1335" s="310"/>
      <c r="O1335" s="310"/>
    </row>
    <row r="1336" spans="1:21" s="122" customFormat="1" ht="14.25" customHeight="1" thickBot="1">
      <c r="B1336" s="463" t="s">
        <v>331</v>
      </c>
      <c r="C1336" s="309"/>
      <c r="D1336" s="310"/>
      <c r="E1336" s="310"/>
      <c r="F1336" s="310"/>
      <c r="G1336" s="310"/>
      <c r="H1336" s="310"/>
      <c r="I1336" s="310"/>
      <c r="J1336" s="310"/>
      <c r="K1336" s="310"/>
      <c r="L1336" s="310"/>
      <c r="M1336" s="310"/>
      <c r="N1336" s="310"/>
      <c r="O1336" s="310"/>
    </row>
    <row r="1337" spans="1:21" s="122" customFormat="1" ht="18" customHeight="1" thickBot="1">
      <c r="B1337" s="1143" t="s">
        <v>36</v>
      </c>
      <c r="C1337" s="1017"/>
      <c r="D1337" s="1018"/>
      <c r="E1337" s="311" t="s">
        <v>566</v>
      </c>
      <c r="F1337" s="312"/>
      <c r="G1337" s="312"/>
      <c r="H1337" s="312"/>
      <c r="I1337" s="312"/>
      <c r="J1337" s="312"/>
      <c r="K1337" s="312"/>
      <c r="L1337" s="212"/>
      <c r="M1337" s="212"/>
      <c r="N1337" s="212"/>
      <c r="O1337" s="212"/>
    </row>
    <row r="1338" spans="1:21" s="122" customFormat="1" ht="12">
      <c r="A1338" s="313"/>
      <c r="B1338" s="314" t="s">
        <v>50</v>
      </c>
      <c r="C1338" s="314"/>
      <c r="D1338" s="315"/>
      <c r="E1338" s="316"/>
      <c r="F1338" s="316"/>
      <c r="G1338" s="317" t="s">
        <v>51</v>
      </c>
      <c r="H1338" s="315"/>
      <c r="I1338" s="314" t="s">
        <v>52</v>
      </c>
      <c r="J1338" s="314"/>
      <c r="K1338" s="313"/>
      <c r="L1338" s="318"/>
      <c r="M1338" s="319"/>
      <c r="N1338" s="313"/>
      <c r="O1338" s="317" t="s">
        <v>51</v>
      </c>
    </row>
    <row r="1339" spans="1:21" s="122" customFormat="1" ht="12">
      <c r="A1339" s="320"/>
      <c r="B1339" s="321" t="s">
        <v>53</v>
      </c>
      <c r="C1339" s="322"/>
      <c r="D1339" s="322"/>
      <c r="E1339" s="323"/>
      <c r="F1339" s="323" t="s">
        <v>54</v>
      </c>
      <c r="G1339" s="324" t="s">
        <v>55</v>
      </c>
      <c r="H1339" s="325"/>
      <c r="I1339" s="321" t="s">
        <v>53</v>
      </c>
      <c r="J1339" s="322"/>
      <c r="K1339" s="322"/>
      <c r="L1339" s="322"/>
      <c r="M1339" s="323"/>
      <c r="N1339" s="323" t="s">
        <v>54</v>
      </c>
      <c r="O1339" s="324" t="s">
        <v>55</v>
      </c>
    </row>
    <row r="1340" spans="1:21" s="122" customFormat="1" ht="18" customHeight="1">
      <c r="A1340" s="313"/>
      <c r="B1340" s="78" t="s">
        <v>395</v>
      </c>
      <c r="C1340" s="79"/>
      <c r="D1340" s="79"/>
      <c r="E1340" s="80"/>
      <c r="F1340" s="81"/>
      <c r="G1340" s="82"/>
      <c r="H1340" s="83"/>
      <c r="I1340" s="78" t="s">
        <v>397</v>
      </c>
      <c r="J1340" s="79"/>
      <c r="K1340" s="79"/>
      <c r="L1340" s="79"/>
      <c r="M1340" s="80"/>
      <c r="N1340" s="84"/>
      <c r="O1340" s="85"/>
      <c r="Q1340" s="561" t="s">
        <v>700</v>
      </c>
    </row>
    <row r="1341" spans="1:21" s="122" customFormat="1" ht="14.25" customHeight="1">
      <c r="A1341" s="313"/>
      <c r="B1341" s="86"/>
      <c r="C1341" s="87"/>
      <c r="D1341" s="88"/>
      <c r="E1341" s="89"/>
      <c r="F1341" s="90"/>
      <c r="G1341" s="91"/>
      <c r="H1341" s="83"/>
      <c r="I1341" s="92"/>
      <c r="J1341" s="93"/>
      <c r="K1341" s="88"/>
      <c r="L1341" s="88"/>
      <c r="M1341" s="89"/>
      <c r="N1341" s="90"/>
      <c r="O1341" s="94"/>
    </row>
    <row r="1342" spans="1:21" s="122" customFormat="1" ht="14.25" customHeight="1">
      <c r="A1342" s="313"/>
      <c r="B1342" s="95"/>
      <c r="C1342" s="96"/>
      <c r="D1342" s="97"/>
      <c r="E1342" s="98"/>
      <c r="F1342" s="90"/>
      <c r="G1342" s="99">
        <f>ROUNDDOWN(SUM(F1341:F1347)/1000,0)</f>
        <v>0</v>
      </c>
      <c r="H1342" s="100"/>
      <c r="I1342" s="92"/>
      <c r="J1342" s="510"/>
      <c r="K1342" s="510"/>
      <c r="L1342" s="510"/>
      <c r="M1342" s="98"/>
      <c r="N1342" s="90"/>
      <c r="O1342" s="101">
        <f>ROUNDDOWN(SUM(N1341:N1350)/1000,0)</f>
        <v>0</v>
      </c>
    </row>
    <row r="1343" spans="1:21" s="122" customFormat="1" ht="14.1" customHeight="1">
      <c r="A1343" s="313"/>
      <c r="B1343" s="95"/>
      <c r="C1343" s="96"/>
      <c r="D1343" s="97"/>
      <c r="E1343" s="98"/>
      <c r="F1343" s="90"/>
      <c r="G1343" s="99"/>
      <c r="H1343" s="100"/>
      <c r="I1343" s="92"/>
      <c r="J1343" s="510"/>
      <c r="K1343" s="510"/>
      <c r="L1343" s="510"/>
      <c r="M1343" s="98"/>
      <c r="N1343" s="90"/>
      <c r="O1343" s="94"/>
    </row>
    <row r="1344" spans="1:21" s="122" customFormat="1" ht="14.25" customHeight="1">
      <c r="A1344" s="313"/>
      <c r="B1344" s="95"/>
      <c r="C1344" s="96"/>
      <c r="D1344" s="97"/>
      <c r="E1344" s="98"/>
      <c r="F1344" s="90"/>
      <c r="G1344" s="99"/>
      <c r="H1344" s="100"/>
      <c r="I1344" s="92"/>
      <c r="J1344" s="510"/>
      <c r="K1344" s="510"/>
      <c r="L1344" s="510"/>
      <c r="M1344" s="98"/>
      <c r="N1344" s="90"/>
      <c r="O1344" s="94"/>
    </row>
    <row r="1345" spans="1:15" s="122" customFormat="1" ht="14.25" customHeight="1">
      <c r="A1345" s="313"/>
      <c r="B1345" s="95"/>
      <c r="C1345" s="96"/>
      <c r="D1345" s="97"/>
      <c r="E1345" s="98"/>
      <c r="F1345" s="90"/>
      <c r="G1345" s="102"/>
      <c r="H1345" s="103"/>
      <c r="I1345" s="92"/>
      <c r="J1345" s="510"/>
      <c r="K1345" s="510"/>
      <c r="L1345" s="510"/>
      <c r="M1345" s="98"/>
      <c r="N1345" s="90"/>
      <c r="O1345" s="94"/>
    </row>
    <row r="1346" spans="1:15" s="122" customFormat="1" ht="14.25" customHeight="1">
      <c r="A1346" s="313"/>
      <c r="B1346" s="95"/>
      <c r="C1346" s="96"/>
      <c r="D1346" s="97"/>
      <c r="E1346" s="98"/>
      <c r="F1346" s="90"/>
      <c r="G1346" s="102"/>
      <c r="H1346" s="103"/>
      <c r="I1346" s="92"/>
      <c r="J1346" s="510"/>
      <c r="K1346" s="510"/>
      <c r="L1346" s="510"/>
      <c r="M1346" s="98"/>
      <c r="N1346" s="90"/>
      <c r="O1346" s="94"/>
    </row>
    <row r="1347" spans="1:15" s="122" customFormat="1" ht="14.25" customHeight="1">
      <c r="A1347" s="313"/>
      <c r="B1347" s="78" t="s">
        <v>607</v>
      </c>
      <c r="C1347" s="79"/>
      <c r="D1347" s="79"/>
      <c r="E1347" s="80"/>
      <c r="F1347" s="81"/>
      <c r="G1347" s="82"/>
      <c r="H1347" s="105"/>
      <c r="I1347" s="92"/>
      <c r="J1347" s="510"/>
      <c r="K1347" s="510"/>
      <c r="L1347" s="510"/>
      <c r="M1347" s="98"/>
      <c r="N1347" s="90"/>
      <c r="O1347" s="94"/>
    </row>
    <row r="1348" spans="1:15" s="122" customFormat="1" ht="14.25" customHeight="1">
      <c r="A1348" s="313"/>
      <c r="B1348" s="95"/>
      <c r="C1348" s="96"/>
      <c r="D1348" s="97"/>
      <c r="E1348" s="98"/>
      <c r="F1348" s="90"/>
      <c r="G1348" s="91"/>
      <c r="H1348" s="105"/>
      <c r="I1348" s="92"/>
      <c r="J1348" s="510"/>
      <c r="K1348" s="510"/>
      <c r="L1348" s="510"/>
      <c r="M1348" s="98"/>
      <c r="N1348" s="90"/>
      <c r="O1348" s="94"/>
    </row>
    <row r="1349" spans="1:15" s="122" customFormat="1" ht="14.25" customHeight="1">
      <c r="A1349" s="313"/>
      <c r="B1349" s="95"/>
      <c r="C1349" s="96"/>
      <c r="D1349" s="97"/>
      <c r="E1349" s="98"/>
      <c r="F1349" s="90"/>
      <c r="G1349" s="99">
        <f>ROUNDDOWN(SUM(F1348:F1353)/1000,0)</f>
        <v>0</v>
      </c>
      <c r="H1349" s="100"/>
      <c r="I1349" s="107"/>
      <c r="J1349" s="511"/>
      <c r="K1349" s="511"/>
      <c r="L1349" s="511"/>
      <c r="M1349" s="98"/>
      <c r="N1349" s="90"/>
      <c r="O1349" s="106"/>
    </row>
    <row r="1350" spans="1:15" s="122" customFormat="1" ht="14.25" customHeight="1">
      <c r="A1350" s="313"/>
      <c r="B1350" s="95"/>
      <c r="C1350" s="96"/>
      <c r="D1350" s="97"/>
      <c r="E1350" s="98"/>
      <c r="F1350" s="90"/>
      <c r="G1350" s="99"/>
      <c r="H1350" s="100"/>
      <c r="I1350" s="78" t="s">
        <v>398</v>
      </c>
      <c r="J1350" s="79"/>
      <c r="K1350" s="79"/>
      <c r="L1350" s="79"/>
      <c r="M1350" s="80"/>
      <c r="N1350" s="81"/>
      <c r="O1350" s="111"/>
    </row>
    <row r="1351" spans="1:15" s="122" customFormat="1" ht="14.25" customHeight="1">
      <c r="A1351" s="313"/>
      <c r="B1351" s="95"/>
      <c r="C1351" s="96"/>
      <c r="D1351" s="97"/>
      <c r="E1351" s="98"/>
      <c r="F1351" s="90"/>
      <c r="G1351" s="99"/>
      <c r="H1351" s="105"/>
      <c r="I1351" s="92"/>
      <c r="J1351" s="510"/>
      <c r="K1351" s="510"/>
      <c r="L1351" s="510"/>
      <c r="M1351" s="98"/>
      <c r="N1351" s="90"/>
      <c r="O1351" s="94"/>
    </row>
    <row r="1352" spans="1:15" s="122" customFormat="1" ht="14.25" customHeight="1">
      <c r="A1352" s="313"/>
      <c r="B1352" s="95"/>
      <c r="C1352" s="96"/>
      <c r="D1352" s="97"/>
      <c r="E1352" s="98"/>
      <c r="F1352" s="90"/>
      <c r="G1352" s="99"/>
      <c r="H1352" s="100"/>
      <c r="I1352" s="92"/>
      <c r="J1352" s="510"/>
      <c r="K1352" s="510"/>
      <c r="L1352" s="510"/>
      <c r="M1352" s="98"/>
      <c r="N1352" s="90"/>
      <c r="O1352" s="101">
        <f>ROUNDDOWN(SUM(N1351:N1359)/1000,0)</f>
        <v>0</v>
      </c>
    </row>
    <row r="1353" spans="1:15" s="122" customFormat="1" ht="14.25" customHeight="1">
      <c r="A1353" s="313"/>
      <c r="B1353" s="78" t="s">
        <v>614</v>
      </c>
      <c r="C1353" s="79"/>
      <c r="D1353" s="79"/>
      <c r="E1353" s="80"/>
      <c r="F1353" s="81"/>
      <c r="G1353" s="82"/>
      <c r="H1353" s="100"/>
      <c r="I1353" s="92"/>
      <c r="J1353" s="510"/>
      <c r="K1353" s="510"/>
      <c r="L1353" s="510"/>
      <c r="M1353" s="98"/>
      <c r="N1353" s="90"/>
      <c r="O1353" s="94"/>
    </row>
    <row r="1354" spans="1:15" s="122" customFormat="1" ht="14.25" customHeight="1">
      <c r="A1354" s="313"/>
      <c r="B1354" s="95"/>
      <c r="C1354" s="96"/>
      <c r="D1354" s="97"/>
      <c r="E1354" s="98"/>
      <c r="F1354" s="90"/>
      <c r="G1354" s="91"/>
      <c r="H1354" s="105"/>
      <c r="I1354" s="92"/>
      <c r="J1354" s="510"/>
      <c r="K1354" s="510"/>
      <c r="L1354" s="510"/>
      <c r="M1354" s="98"/>
      <c r="N1354" s="90"/>
      <c r="O1354" s="94"/>
    </row>
    <row r="1355" spans="1:15" s="122" customFormat="1" ht="14.25" customHeight="1">
      <c r="A1355" s="313"/>
      <c r="B1355" s="95"/>
      <c r="C1355" s="96"/>
      <c r="D1355" s="97"/>
      <c r="E1355" s="98"/>
      <c r="F1355" s="90"/>
      <c r="G1355" s="99">
        <f>ROUNDDOWN(SUM(F1354:F1357)/1000,0)</f>
        <v>0</v>
      </c>
      <c r="H1355" s="105"/>
      <c r="I1355" s="92"/>
      <c r="J1355" s="510"/>
      <c r="K1355" s="510"/>
      <c r="L1355" s="510"/>
      <c r="M1355" s="98"/>
      <c r="N1355" s="90"/>
      <c r="O1355" s="94"/>
    </row>
    <row r="1356" spans="1:15" s="122" customFormat="1" ht="14.25" customHeight="1">
      <c r="A1356" s="313"/>
      <c r="B1356" s="95"/>
      <c r="C1356" s="96"/>
      <c r="D1356" s="97"/>
      <c r="E1356" s="98"/>
      <c r="F1356" s="90"/>
      <c r="G1356" s="99"/>
      <c r="H1356" s="100"/>
      <c r="I1356" s="92"/>
      <c r="J1356" s="510"/>
      <c r="K1356" s="510"/>
      <c r="L1356" s="510"/>
      <c r="M1356" s="98"/>
      <c r="N1356" s="90"/>
      <c r="O1356" s="94"/>
    </row>
    <row r="1357" spans="1:15" s="122" customFormat="1" ht="14.25" customHeight="1">
      <c r="A1357" s="313"/>
      <c r="B1357" s="78" t="s">
        <v>615</v>
      </c>
      <c r="C1357" s="79"/>
      <c r="D1357" s="79"/>
      <c r="E1357" s="80"/>
      <c r="F1357" s="81"/>
      <c r="G1357" s="82"/>
      <c r="H1357" s="100"/>
      <c r="I1357" s="92"/>
      <c r="J1357" s="510"/>
      <c r="K1357" s="510"/>
      <c r="L1357" s="510"/>
      <c r="M1357" s="98"/>
      <c r="N1357" s="90"/>
      <c r="O1357" s="94"/>
    </row>
    <row r="1358" spans="1:15" s="122" customFormat="1" ht="14.25" customHeight="1">
      <c r="A1358" s="313"/>
      <c r="B1358" s="95"/>
      <c r="C1358" s="96"/>
      <c r="D1358" s="97"/>
      <c r="E1358" s="98"/>
      <c r="F1358" s="90"/>
      <c r="G1358" s="91"/>
      <c r="H1358" s="105"/>
      <c r="I1358" s="92"/>
      <c r="J1358" s="510"/>
      <c r="K1358" s="510"/>
      <c r="L1358" s="510"/>
      <c r="M1358" s="98"/>
      <c r="N1358" s="90"/>
      <c r="O1358" s="106"/>
    </row>
    <row r="1359" spans="1:15" s="122" customFormat="1" ht="14.25" customHeight="1">
      <c r="A1359" s="313"/>
      <c r="B1359" s="95"/>
      <c r="C1359" s="96"/>
      <c r="D1359" s="97"/>
      <c r="E1359" s="98"/>
      <c r="F1359" s="90"/>
      <c r="G1359" s="99">
        <f>ROUNDDOWN(SUM(F1358:F1363)/1000,0)</f>
        <v>0</v>
      </c>
      <c r="H1359" s="105"/>
      <c r="I1359" s="185" t="s">
        <v>399</v>
      </c>
      <c r="J1359" s="167"/>
      <c r="K1359" s="109"/>
      <c r="L1359" s="109"/>
      <c r="M1359" s="110"/>
      <c r="N1359" s="84"/>
      <c r="O1359" s="111"/>
    </row>
    <row r="1360" spans="1:15" s="122" customFormat="1" ht="14.25" customHeight="1">
      <c r="A1360" s="313"/>
      <c r="B1360" s="95"/>
      <c r="C1360" s="96"/>
      <c r="D1360" s="97"/>
      <c r="E1360" s="98"/>
      <c r="F1360" s="90"/>
      <c r="G1360" s="99"/>
      <c r="H1360" s="105"/>
      <c r="I1360" s="92"/>
      <c r="J1360" s="510"/>
      <c r="K1360" s="510"/>
      <c r="L1360" s="510"/>
      <c r="M1360" s="98"/>
      <c r="N1360" s="90"/>
      <c r="O1360" s="94"/>
    </row>
    <row r="1361" spans="1:15" s="122" customFormat="1" ht="14.25" customHeight="1">
      <c r="A1361" s="313"/>
      <c r="B1361" s="95"/>
      <c r="C1361" s="96"/>
      <c r="D1361" s="97"/>
      <c r="E1361" s="98"/>
      <c r="F1361" s="90"/>
      <c r="G1361" s="99"/>
      <c r="H1361" s="100"/>
      <c r="I1361" s="92"/>
      <c r="J1361" s="510"/>
      <c r="K1361" s="510"/>
      <c r="L1361" s="510"/>
      <c r="M1361" s="98"/>
      <c r="N1361" s="90"/>
      <c r="O1361" s="101">
        <f>ROUNDDOWN(SUM(N1360:N1366)/1000,0)</f>
        <v>0</v>
      </c>
    </row>
    <row r="1362" spans="1:15" s="122" customFormat="1" ht="14.25" customHeight="1">
      <c r="A1362" s="313"/>
      <c r="B1362" s="78" t="s">
        <v>396</v>
      </c>
      <c r="C1362" s="79"/>
      <c r="D1362" s="79"/>
      <c r="E1362" s="80"/>
      <c r="F1362" s="81"/>
      <c r="G1362" s="82"/>
      <c r="H1362" s="100"/>
      <c r="I1362" s="92"/>
      <c r="J1362" s="510"/>
      <c r="K1362" s="510"/>
      <c r="L1362" s="510"/>
      <c r="M1362" s="98"/>
      <c r="N1362" s="90"/>
      <c r="O1362" s="94"/>
    </row>
    <row r="1363" spans="1:15" s="122" customFormat="1" ht="14.25" customHeight="1">
      <c r="A1363" s="313"/>
      <c r="B1363" s="95"/>
      <c r="C1363" s="96"/>
      <c r="D1363" s="97"/>
      <c r="E1363" s="98"/>
      <c r="F1363" s="90"/>
      <c r="G1363" s="91"/>
      <c r="H1363" s="100"/>
      <c r="I1363" s="92"/>
      <c r="J1363" s="510"/>
      <c r="K1363" s="510"/>
      <c r="L1363" s="510"/>
      <c r="M1363" s="98"/>
      <c r="N1363" s="90"/>
      <c r="O1363" s="94"/>
    </row>
    <row r="1364" spans="1:15" s="122" customFormat="1" ht="14.25" customHeight="1">
      <c r="A1364" s="313"/>
      <c r="B1364" s="95"/>
      <c r="C1364" s="96"/>
      <c r="D1364" s="97"/>
      <c r="E1364" s="98"/>
      <c r="F1364" s="90"/>
      <c r="G1364" s="91">
        <f>ROUNDDOWN(SUM(F1363:F1370)/1000,0)</f>
        <v>0</v>
      </c>
      <c r="H1364" s="100"/>
      <c r="I1364" s="92"/>
      <c r="J1364" s="510"/>
      <c r="K1364" s="510"/>
      <c r="L1364" s="510"/>
      <c r="M1364" s="98"/>
      <c r="N1364" s="90"/>
      <c r="O1364" s="94"/>
    </row>
    <row r="1365" spans="1:15" s="122" customFormat="1" ht="14.25" customHeight="1">
      <c r="A1365" s="313"/>
      <c r="B1365" s="95"/>
      <c r="C1365" s="96"/>
      <c r="D1365" s="97"/>
      <c r="E1365" s="98"/>
      <c r="F1365" s="90"/>
      <c r="G1365" s="91"/>
      <c r="H1365" s="100"/>
      <c r="I1365" s="92"/>
      <c r="J1365" s="510"/>
      <c r="K1365" s="510"/>
      <c r="L1365" s="510"/>
      <c r="M1365" s="98"/>
      <c r="N1365" s="90"/>
      <c r="O1365" s="94"/>
    </row>
    <row r="1366" spans="1:15" s="122" customFormat="1" ht="14.25" customHeight="1">
      <c r="A1366" s="313"/>
      <c r="B1366" s="95"/>
      <c r="C1366" s="96"/>
      <c r="D1366" s="97"/>
      <c r="E1366" s="98"/>
      <c r="F1366" s="90"/>
      <c r="G1366" s="91"/>
      <c r="H1366" s="105"/>
      <c r="I1366" s="185" t="s">
        <v>400</v>
      </c>
      <c r="J1366" s="108"/>
      <c r="K1366" s="109"/>
      <c r="L1366" s="109"/>
      <c r="M1366" s="110"/>
      <c r="N1366" s="84"/>
      <c r="O1366" s="168"/>
    </row>
    <row r="1367" spans="1:15" s="122" customFormat="1" ht="14.25" customHeight="1">
      <c r="A1367" s="313"/>
      <c r="B1367" s="95"/>
      <c r="C1367" s="96"/>
      <c r="D1367" s="97"/>
      <c r="E1367" s="98"/>
      <c r="F1367" s="90"/>
      <c r="G1367" s="91"/>
      <c r="H1367" s="105"/>
      <c r="I1367" s="92"/>
      <c r="J1367" s="510"/>
      <c r="K1367" s="510"/>
      <c r="L1367" s="510"/>
      <c r="M1367" s="98"/>
      <c r="N1367" s="90"/>
      <c r="O1367" s="169"/>
    </row>
    <row r="1368" spans="1:15" s="122" customFormat="1" ht="14.25" customHeight="1">
      <c r="A1368" s="313"/>
      <c r="B1368" s="95"/>
      <c r="C1368" s="96"/>
      <c r="D1368" s="97"/>
      <c r="E1368" s="98"/>
      <c r="F1368" s="90"/>
      <c r="G1368" s="91"/>
      <c r="H1368" s="105"/>
      <c r="I1368" s="92"/>
      <c r="J1368" s="510"/>
      <c r="K1368" s="510"/>
      <c r="L1368" s="510"/>
      <c r="M1368" s="98"/>
      <c r="N1368" s="90"/>
      <c r="O1368" s="101">
        <f>ROUNDDOWN(SUM(N1367:N1373)/1000,0)</f>
        <v>0</v>
      </c>
    </row>
    <row r="1369" spans="1:15" s="122" customFormat="1" ht="14.25" customHeight="1">
      <c r="A1369" s="313"/>
      <c r="B1369" s="95"/>
      <c r="C1369" s="96"/>
      <c r="D1369" s="97"/>
      <c r="E1369" s="98"/>
      <c r="F1369" s="90"/>
      <c r="G1369" s="91"/>
      <c r="H1369" s="105"/>
      <c r="I1369" s="92"/>
      <c r="J1369" s="510"/>
      <c r="K1369" s="510"/>
      <c r="L1369" s="510"/>
      <c r="M1369" s="98"/>
      <c r="N1369" s="90"/>
      <c r="O1369" s="94"/>
    </row>
    <row r="1370" spans="1:15" s="122" customFormat="1" ht="14.25" customHeight="1">
      <c r="A1370" s="313"/>
      <c r="B1370" s="78" t="s">
        <v>56</v>
      </c>
      <c r="C1370" s="79"/>
      <c r="D1370" s="79"/>
      <c r="E1370" s="80"/>
      <c r="F1370" s="81"/>
      <c r="G1370" s="82"/>
      <c r="H1370" s="105"/>
      <c r="I1370" s="92"/>
      <c r="J1370" s="510"/>
      <c r="K1370" s="510"/>
      <c r="L1370" s="510"/>
      <c r="M1370" s="98"/>
      <c r="N1370" s="90"/>
      <c r="O1370" s="94"/>
    </row>
    <row r="1371" spans="1:15" s="122" customFormat="1" ht="14.25" customHeight="1">
      <c r="A1371" s="313"/>
      <c r="B1371" s="95"/>
      <c r="C1371" s="96"/>
      <c r="D1371" s="97"/>
      <c r="E1371" s="98"/>
      <c r="F1371" s="90"/>
      <c r="G1371" s="91"/>
      <c r="H1371" s="100"/>
      <c r="I1371" s="92"/>
      <c r="J1371" s="510"/>
      <c r="K1371" s="510"/>
      <c r="L1371" s="510"/>
      <c r="M1371" s="98"/>
      <c r="N1371" s="90"/>
      <c r="O1371" s="94"/>
    </row>
    <row r="1372" spans="1:15" s="122" customFormat="1" ht="14.25" customHeight="1">
      <c r="A1372" s="313"/>
      <c r="B1372" s="95"/>
      <c r="C1372" s="96"/>
      <c r="D1372" s="97"/>
      <c r="E1372" s="98"/>
      <c r="F1372" s="90"/>
      <c r="G1372" s="99">
        <f>ROUNDDOWN(SUM(F1371:F1376)/1000,0)</f>
        <v>0</v>
      </c>
      <c r="H1372" s="105"/>
      <c r="I1372" s="92"/>
      <c r="J1372" s="510"/>
      <c r="K1372" s="510"/>
      <c r="L1372" s="510"/>
      <c r="M1372" s="98"/>
      <c r="N1372" s="90"/>
      <c r="O1372" s="106"/>
    </row>
    <row r="1373" spans="1:15" s="122" customFormat="1" ht="14.25" customHeight="1">
      <c r="A1373" s="313"/>
      <c r="B1373" s="95"/>
      <c r="C1373" s="96"/>
      <c r="D1373" s="97"/>
      <c r="E1373" s="98"/>
      <c r="F1373" s="90"/>
      <c r="G1373" s="91"/>
      <c r="H1373" s="105"/>
      <c r="I1373" s="185" t="s">
        <v>401</v>
      </c>
      <c r="J1373" s="108"/>
      <c r="K1373" s="109"/>
      <c r="L1373" s="109"/>
      <c r="M1373" s="110"/>
      <c r="N1373" s="707"/>
      <c r="O1373" s="112"/>
    </row>
    <row r="1374" spans="1:15" s="122" customFormat="1" ht="14.25" customHeight="1">
      <c r="A1374" s="313"/>
      <c r="B1374" s="95"/>
      <c r="C1374" s="96"/>
      <c r="D1374" s="97"/>
      <c r="E1374" s="98"/>
      <c r="F1374" s="90"/>
      <c r="G1374" s="99"/>
      <c r="H1374" s="105"/>
      <c r="I1374" s="92"/>
      <c r="J1374" s="510"/>
      <c r="K1374" s="510"/>
      <c r="L1374" s="510"/>
      <c r="M1374" s="98"/>
      <c r="N1374" s="90"/>
      <c r="O1374" s="94"/>
    </row>
    <row r="1375" spans="1:15" s="122" customFormat="1" ht="14.25" customHeight="1">
      <c r="A1375" s="313"/>
      <c r="B1375" s="95"/>
      <c r="C1375" s="96"/>
      <c r="D1375" s="97"/>
      <c r="E1375" s="98"/>
      <c r="F1375" s="90"/>
      <c r="G1375" s="99"/>
      <c r="H1375" s="100"/>
      <c r="I1375" s="92"/>
      <c r="J1375" s="510"/>
      <c r="K1375" s="510"/>
      <c r="L1375" s="510"/>
      <c r="M1375" s="98"/>
      <c r="N1375" s="90"/>
      <c r="O1375" s="101">
        <f>ROUNDDOWN(SUM(N1374:N1379)/1000,0)</f>
        <v>0</v>
      </c>
    </row>
    <row r="1376" spans="1:15" s="122" customFormat="1" ht="14.1" customHeight="1" thickBot="1">
      <c r="A1376" s="313"/>
      <c r="B1376" s="113" t="s">
        <v>608</v>
      </c>
      <c r="C1376" s="114"/>
      <c r="D1376" s="114"/>
      <c r="E1376" s="115"/>
      <c r="F1376" s="116"/>
      <c r="G1376" s="117">
        <f>G1377-G1342-G1349-G1355-G1359-G1364-G1372</f>
        <v>0</v>
      </c>
      <c r="H1376" s="105"/>
      <c r="I1376" s="92"/>
      <c r="J1376" s="510"/>
      <c r="K1376" s="510"/>
      <c r="L1376" s="510"/>
      <c r="M1376" s="98"/>
      <c r="N1376" s="90"/>
      <c r="O1376" s="94"/>
    </row>
    <row r="1377" spans="1:17" s="122" customFormat="1" ht="14.25" customHeight="1" thickTop="1">
      <c r="A1377" s="313"/>
      <c r="B1377" s="702" t="s">
        <v>57</v>
      </c>
      <c r="C1377" s="703"/>
      <c r="D1377" s="703"/>
      <c r="E1377" s="703"/>
      <c r="F1377" s="704"/>
      <c r="G1377" s="118">
        <f>O1386</f>
        <v>0</v>
      </c>
      <c r="H1377" s="100"/>
      <c r="I1377" s="92"/>
      <c r="J1377" s="510"/>
      <c r="K1377" s="510"/>
      <c r="L1377" s="510"/>
      <c r="M1377" s="98"/>
      <c r="N1377" s="90"/>
      <c r="O1377" s="94"/>
    </row>
    <row r="1378" spans="1:17" s="122" customFormat="1" ht="20.100000000000001" customHeight="1">
      <c r="A1378" s="313"/>
      <c r="B1378" s="119" t="s">
        <v>58</v>
      </c>
      <c r="C1378" s="120"/>
      <c r="D1378" s="120"/>
      <c r="E1378" s="120"/>
      <c r="F1378" s="120"/>
      <c r="G1378" s="121"/>
      <c r="H1378" s="100"/>
      <c r="I1378" s="107"/>
      <c r="J1378" s="511"/>
      <c r="K1378" s="511"/>
      <c r="L1378" s="511"/>
      <c r="M1378" s="104"/>
      <c r="N1378" s="645"/>
      <c r="O1378" s="106"/>
    </row>
    <row r="1379" spans="1:17" s="122" customFormat="1" ht="14.25" customHeight="1">
      <c r="A1379" s="313"/>
      <c r="B1379" s="122" t="s">
        <v>59</v>
      </c>
      <c r="C1379" s="120"/>
      <c r="D1379" s="120"/>
      <c r="E1379" s="120"/>
      <c r="F1379" s="120"/>
      <c r="G1379" s="123" t="s">
        <v>60</v>
      </c>
      <c r="H1379" s="121"/>
      <c r="I1379" s="185" t="s">
        <v>717</v>
      </c>
      <c r="J1379" s="708"/>
      <c r="K1379" s="510"/>
      <c r="L1379" s="510"/>
      <c r="M1379" s="110"/>
      <c r="N1379" s="84"/>
      <c r="O1379" s="111"/>
    </row>
    <row r="1380" spans="1:17" s="122" customFormat="1" ht="14.25" customHeight="1">
      <c r="A1380" s="313"/>
      <c r="B1380" s="987" t="s">
        <v>61</v>
      </c>
      <c r="C1380" s="1019"/>
      <c r="D1380" s="1019"/>
      <c r="E1380" s="1019"/>
      <c r="F1380" s="1020"/>
      <c r="G1380" s="125" t="s">
        <v>62</v>
      </c>
      <c r="H1380" s="124"/>
      <c r="I1380" s="92"/>
      <c r="J1380" s="510"/>
      <c r="K1380" s="709"/>
      <c r="L1380" s="709"/>
      <c r="M1380" s="98"/>
      <c r="N1380" s="90"/>
      <c r="O1380" s="94"/>
      <c r="Q1380" s="648" t="s">
        <v>735</v>
      </c>
    </row>
    <row r="1381" spans="1:17" s="122" customFormat="1" ht="14.25" customHeight="1">
      <c r="A1381" s="313"/>
      <c r="B1381" s="1144" t="s">
        <v>403</v>
      </c>
      <c r="C1381" s="1019"/>
      <c r="D1381" s="1019"/>
      <c r="E1381" s="1019"/>
      <c r="F1381" s="1020"/>
      <c r="G1381" s="126"/>
      <c r="H1381" s="124"/>
      <c r="I1381" s="92"/>
      <c r="J1381" s="510"/>
      <c r="K1381" s="510"/>
      <c r="L1381" s="510"/>
      <c r="M1381" s="98"/>
      <c r="N1381" s="90"/>
      <c r="O1381" s="101">
        <f>ROUNDDOWN(SUM(N1380:N1384)/1000,0)</f>
        <v>0</v>
      </c>
    </row>
    <row r="1382" spans="1:17" s="122" customFormat="1" ht="20.100000000000001" customHeight="1">
      <c r="A1382" s="313"/>
      <c r="B1382" s="1144" t="s">
        <v>404</v>
      </c>
      <c r="C1382" s="1145"/>
      <c r="D1382" s="1145"/>
      <c r="E1382" s="1145"/>
      <c r="F1382" s="1146"/>
      <c r="G1382" s="126"/>
      <c r="H1382" s="127"/>
      <c r="I1382" s="92"/>
      <c r="J1382" s="510"/>
      <c r="K1382" s="510"/>
      <c r="L1382" s="510"/>
      <c r="M1382" s="98"/>
      <c r="N1382" s="90"/>
      <c r="O1382" s="94"/>
    </row>
    <row r="1383" spans="1:17" s="122" customFormat="1" ht="21.95" customHeight="1" thickBot="1">
      <c r="A1383" s="313"/>
      <c r="B1383" s="1144" t="s">
        <v>104</v>
      </c>
      <c r="C1383" s="1145"/>
      <c r="D1383" s="1145"/>
      <c r="E1383" s="1145"/>
      <c r="F1383" s="1146"/>
      <c r="G1383" s="126"/>
      <c r="H1383" s="105"/>
      <c r="I1383" s="92"/>
      <c r="J1383" s="510"/>
      <c r="K1383" s="510"/>
      <c r="L1383" s="510"/>
      <c r="M1383" s="98"/>
      <c r="N1383" s="90"/>
      <c r="O1383" s="128"/>
    </row>
    <row r="1384" spans="1:17" s="122" customFormat="1" ht="35.450000000000003" customHeight="1" thickTop="1">
      <c r="A1384" s="313"/>
      <c r="B1384" s="1144" t="s">
        <v>108</v>
      </c>
      <c r="C1384" s="1145"/>
      <c r="D1384" s="1145"/>
      <c r="E1384" s="1145"/>
      <c r="F1384" s="1146"/>
      <c r="G1384" s="126"/>
      <c r="H1384" s="105"/>
      <c r="I1384" s="1166" t="s">
        <v>402</v>
      </c>
      <c r="J1384" s="1167"/>
      <c r="K1384" s="1167"/>
      <c r="L1384" s="1167"/>
      <c r="M1384" s="1167"/>
      <c r="N1384" s="1168"/>
      <c r="O1384" s="129">
        <f>SUM(O1342,O1352,O1361,O1368,O1375,O1381)</f>
        <v>0</v>
      </c>
    </row>
    <row r="1385" spans="1:17" s="122" customFormat="1" ht="35.450000000000003" customHeight="1">
      <c r="A1385" s="313"/>
      <c r="B1385" s="1144" t="s">
        <v>774</v>
      </c>
      <c r="C1385" s="1145"/>
      <c r="D1385" s="1145"/>
      <c r="E1385" s="1145"/>
      <c r="F1385" s="1146"/>
      <c r="G1385" s="126"/>
      <c r="H1385" s="121"/>
      <c r="I1385" s="1169" t="s">
        <v>276</v>
      </c>
      <c r="J1385" s="1170"/>
      <c r="K1385" s="1170"/>
      <c r="L1385" s="1170"/>
      <c r="M1385" s="1170"/>
      <c r="N1385" s="1171"/>
      <c r="O1385" s="136">
        <f>IF(共通入力シート!$B$18="課税事業者",ROUNDDOWN((O1384-G1387)*10/110,0),0)</f>
        <v>0</v>
      </c>
    </row>
    <row r="1386" spans="1:17" s="122" customFormat="1" ht="26.1" customHeight="1" thickBot="1">
      <c r="A1386" s="313"/>
      <c r="B1386" s="1153" t="s">
        <v>775</v>
      </c>
      <c r="C1386" s="1154"/>
      <c r="D1386" s="1154"/>
      <c r="E1386" s="1154"/>
      <c r="F1386" s="1155"/>
      <c r="G1386" s="126"/>
      <c r="H1386" s="121"/>
      <c r="I1386" s="1159" t="s">
        <v>609</v>
      </c>
      <c r="J1386" s="1160"/>
      <c r="K1386" s="1160"/>
      <c r="L1386" s="1160"/>
      <c r="M1386" s="1160"/>
      <c r="N1386" s="1161"/>
      <c r="O1386" s="131">
        <f>O1384-O1385</f>
        <v>0</v>
      </c>
    </row>
    <row r="1387" spans="1:17" s="122" customFormat="1" ht="25.35" customHeight="1" thickTop="1">
      <c r="A1387" s="313"/>
      <c r="B1387" s="1156" t="s">
        <v>63</v>
      </c>
      <c r="C1387" s="1157"/>
      <c r="D1387" s="1157"/>
      <c r="E1387" s="1157"/>
      <c r="F1387" s="1158"/>
      <c r="G1387" s="130">
        <f>SUM(G1381:G1386)</f>
        <v>0</v>
      </c>
      <c r="H1387" s="326"/>
      <c r="I1387" s="1159" t="s">
        <v>610</v>
      </c>
      <c r="J1387" s="1160"/>
      <c r="K1387" s="1160"/>
      <c r="L1387" s="1160"/>
      <c r="M1387" s="1160"/>
      <c r="N1387" s="1161"/>
      <c r="O1387" s="134"/>
    </row>
    <row r="1388" spans="1:17" s="122" customFormat="1" ht="26.25" customHeight="1">
      <c r="A1388" s="313"/>
      <c r="B1388" s="122" t="s">
        <v>64</v>
      </c>
      <c r="C1388" s="327"/>
      <c r="D1388" s="327"/>
      <c r="E1388" s="327"/>
      <c r="F1388" s="327"/>
      <c r="G1388" s="133"/>
      <c r="H1388" s="326"/>
      <c r="O1388" s="135"/>
    </row>
    <row r="1389" spans="1:17" s="122" customFormat="1" ht="10.5" customHeight="1" thickBot="1">
      <c r="A1389" s="313"/>
      <c r="C1389" s="327"/>
      <c r="D1389" s="327"/>
      <c r="E1389" s="327"/>
      <c r="F1389" s="327"/>
      <c r="G1389" s="133"/>
      <c r="H1389" s="326"/>
      <c r="I1389" s="328"/>
    </row>
    <row r="1390" spans="1:17" s="122" customFormat="1" ht="25.35" customHeight="1" thickBot="1">
      <c r="A1390" s="313"/>
      <c r="B1390" s="1143" t="s">
        <v>65</v>
      </c>
      <c r="C1390" s="1018"/>
      <c r="D1390" s="1162" t="str">
        <f>IF(共通入力シート!$B$2="","",共通入力シート!$B$2)</f>
        <v/>
      </c>
      <c r="E1390" s="1162"/>
      <c r="F1390" s="1162"/>
      <c r="G1390" s="1163"/>
      <c r="H1390" s="1164" t="s">
        <v>778</v>
      </c>
      <c r="I1390" s="1165"/>
      <c r="J1390" s="1165"/>
      <c r="K1390" s="1165"/>
      <c r="L1390" s="1165"/>
      <c r="M1390" s="1165"/>
      <c r="N1390" s="1165"/>
      <c r="O1390" s="1165"/>
    </row>
    <row r="1391" spans="1:17" s="122" customFormat="1" ht="77.099999999999994" customHeight="1" thickBot="1">
      <c r="A1391" s="313"/>
      <c r="B1391" s="1148" t="s">
        <v>776</v>
      </c>
      <c r="C1391" s="1149"/>
      <c r="D1391" s="1150" t="str">
        <f>IF(O1386=0,"",MAX(0,MIN(INT(O1386/2),G1376)))</f>
        <v/>
      </c>
      <c r="E1391" s="1150"/>
      <c r="F1391" s="1150"/>
      <c r="G1391" s="329" t="s">
        <v>27</v>
      </c>
      <c r="H1391" s="1151" t="s">
        <v>736</v>
      </c>
      <c r="I1391" s="1152"/>
      <c r="J1391" s="1152"/>
      <c r="K1391" s="1152"/>
      <c r="L1391" s="1152"/>
      <c r="M1391" s="1152"/>
      <c r="N1391" s="1152"/>
      <c r="O1391" s="1152"/>
    </row>
    <row r="1392" spans="1:17" ht="4.5" customHeight="1"/>
    <row r="1393" spans="2:21" ht="15.6" customHeight="1">
      <c r="B1393" s="122" t="s">
        <v>332</v>
      </c>
      <c r="C1393" s="198"/>
      <c r="D1393" s="198"/>
      <c r="E1393" s="198"/>
      <c r="F1393" s="198"/>
      <c r="G1393" s="198"/>
      <c r="H1393" s="198"/>
      <c r="I1393" s="198"/>
      <c r="J1393" s="198"/>
      <c r="K1393" s="198"/>
      <c r="L1393" s="198"/>
      <c r="M1393" s="198"/>
      <c r="N1393" s="198"/>
      <c r="O1393" s="198"/>
      <c r="R1393" s="294"/>
      <c r="S1393" s="294"/>
      <c r="T1393" s="294"/>
      <c r="U1393" s="294"/>
    </row>
    <row r="1394" spans="2:21" ht="15.6" customHeight="1">
      <c r="B1394" s="198" t="s">
        <v>383</v>
      </c>
      <c r="C1394" s="198"/>
      <c r="D1394" s="198"/>
      <c r="E1394" s="198"/>
      <c r="F1394" s="198"/>
      <c r="G1394" s="198"/>
      <c r="H1394" s="198"/>
      <c r="I1394" s="198"/>
      <c r="J1394" s="198"/>
      <c r="K1394" s="198"/>
      <c r="L1394" s="198"/>
      <c r="M1394" s="198"/>
      <c r="N1394" s="198"/>
      <c r="O1394" s="198"/>
      <c r="R1394" s="294"/>
      <c r="S1394" s="294"/>
      <c r="T1394" s="294"/>
      <c r="U1394" s="294"/>
    </row>
    <row r="1395" spans="2:21" ht="15.6" customHeight="1" thickBot="1">
      <c r="B1395" s="1044" t="s">
        <v>575</v>
      </c>
      <c r="C1395" s="1044"/>
      <c r="D1395" s="1044"/>
      <c r="E1395" s="1044"/>
      <c r="F1395" s="1044"/>
      <c r="G1395" s="1044"/>
      <c r="H1395" s="1044"/>
      <c r="I1395" s="1044"/>
      <c r="J1395" s="1044"/>
      <c r="K1395" s="1044"/>
      <c r="L1395" s="1044"/>
      <c r="M1395" s="1044"/>
      <c r="N1395" s="1044"/>
      <c r="O1395" s="1044"/>
      <c r="R1395" s="294"/>
      <c r="S1395" s="294"/>
      <c r="T1395" s="294"/>
      <c r="U1395" s="294"/>
    </row>
    <row r="1396" spans="2:21" ht="15.75" customHeight="1">
      <c r="B1396" s="1036" t="s">
        <v>36</v>
      </c>
      <c r="C1396" s="1063"/>
      <c r="D1396" s="1051" t="s">
        <v>567</v>
      </c>
      <c r="E1396" s="1052"/>
      <c r="F1396" s="1036" t="s">
        <v>447</v>
      </c>
      <c r="G1396" s="1037"/>
      <c r="H1396" s="1038"/>
      <c r="I1396" s="1038"/>
      <c r="J1396" s="1038"/>
      <c r="K1396" s="1038"/>
      <c r="L1396" s="1038"/>
      <c r="M1396" s="1038"/>
      <c r="N1396" s="1038"/>
      <c r="O1396" s="1039"/>
      <c r="Q1396" s="520"/>
      <c r="R1396" s="294"/>
      <c r="S1396" s="294"/>
      <c r="T1396" s="294"/>
      <c r="U1396" s="294"/>
    </row>
    <row r="1397" spans="2:21" ht="17.25" customHeight="1" thickBot="1">
      <c r="B1397" s="1040"/>
      <c r="C1397" s="1064"/>
      <c r="D1397" s="1053"/>
      <c r="E1397" s="1054"/>
      <c r="F1397" s="1040"/>
      <c r="G1397" s="1041"/>
      <c r="H1397" s="1042"/>
      <c r="I1397" s="1042"/>
      <c r="J1397" s="1042"/>
      <c r="K1397" s="1042"/>
      <c r="L1397" s="1042"/>
      <c r="M1397" s="1042"/>
      <c r="N1397" s="1042"/>
      <c r="O1397" s="1043"/>
      <c r="Q1397" s="519"/>
      <c r="R1397" s="294"/>
      <c r="S1397" s="294"/>
      <c r="T1397" s="294"/>
      <c r="U1397" s="294"/>
    </row>
    <row r="1398" spans="2:21" ht="16.5" customHeight="1">
      <c r="B1398" s="295" t="s">
        <v>111</v>
      </c>
      <c r="C1398" s="296"/>
      <c r="D1398" s="296"/>
      <c r="E1398" s="297"/>
      <c r="F1398" s="296"/>
      <c r="G1398" s="296"/>
      <c r="H1398" s="298"/>
      <c r="I1398" s="298"/>
      <c r="J1398" s="298"/>
      <c r="K1398" s="298"/>
      <c r="L1398" s="298"/>
      <c r="M1398" s="298"/>
      <c r="N1398" s="298"/>
      <c r="O1398" s="299"/>
      <c r="R1398" s="294"/>
      <c r="S1398" s="294"/>
      <c r="T1398" s="294"/>
      <c r="U1398" s="294"/>
    </row>
    <row r="1399" spans="2:21" ht="18.75" customHeight="1">
      <c r="B1399" s="1055"/>
      <c r="C1399" s="1056"/>
      <c r="D1399" s="1056"/>
      <c r="E1399" s="1056"/>
      <c r="F1399" s="1056"/>
      <c r="G1399" s="1056"/>
      <c r="H1399" s="1056"/>
      <c r="I1399" s="1056"/>
      <c r="J1399" s="1056"/>
      <c r="K1399" s="1056"/>
      <c r="L1399" s="1213" t="s">
        <v>39</v>
      </c>
      <c r="M1399" s="1215"/>
      <c r="N1399" s="1215"/>
      <c r="O1399" s="1216"/>
      <c r="Q1399" s="496" t="str">
        <f>IF(M1399="", "←選択してください。", "")</f>
        <v>←選択してください。</v>
      </c>
      <c r="R1399" s="294"/>
      <c r="S1399" s="294"/>
      <c r="T1399" s="294"/>
      <c r="U1399" s="294"/>
    </row>
    <row r="1400" spans="2:21" ht="17.25" customHeight="1">
      <c r="B1400" s="1057"/>
      <c r="C1400" s="1058"/>
      <c r="D1400" s="1058"/>
      <c r="E1400" s="1058"/>
      <c r="F1400" s="1058"/>
      <c r="G1400" s="1058"/>
      <c r="H1400" s="1058"/>
      <c r="I1400" s="1058"/>
      <c r="J1400" s="1058"/>
      <c r="K1400" s="1058"/>
      <c r="L1400" s="1214"/>
      <c r="M1400" s="1217"/>
      <c r="N1400" s="1217"/>
      <c r="O1400" s="1218"/>
      <c r="Q1400" s="301"/>
      <c r="R1400" s="294"/>
      <c r="S1400" s="294"/>
      <c r="T1400" s="294"/>
      <c r="U1400" s="294"/>
    </row>
    <row r="1401" spans="2:21" ht="4.5" customHeight="1">
      <c r="B1401" s="303"/>
      <c r="C1401" s="303"/>
      <c r="D1401" s="303"/>
      <c r="E1401" s="303"/>
      <c r="F1401" s="303"/>
      <c r="G1401" s="303"/>
      <c r="H1401" s="303"/>
      <c r="I1401" s="303"/>
      <c r="J1401" s="303"/>
      <c r="K1401" s="303"/>
      <c r="L1401" s="303"/>
      <c r="M1401" s="303"/>
      <c r="N1401" s="303"/>
      <c r="O1401" s="517"/>
      <c r="R1401" s="294"/>
      <c r="S1401" s="294"/>
      <c r="T1401" s="294"/>
      <c r="U1401" s="294"/>
    </row>
    <row r="1402" spans="2:21" ht="24" customHeight="1">
      <c r="B1402" s="987" t="s">
        <v>112</v>
      </c>
      <c r="C1402" s="1097"/>
      <c r="D1402" s="1098" t="s">
        <v>41</v>
      </c>
      <c r="E1402" s="1099"/>
      <c r="F1402" s="1100"/>
      <c r="G1402" s="1100"/>
      <c r="H1402" s="1101"/>
      <c r="I1402" s="987"/>
      <c r="J1402" s="988"/>
      <c r="K1402" s="988"/>
      <c r="L1402" s="1219"/>
      <c r="M1402" s="1219"/>
      <c r="N1402" s="1219"/>
      <c r="O1402" s="1220"/>
      <c r="Q1402" s="301" t="str">
        <f>IF(OR(F1396="人材養成事業",F1396= "普及啓発事業"), "←斜線部は記入する必要はありません。", "")</f>
        <v/>
      </c>
      <c r="R1402" s="294"/>
      <c r="S1402" s="294"/>
      <c r="T1402" s="294"/>
      <c r="U1402" s="294"/>
    </row>
    <row r="1403" spans="2:21" ht="8.25" customHeight="1">
      <c r="B1403" s="122"/>
      <c r="C1403" s="122"/>
      <c r="D1403" s="122"/>
      <c r="E1403" s="122"/>
      <c r="F1403" s="303"/>
      <c r="G1403" s="303"/>
      <c r="H1403" s="500"/>
      <c r="I1403" s="303"/>
      <c r="J1403" s="303"/>
      <c r="K1403" s="303"/>
      <c r="L1403" s="501"/>
      <c r="M1403" s="303"/>
      <c r="N1403" s="303"/>
      <c r="O1403" s="502"/>
      <c r="Q1403" s="301"/>
      <c r="R1403" s="294"/>
      <c r="S1403" s="294"/>
      <c r="T1403" s="294"/>
      <c r="U1403" s="294"/>
    </row>
    <row r="1404" spans="2:21" ht="24" hidden="1" customHeight="1">
      <c r="B1404" s="122"/>
      <c r="C1404" s="122"/>
      <c r="D1404" s="122"/>
      <c r="E1404" s="122"/>
      <c r="F1404" s="303"/>
      <c r="G1404" s="303"/>
      <c r="H1404" s="500"/>
      <c r="I1404" s="303"/>
      <c r="J1404" s="303"/>
      <c r="K1404" s="303"/>
      <c r="L1404" s="501"/>
      <c r="M1404" s="303"/>
      <c r="N1404" s="303"/>
      <c r="O1404" s="502"/>
      <c r="Q1404" s="301"/>
      <c r="R1404" s="294"/>
      <c r="S1404" s="294"/>
      <c r="T1404" s="294"/>
      <c r="U1404" s="294"/>
    </row>
    <row r="1405" spans="2:21" ht="9.75" hidden="1" customHeight="1">
      <c r="B1405" s="122"/>
      <c r="C1405" s="122"/>
      <c r="D1405" s="303"/>
      <c r="E1405" s="303"/>
      <c r="F1405" s="303"/>
      <c r="G1405" s="303"/>
      <c r="H1405" s="303"/>
      <c r="I1405" s="303"/>
      <c r="J1405" s="303"/>
      <c r="K1405" s="303"/>
      <c r="L1405" s="303"/>
      <c r="M1405" s="303"/>
      <c r="N1405" s="303"/>
      <c r="O1405" s="303"/>
      <c r="Q1405" s="301"/>
      <c r="R1405" s="294"/>
      <c r="S1405" s="294"/>
      <c r="T1405" s="294"/>
      <c r="U1405" s="294"/>
    </row>
    <row r="1406" spans="2:21" s="97" customFormat="1" ht="18" customHeight="1">
      <c r="B1406" s="1067" t="s">
        <v>277</v>
      </c>
      <c r="C1406" s="1075"/>
      <c r="D1406" s="1032" t="s">
        <v>738</v>
      </c>
      <c r="E1406" s="975"/>
      <c r="F1406" s="975"/>
      <c r="G1406" s="975"/>
      <c r="H1406" s="975"/>
      <c r="I1406" s="975"/>
      <c r="J1406" s="975"/>
      <c r="K1406" s="975"/>
      <c r="L1406" s="975"/>
      <c r="M1406" s="975"/>
      <c r="N1406" s="975"/>
      <c r="O1406" s="976"/>
      <c r="Q1406" s="495"/>
    </row>
    <row r="1407" spans="2:21" s="97" customFormat="1" ht="19.350000000000001" customHeight="1">
      <c r="B1407" s="1076"/>
      <c r="C1407" s="1077"/>
      <c r="D1407" s="1033"/>
      <c r="E1407" s="1034"/>
      <c r="F1407" s="1034"/>
      <c r="G1407" s="1034"/>
      <c r="H1407" s="1034"/>
      <c r="I1407" s="1034"/>
      <c r="J1407" s="1034"/>
      <c r="K1407" s="1034"/>
      <c r="L1407" s="1034"/>
      <c r="M1407" s="1034"/>
      <c r="N1407" s="1034"/>
      <c r="O1407" s="1035"/>
    </row>
    <row r="1408" spans="2:21" s="97" customFormat="1" ht="19.350000000000001" customHeight="1">
      <c r="B1408" s="1076"/>
      <c r="C1408" s="1077"/>
      <c r="D1408" s="1026"/>
      <c r="E1408" s="1027"/>
      <c r="F1408" s="1027"/>
      <c r="G1408" s="1027"/>
      <c r="H1408" s="1027"/>
      <c r="I1408" s="1027"/>
      <c r="J1408" s="1027"/>
      <c r="K1408" s="1027"/>
      <c r="L1408" s="1027"/>
      <c r="M1408" s="1027"/>
      <c r="N1408" s="1027"/>
      <c r="O1408" s="1028"/>
    </row>
    <row r="1409" spans="2:15" s="97" customFormat="1" ht="19.350000000000001" customHeight="1">
      <c r="B1409" s="1076"/>
      <c r="C1409" s="1077"/>
      <c r="D1409" s="1026"/>
      <c r="E1409" s="1027"/>
      <c r="F1409" s="1027"/>
      <c r="G1409" s="1027"/>
      <c r="H1409" s="1027"/>
      <c r="I1409" s="1027"/>
      <c r="J1409" s="1027"/>
      <c r="K1409" s="1027"/>
      <c r="L1409" s="1027"/>
      <c r="M1409" s="1027"/>
      <c r="N1409" s="1027"/>
      <c r="O1409" s="1028"/>
    </row>
    <row r="1410" spans="2:15" s="97" customFormat="1" ht="19.350000000000001" customHeight="1">
      <c r="B1410" s="1076"/>
      <c r="C1410" s="1077"/>
      <c r="D1410" s="1026"/>
      <c r="E1410" s="1027"/>
      <c r="F1410" s="1027"/>
      <c r="G1410" s="1027"/>
      <c r="H1410" s="1027"/>
      <c r="I1410" s="1027"/>
      <c r="J1410" s="1027"/>
      <c r="K1410" s="1027"/>
      <c r="L1410" s="1027"/>
      <c r="M1410" s="1027"/>
      <c r="N1410" s="1027"/>
      <c r="O1410" s="1028"/>
    </row>
    <row r="1411" spans="2:15" s="97" customFormat="1" ht="19.350000000000001" customHeight="1">
      <c r="B1411" s="1076"/>
      <c r="C1411" s="1077"/>
      <c r="D1411" s="1026"/>
      <c r="E1411" s="1027"/>
      <c r="F1411" s="1027"/>
      <c r="G1411" s="1027"/>
      <c r="H1411" s="1027"/>
      <c r="I1411" s="1027"/>
      <c r="J1411" s="1027"/>
      <c r="K1411" s="1027"/>
      <c r="L1411" s="1027"/>
      <c r="M1411" s="1027"/>
      <c r="N1411" s="1027"/>
      <c r="O1411" s="1028"/>
    </row>
    <row r="1412" spans="2:15" s="97" customFormat="1" ht="19.350000000000001" customHeight="1">
      <c r="B1412" s="1076"/>
      <c r="C1412" s="1077"/>
      <c r="D1412" s="1026"/>
      <c r="E1412" s="1027"/>
      <c r="F1412" s="1027"/>
      <c r="G1412" s="1027"/>
      <c r="H1412" s="1027"/>
      <c r="I1412" s="1027"/>
      <c r="J1412" s="1027"/>
      <c r="K1412" s="1027"/>
      <c r="L1412" s="1027"/>
      <c r="M1412" s="1027"/>
      <c r="N1412" s="1027"/>
      <c r="O1412" s="1028"/>
    </row>
    <row r="1413" spans="2:15" s="97" customFormat="1" ht="19.350000000000001" customHeight="1">
      <c r="B1413" s="1076"/>
      <c r="C1413" s="1077"/>
      <c r="D1413" s="1026"/>
      <c r="E1413" s="1027"/>
      <c r="F1413" s="1027"/>
      <c r="G1413" s="1027"/>
      <c r="H1413" s="1027"/>
      <c r="I1413" s="1027"/>
      <c r="J1413" s="1027"/>
      <c r="K1413" s="1027"/>
      <c r="L1413" s="1027"/>
      <c r="M1413" s="1027"/>
      <c r="N1413" s="1027"/>
      <c r="O1413" s="1028"/>
    </row>
    <row r="1414" spans="2:15" s="97" customFormat="1" ht="19.350000000000001" customHeight="1">
      <c r="B1414" s="1076"/>
      <c r="C1414" s="1077"/>
      <c r="D1414" s="1026"/>
      <c r="E1414" s="1027"/>
      <c r="F1414" s="1027"/>
      <c r="G1414" s="1027"/>
      <c r="H1414" s="1027"/>
      <c r="I1414" s="1027"/>
      <c r="J1414" s="1027"/>
      <c r="K1414" s="1027"/>
      <c r="L1414" s="1027"/>
      <c r="M1414" s="1027"/>
      <c r="N1414" s="1027"/>
      <c r="O1414" s="1028"/>
    </row>
    <row r="1415" spans="2:15" s="97" customFormat="1" ht="19.350000000000001" customHeight="1">
      <c r="B1415" s="1076"/>
      <c r="C1415" s="1077"/>
      <c r="D1415" s="1026"/>
      <c r="E1415" s="1027"/>
      <c r="F1415" s="1027"/>
      <c r="G1415" s="1027"/>
      <c r="H1415" s="1027"/>
      <c r="I1415" s="1027"/>
      <c r="J1415" s="1027"/>
      <c r="K1415" s="1027"/>
      <c r="L1415" s="1027"/>
      <c r="M1415" s="1027"/>
      <c r="N1415" s="1027"/>
      <c r="O1415" s="1028"/>
    </row>
    <row r="1416" spans="2:15" s="97" customFormat="1" ht="19.350000000000001" customHeight="1">
      <c r="B1416" s="1078"/>
      <c r="C1416" s="1079"/>
      <c r="D1416" s="1029"/>
      <c r="E1416" s="1030"/>
      <c r="F1416" s="1030"/>
      <c r="G1416" s="1030"/>
      <c r="H1416" s="1030"/>
      <c r="I1416" s="1030"/>
      <c r="J1416" s="1030"/>
      <c r="K1416" s="1030"/>
      <c r="L1416" s="1030"/>
      <c r="M1416" s="1030"/>
      <c r="N1416" s="1030"/>
      <c r="O1416" s="1031"/>
    </row>
    <row r="1417" spans="2:15" s="97" customFormat="1" ht="18" customHeight="1">
      <c r="B1417" s="1067" t="s">
        <v>114</v>
      </c>
      <c r="C1417" s="1092"/>
      <c r="D1417" s="1147" t="s">
        <v>523</v>
      </c>
      <c r="E1417" s="1133"/>
      <c r="F1417" s="1133"/>
      <c r="G1417" s="1133"/>
      <c r="H1417" s="1133"/>
      <c r="I1417" s="1133"/>
      <c r="J1417" s="1133"/>
      <c r="K1417" s="1133"/>
      <c r="L1417" s="1133"/>
      <c r="M1417" s="1133"/>
      <c r="N1417" s="1133"/>
      <c r="O1417" s="1134"/>
    </row>
    <row r="1418" spans="2:15" s="97" customFormat="1" ht="18" customHeight="1">
      <c r="B1418" s="1093"/>
      <c r="C1418" s="1094"/>
      <c r="D1418" s="1045"/>
      <c r="E1418" s="1046"/>
      <c r="F1418" s="1046"/>
      <c r="G1418" s="1046"/>
      <c r="H1418" s="1046"/>
      <c r="I1418" s="1046"/>
      <c r="J1418" s="1046"/>
      <c r="K1418" s="1046"/>
      <c r="L1418" s="1046"/>
      <c r="M1418" s="1046"/>
      <c r="N1418" s="1046"/>
      <c r="O1418" s="1047"/>
    </row>
    <row r="1419" spans="2:15" s="97" customFormat="1" ht="18" customHeight="1">
      <c r="B1419" s="1093"/>
      <c r="C1419" s="1094"/>
      <c r="D1419" s="1026"/>
      <c r="E1419" s="1027"/>
      <c r="F1419" s="1027"/>
      <c r="G1419" s="1027"/>
      <c r="H1419" s="1027"/>
      <c r="I1419" s="1027"/>
      <c r="J1419" s="1027"/>
      <c r="K1419" s="1027"/>
      <c r="L1419" s="1027"/>
      <c r="M1419" s="1027"/>
      <c r="N1419" s="1027"/>
      <c r="O1419" s="1028"/>
    </row>
    <row r="1420" spans="2:15" s="97" customFormat="1" ht="18" customHeight="1">
      <c r="B1420" s="1093"/>
      <c r="C1420" s="1094"/>
      <c r="D1420" s="1026"/>
      <c r="E1420" s="1027"/>
      <c r="F1420" s="1027"/>
      <c r="G1420" s="1027"/>
      <c r="H1420" s="1027"/>
      <c r="I1420" s="1027"/>
      <c r="J1420" s="1027"/>
      <c r="K1420" s="1027"/>
      <c r="L1420" s="1027"/>
      <c r="M1420" s="1027"/>
      <c r="N1420" s="1027"/>
      <c r="O1420" s="1028"/>
    </row>
    <row r="1421" spans="2:15" s="97" customFormat="1" ht="18" customHeight="1">
      <c r="B1421" s="1093"/>
      <c r="C1421" s="1094"/>
      <c r="D1421" s="1026"/>
      <c r="E1421" s="1027"/>
      <c r="F1421" s="1027"/>
      <c r="G1421" s="1027"/>
      <c r="H1421" s="1027"/>
      <c r="I1421" s="1027"/>
      <c r="J1421" s="1027"/>
      <c r="K1421" s="1027"/>
      <c r="L1421" s="1027"/>
      <c r="M1421" s="1027"/>
      <c r="N1421" s="1027"/>
      <c r="O1421" s="1028"/>
    </row>
    <row r="1422" spans="2:15" s="97" customFormat="1" ht="18" customHeight="1">
      <c r="B1422" s="1093"/>
      <c r="C1422" s="1094"/>
      <c r="D1422" s="1026"/>
      <c r="E1422" s="1027"/>
      <c r="F1422" s="1027"/>
      <c r="G1422" s="1027"/>
      <c r="H1422" s="1027"/>
      <c r="I1422" s="1027"/>
      <c r="J1422" s="1027"/>
      <c r="K1422" s="1027"/>
      <c r="L1422" s="1027"/>
      <c r="M1422" s="1027"/>
      <c r="N1422" s="1027"/>
      <c r="O1422" s="1028"/>
    </row>
    <row r="1423" spans="2:15" s="97" customFormat="1" ht="18" customHeight="1">
      <c r="B1423" s="1093"/>
      <c r="C1423" s="1094"/>
      <c r="D1423" s="1048"/>
      <c r="E1423" s="1049"/>
      <c r="F1423" s="1049"/>
      <c r="G1423" s="1049"/>
      <c r="H1423" s="1049"/>
      <c r="I1423" s="1049"/>
      <c r="J1423" s="1049"/>
      <c r="K1423" s="1049"/>
      <c r="L1423" s="1049"/>
      <c r="M1423" s="1049"/>
      <c r="N1423" s="1049"/>
      <c r="O1423" s="1050"/>
    </row>
    <row r="1424" spans="2:15" s="97" customFormat="1" ht="18" customHeight="1">
      <c r="B1424" s="1093"/>
      <c r="C1424" s="1094"/>
      <c r="D1424" s="1116" t="s">
        <v>334</v>
      </c>
      <c r="E1424" s="1117"/>
      <c r="F1424" s="1117"/>
      <c r="G1424" s="1117"/>
      <c r="H1424" s="1117"/>
      <c r="I1424" s="1117"/>
      <c r="J1424" s="1117"/>
      <c r="K1424" s="1117"/>
      <c r="L1424" s="1117"/>
      <c r="M1424" s="1117"/>
      <c r="N1424" s="1117"/>
      <c r="O1424" s="1118"/>
    </row>
    <row r="1425" spans="2:15" s="97" customFormat="1" ht="18" customHeight="1">
      <c r="B1425" s="1093"/>
      <c r="C1425" s="1094"/>
      <c r="D1425" s="1045"/>
      <c r="E1425" s="1119"/>
      <c r="F1425" s="1119"/>
      <c r="G1425" s="1119"/>
      <c r="H1425" s="1119"/>
      <c r="I1425" s="1119"/>
      <c r="J1425" s="1119"/>
      <c r="K1425" s="1119"/>
      <c r="L1425" s="1119"/>
      <c r="M1425" s="1119"/>
      <c r="N1425" s="1119"/>
      <c r="O1425" s="1120"/>
    </row>
    <row r="1426" spans="2:15" s="97" customFormat="1" ht="18" customHeight="1">
      <c r="B1426" s="1093"/>
      <c r="C1426" s="1094"/>
      <c r="D1426" s="1121"/>
      <c r="E1426" s="1122"/>
      <c r="F1426" s="1122"/>
      <c r="G1426" s="1122"/>
      <c r="H1426" s="1122"/>
      <c r="I1426" s="1122"/>
      <c r="J1426" s="1122"/>
      <c r="K1426" s="1122"/>
      <c r="L1426" s="1122"/>
      <c r="M1426" s="1122"/>
      <c r="N1426" s="1122"/>
      <c r="O1426" s="1123"/>
    </row>
    <row r="1427" spans="2:15" s="97" customFormat="1" ht="18" customHeight="1">
      <c r="B1427" s="1093"/>
      <c r="C1427" s="1094"/>
      <c r="D1427" s="1121"/>
      <c r="E1427" s="1122"/>
      <c r="F1427" s="1122"/>
      <c r="G1427" s="1122"/>
      <c r="H1427" s="1122"/>
      <c r="I1427" s="1122"/>
      <c r="J1427" s="1122"/>
      <c r="K1427" s="1122"/>
      <c r="L1427" s="1122"/>
      <c r="M1427" s="1122"/>
      <c r="N1427" s="1122"/>
      <c r="O1427" s="1123"/>
    </row>
    <row r="1428" spans="2:15" s="97" customFormat="1" ht="18" customHeight="1">
      <c r="B1428" s="1093"/>
      <c r="C1428" s="1094"/>
      <c r="D1428" s="1121"/>
      <c r="E1428" s="1122"/>
      <c r="F1428" s="1122"/>
      <c r="G1428" s="1122"/>
      <c r="H1428" s="1122"/>
      <c r="I1428" s="1122"/>
      <c r="J1428" s="1122"/>
      <c r="K1428" s="1122"/>
      <c r="L1428" s="1122"/>
      <c r="M1428" s="1122"/>
      <c r="N1428" s="1122"/>
      <c r="O1428" s="1123"/>
    </row>
    <row r="1429" spans="2:15" s="97" customFormat="1" ht="18" customHeight="1">
      <c r="B1429" s="1093"/>
      <c r="C1429" s="1094"/>
      <c r="D1429" s="1121"/>
      <c r="E1429" s="1122"/>
      <c r="F1429" s="1122"/>
      <c r="G1429" s="1122"/>
      <c r="H1429" s="1122"/>
      <c r="I1429" s="1122"/>
      <c r="J1429" s="1122"/>
      <c r="K1429" s="1122"/>
      <c r="L1429" s="1122"/>
      <c r="M1429" s="1122"/>
      <c r="N1429" s="1122"/>
      <c r="O1429" s="1123"/>
    </row>
    <row r="1430" spans="2:15" s="97" customFormat="1" ht="18" customHeight="1">
      <c r="B1430" s="1093"/>
      <c r="C1430" s="1094"/>
      <c r="D1430" s="1121"/>
      <c r="E1430" s="1122"/>
      <c r="F1430" s="1122"/>
      <c r="G1430" s="1122"/>
      <c r="H1430" s="1122"/>
      <c r="I1430" s="1122"/>
      <c r="J1430" s="1122"/>
      <c r="K1430" s="1122"/>
      <c r="L1430" s="1122"/>
      <c r="M1430" s="1122"/>
      <c r="N1430" s="1122"/>
      <c r="O1430" s="1123"/>
    </row>
    <row r="1431" spans="2:15" s="97" customFormat="1" ht="18" customHeight="1">
      <c r="B1431" s="1095"/>
      <c r="C1431" s="1096"/>
      <c r="D1431" s="1124"/>
      <c r="E1431" s="1125"/>
      <c r="F1431" s="1125"/>
      <c r="G1431" s="1125"/>
      <c r="H1431" s="1125"/>
      <c r="I1431" s="1125"/>
      <c r="J1431" s="1125"/>
      <c r="K1431" s="1125"/>
      <c r="L1431" s="1125"/>
      <c r="M1431" s="1125"/>
      <c r="N1431" s="1125"/>
      <c r="O1431" s="1126"/>
    </row>
    <row r="1432" spans="2:15" s="97" customFormat="1" ht="35.25" customHeight="1">
      <c r="B1432" s="1067" t="s">
        <v>110</v>
      </c>
      <c r="C1432" s="1092"/>
      <c r="D1432" s="1102" t="s">
        <v>733</v>
      </c>
      <c r="E1432" s="1090"/>
      <c r="F1432" s="1090"/>
      <c r="G1432" s="1090"/>
      <c r="H1432" s="1090"/>
      <c r="I1432" s="1090"/>
      <c r="J1432" s="1090"/>
      <c r="K1432" s="1090"/>
      <c r="L1432" s="1090"/>
      <c r="M1432" s="1090"/>
      <c r="N1432" s="1090"/>
      <c r="O1432" s="1091"/>
    </row>
    <row r="1433" spans="2:15" s="97" customFormat="1" ht="18" customHeight="1">
      <c r="B1433" s="1093"/>
      <c r="C1433" s="1094"/>
      <c r="D1433" s="1045"/>
      <c r="E1433" s="1108"/>
      <c r="F1433" s="1108"/>
      <c r="G1433" s="1108"/>
      <c r="H1433" s="1108"/>
      <c r="I1433" s="1108"/>
      <c r="J1433" s="1108"/>
      <c r="K1433" s="1108"/>
      <c r="L1433" s="1108"/>
      <c r="M1433" s="1108"/>
      <c r="N1433" s="1108"/>
      <c r="O1433" s="1109"/>
    </row>
    <row r="1434" spans="2:15" s="97" customFormat="1" ht="18" customHeight="1">
      <c r="B1434" s="1093"/>
      <c r="C1434" s="1094"/>
      <c r="D1434" s="1110"/>
      <c r="E1434" s="1111"/>
      <c r="F1434" s="1111"/>
      <c r="G1434" s="1111"/>
      <c r="H1434" s="1111"/>
      <c r="I1434" s="1111"/>
      <c r="J1434" s="1111"/>
      <c r="K1434" s="1111"/>
      <c r="L1434" s="1111"/>
      <c r="M1434" s="1111"/>
      <c r="N1434" s="1111"/>
      <c r="O1434" s="1112"/>
    </row>
    <row r="1435" spans="2:15" s="97" customFormat="1" ht="18" customHeight="1">
      <c r="B1435" s="1093"/>
      <c r="C1435" s="1094"/>
      <c r="D1435" s="1113"/>
      <c r="E1435" s="1114"/>
      <c r="F1435" s="1114"/>
      <c r="G1435" s="1114"/>
      <c r="H1435" s="1114"/>
      <c r="I1435" s="1114"/>
      <c r="J1435" s="1114"/>
      <c r="K1435" s="1114"/>
      <c r="L1435" s="1114"/>
      <c r="M1435" s="1114"/>
      <c r="N1435" s="1114"/>
      <c r="O1435" s="1115"/>
    </row>
    <row r="1436" spans="2:15" s="97" customFormat="1" ht="17.100000000000001" customHeight="1">
      <c r="B1436" s="1093"/>
      <c r="C1436" s="1094"/>
      <c r="D1436" s="1133" t="s">
        <v>278</v>
      </c>
      <c r="E1436" s="1133"/>
      <c r="F1436" s="1133"/>
      <c r="G1436" s="1133"/>
      <c r="H1436" s="1133"/>
      <c r="I1436" s="1133"/>
      <c r="J1436" s="1133"/>
      <c r="K1436" s="1133"/>
      <c r="L1436" s="1133"/>
      <c r="M1436" s="1133"/>
      <c r="N1436" s="1133"/>
      <c r="O1436" s="1134"/>
    </row>
    <row r="1437" spans="2:15" s="97" customFormat="1" ht="17.100000000000001" customHeight="1">
      <c r="B1437" s="1093"/>
      <c r="C1437" s="1094"/>
      <c r="D1437" s="1135"/>
      <c r="E1437" s="1108"/>
      <c r="F1437" s="1108"/>
      <c r="G1437" s="1108"/>
      <c r="H1437" s="1108"/>
      <c r="I1437" s="1108"/>
      <c r="J1437" s="1108"/>
      <c r="K1437" s="1108"/>
      <c r="L1437" s="1108"/>
      <c r="M1437" s="1108"/>
      <c r="N1437" s="1108"/>
      <c r="O1437" s="1109"/>
    </row>
    <row r="1438" spans="2:15" s="97" customFormat="1" ht="17.100000000000001" customHeight="1">
      <c r="B1438" s="1093"/>
      <c r="C1438" s="1094"/>
      <c r="D1438" s="1110"/>
      <c r="E1438" s="1111"/>
      <c r="F1438" s="1111"/>
      <c r="G1438" s="1111"/>
      <c r="H1438" s="1111"/>
      <c r="I1438" s="1111"/>
      <c r="J1438" s="1111"/>
      <c r="K1438" s="1111"/>
      <c r="L1438" s="1111"/>
      <c r="M1438" s="1111"/>
      <c r="N1438" s="1111"/>
      <c r="O1438" s="1112"/>
    </row>
    <row r="1439" spans="2:15" s="97" customFormat="1" ht="17.100000000000001" customHeight="1">
      <c r="B1439" s="1093"/>
      <c r="C1439" s="1094"/>
      <c r="D1439" s="1113"/>
      <c r="E1439" s="1114"/>
      <c r="F1439" s="1114"/>
      <c r="G1439" s="1114"/>
      <c r="H1439" s="1114"/>
      <c r="I1439" s="1114"/>
      <c r="J1439" s="1114"/>
      <c r="K1439" s="1114"/>
      <c r="L1439" s="1114"/>
      <c r="M1439" s="1114"/>
      <c r="N1439" s="1114"/>
      <c r="O1439" s="1115"/>
    </row>
    <row r="1440" spans="2:15" s="97" customFormat="1" ht="17.100000000000001" customHeight="1">
      <c r="B1440" s="1093"/>
      <c r="C1440" s="1094"/>
      <c r="D1440" s="1133" t="s">
        <v>371</v>
      </c>
      <c r="E1440" s="1133"/>
      <c r="F1440" s="1133"/>
      <c r="G1440" s="1133"/>
      <c r="H1440" s="1133"/>
      <c r="I1440" s="1133"/>
      <c r="J1440" s="1133"/>
      <c r="K1440" s="1133"/>
      <c r="L1440" s="1133"/>
      <c r="M1440" s="1133"/>
      <c r="N1440" s="1133"/>
      <c r="O1440" s="1134"/>
    </row>
    <row r="1441" spans="1:21" s="97" customFormat="1" ht="17.100000000000001" customHeight="1">
      <c r="B1441" s="1093"/>
      <c r="C1441" s="1094"/>
      <c r="D1441" s="1135"/>
      <c r="E1441" s="1136"/>
      <c r="F1441" s="1136"/>
      <c r="G1441" s="1136"/>
      <c r="H1441" s="1136"/>
      <c r="I1441" s="1136"/>
      <c r="J1441" s="1136"/>
      <c r="K1441" s="1136"/>
      <c r="L1441" s="1136"/>
      <c r="M1441" s="1136"/>
      <c r="N1441" s="1136"/>
      <c r="O1441" s="1137"/>
    </row>
    <row r="1442" spans="1:21" s="97" customFormat="1" ht="17.100000000000001" customHeight="1">
      <c r="B1442" s="1093"/>
      <c r="C1442" s="1094"/>
      <c r="D1442" s="1138"/>
      <c r="E1442" s="827"/>
      <c r="F1442" s="827"/>
      <c r="G1442" s="827"/>
      <c r="H1442" s="827"/>
      <c r="I1442" s="827"/>
      <c r="J1442" s="827"/>
      <c r="K1442" s="827"/>
      <c r="L1442" s="827"/>
      <c r="M1442" s="827"/>
      <c r="N1442" s="827"/>
      <c r="O1442" s="1139"/>
    </row>
    <row r="1443" spans="1:21" s="97" customFormat="1" ht="17.100000000000001" customHeight="1">
      <c r="B1443" s="1093"/>
      <c r="C1443" s="1094"/>
      <c r="D1443" s="1140"/>
      <c r="E1443" s="1141"/>
      <c r="F1443" s="1141"/>
      <c r="G1443" s="1141"/>
      <c r="H1443" s="1141"/>
      <c r="I1443" s="1141"/>
      <c r="J1443" s="1141"/>
      <c r="K1443" s="1141"/>
      <c r="L1443" s="1141"/>
      <c r="M1443" s="1141"/>
      <c r="N1443" s="1141"/>
      <c r="O1443" s="1142"/>
    </row>
    <row r="1444" spans="1:21" s="97" customFormat="1" ht="45" customHeight="1">
      <c r="B1444" s="1093"/>
      <c r="C1444" s="1094"/>
      <c r="D1444" s="1021" t="s">
        <v>781</v>
      </c>
      <c r="E1444" s="1022"/>
      <c r="F1444" s="1022"/>
      <c r="G1444" s="1022"/>
      <c r="H1444" s="1022"/>
      <c r="I1444" s="1022"/>
      <c r="J1444" s="1022"/>
      <c r="K1444" s="1022"/>
      <c r="L1444" s="1023"/>
      <c r="M1444" s="1024" t="s">
        <v>713</v>
      </c>
      <c r="N1444" s="1025"/>
      <c r="O1444" s="706" t="s">
        <v>714</v>
      </c>
      <c r="Q1444" s="495" t="s">
        <v>721</v>
      </c>
    </row>
    <row r="1445" spans="1:21" s="97" customFormat="1" ht="17.100000000000001" customHeight="1">
      <c r="B1445" s="1093"/>
      <c r="C1445" s="1094"/>
      <c r="D1445" s="1045"/>
      <c r="E1445" s="1103"/>
      <c r="F1445" s="1103"/>
      <c r="G1445" s="1103"/>
      <c r="H1445" s="1103"/>
      <c r="I1445" s="1103"/>
      <c r="J1445" s="1103"/>
      <c r="K1445" s="1103"/>
      <c r="L1445" s="1103"/>
      <c r="M1445" s="1103"/>
      <c r="N1445" s="1103"/>
      <c r="O1445" s="1104"/>
    </row>
    <row r="1446" spans="1:21" ht="18" customHeight="1">
      <c r="B1446" s="1093"/>
      <c r="C1446" s="1094"/>
      <c r="D1446" s="1105"/>
      <c r="E1446" s="1106"/>
      <c r="F1446" s="1106"/>
      <c r="G1446" s="1106"/>
      <c r="H1446" s="1106"/>
      <c r="I1446" s="1106"/>
      <c r="J1446" s="1106"/>
      <c r="K1446" s="1106"/>
      <c r="L1446" s="1106"/>
      <c r="M1446" s="1106"/>
      <c r="N1446" s="1106"/>
      <c r="O1446" s="1107"/>
      <c r="R1446" s="294"/>
      <c r="S1446" s="294"/>
      <c r="T1446" s="294"/>
      <c r="U1446" s="294"/>
    </row>
    <row r="1447" spans="1:21" ht="18" customHeight="1">
      <c r="B1447" s="1093"/>
      <c r="C1447" s="1094"/>
      <c r="D1447" s="1147" t="s">
        <v>279</v>
      </c>
      <c r="E1447" s="1133"/>
      <c r="F1447" s="1133"/>
      <c r="G1447" s="1133"/>
      <c r="H1447" s="1133"/>
      <c r="I1447" s="1133"/>
      <c r="J1447" s="1133"/>
      <c r="K1447" s="1133"/>
      <c r="L1447" s="1133"/>
      <c r="M1447" s="1133"/>
      <c r="N1447" s="1133"/>
      <c r="O1447" s="1134"/>
      <c r="R1447" s="294"/>
      <c r="S1447" s="294"/>
      <c r="T1447" s="294"/>
      <c r="U1447" s="294"/>
    </row>
    <row r="1448" spans="1:21" ht="18" customHeight="1">
      <c r="B1448" s="1093"/>
      <c r="C1448" s="1094"/>
      <c r="D1448" s="1127"/>
      <c r="E1448" s="1128"/>
      <c r="F1448" s="1128"/>
      <c r="G1448" s="1128"/>
      <c r="H1448" s="1128"/>
      <c r="I1448" s="1128"/>
      <c r="J1448" s="1128"/>
      <c r="K1448" s="1128"/>
      <c r="L1448" s="1128"/>
      <c r="M1448" s="1128"/>
      <c r="N1448" s="1128"/>
      <c r="O1448" s="1129"/>
      <c r="R1448" s="294"/>
      <c r="S1448" s="294"/>
      <c r="T1448" s="294"/>
      <c r="U1448" s="294"/>
    </row>
    <row r="1449" spans="1:21" s="308" customFormat="1" ht="18" customHeight="1">
      <c r="B1449" s="1095"/>
      <c r="C1449" s="1096"/>
      <c r="D1449" s="1130"/>
      <c r="E1449" s="1131"/>
      <c r="F1449" s="1131"/>
      <c r="G1449" s="1131"/>
      <c r="H1449" s="1131"/>
      <c r="I1449" s="1131"/>
      <c r="J1449" s="1131"/>
      <c r="K1449" s="1131"/>
      <c r="L1449" s="1131"/>
      <c r="M1449" s="1131"/>
      <c r="N1449" s="1131"/>
      <c r="O1449" s="1132"/>
    </row>
    <row r="1450" spans="1:21" s="122" customFormat="1" ht="4.5" customHeight="1">
      <c r="B1450" s="309"/>
      <c r="C1450" s="309"/>
      <c r="D1450" s="310"/>
      <c r="E1450" s="310"/>
      <c r="F1450" s="310"/>
      <c r="G1450" s="310"/>
      <c r="H1450" s="310"/>
      <c r="I1450" s="310"/>
      <c r="J1450" s="310"/>
      <c r="K1450" s="310"/>
      <c r="L1450" s="310"/>
      <c r="M1450" s="310"/>
      <c r="N1450" s="310"/>
      <c r="O1450" s="310"/>
    </row>
    <row r="1451" spans="1:21" s="122" customFormat="1" ht="18.75" customHeight="1">
      <c r="B1451" s="463" t="s">
        <v>333</v>
      </c>
      <c r="C1451" s="309"/>
      <c r="D1451" s="310"/>
      <c r="E1451" s="310"/>
      <c r="F1451" s="310"/>
      <c r="G1451" s="310"/>
      <c r="H1451" s="310"/>
      <c r="I1451" s="310"/>
      <c r="J1451" s="310"/>
      <c r="K1451" s="310"/>
      <c r="L1451" s="310"/>
      <c r="M1451" s="310"/>
      <c r="N1451" s="310"/>
      <c r="O1451" s="310"/>
    </row>
    <row r="1452" spans="1:21" s="122" customFormat="1" ht="14.25" customHeight="1" thickBot="1">
      <c r="B1452" s="463" t="s">
        <v>331</v>
      </c>
      <c r="C1452" s="309"/>
      <c r="D1452" s="310"/>
      <c r="E1452" s="310"/>
      <c r="F1452" s="310"/>
      <c r="G1452" s="310"/>
      <c r="H1452" s="310"/>
      <c r="I1452" s="310"/>
      <c r="J1452" s="310"/>
      <c r="K1452" s="310"/>
      <c r="L1452" s="310"/>
      <c r="M1452" s="310"/>
      <c r="N1452" s="310"/>
      <c r="O1452" s="310"/>
    </row>
    <row r="1453" spans="1:21" s="122" customFormat="1" ht="18" customHeight="1" thickBot="1">
      <c r="B1453" s="1143" t="s">
        <v>36</v>
      </c>
      <c r="C1453" s="1017"/>
      <c r="D1453" s="1018"/>
      <c r="E1453" s="311" t="s">
        <v>567</v>
      </c>
      <c r="F1453" s="312"/>
      <c r="G1453" s="312"/>
      <c r="H1453" s="312"/>
      <c r="I1453" s="312"/>
      <c r="J1453" s="312"/>
      <c r="K1453" s="312"/>
      <c r="L1453" s="212"/>
      <c r="M1453" s="212"/>
      <c r="N1453" s="212"/>
      <c r="O1453" s="212"/>
    </row>
    <row r="1454" spans="1:21" s="122" customFormat="1" ht="12">
      <c r="A1454" s="313"/>
      <c r="B1454" s="314" t="s">
        <v>50</v>
      </c>
      <c r="C1454" s="314"/>
      <c r="D1454" s="315"/>
      <c r="E1454" s="316"/>
      <c r="F1454" s="316"/>
      <c r="G1454" s="317" t="s">
        <v>51</v>
      </c>
      <c r="H1454" s="315"/>
      <c r="I1454" s="314" t="s">
        <v>52</v>
      </c>
      <c r="J1454" s="314"/>
      <c r="K1454" s="313"/>
      <c r="L1454" s="318"/>
      <c r="M1454" s="319"/>
      <c r="N1454" s="313"/>
      <c r="O1454" s="317" t="s">
        <v>51</v>
      </c>
    </row>
    <row r="1455" spans="1:21" s="122" customFormat="1" ht="12">
      <c r="A1455" s="320"/>
      <c r="B1455" s="321" t="s">
        <v>53</v>
      </c>
      <c r="C1455" s="322"/>
      <c r="D1455" s="322"/>
      <c r="E1455" s="323"/>
      <c r="F1455" s="323" t="s">
        <v>54</v>
      </c>
      <c r="G1455" s="324" t="s">
        <v>55</v>
      </c>
      <c r="H1455" s="325"/>
      <c r="I1455" s="321" t="s">
        <v>53</v>
      </c>
      <c r="J1455" s="322"/>
      <c r="K1455" s="322"/>
      <c r="L1455" s="322"/>
      <c r="M1455" s="323"/>
      <c r="N1455" s="323" t="s">
        <v>54</v>
      </c>
      <c r="O1455" s="324" t="s">
        <v>55</v>
      </c>
    </row>
    <row r="1456" spans="1:21" s="122" customFormat="1" ht="18" customHeight="1">
      <c r="A1456" s="313"/>
      <c r="B1456" s="78" t="s">
        <v>395</v>
      </c>
      <c r="C1456" s="79"/>
      <c r="D1456" s="79"/>
      <c r="E1456" s="80"/>
      <c r="F1456" s="81"/>
      <c r="G1456" s="82"/>
      <c r="H1456" s="83"/>
      <c r="I1456" s="78" t="s">
        <v>397</v>
      </c>
      <c r="J1456" s="79"/>
      <c r="K1456" s="79"/>
      <c r="L1456" s="79"/>
      <c r="M1456" s="80"/>
      <c r="N1456" s="84"/>
      <c r="O1456" s="85"/>
      <c r="Q1456" s="561" t="s">
        <v>700</v>
      </c>
    </row>
    <row r="1457" spans="1:15" s="122" customFormat="1" ht="14.25" customHeight="1">
      <c r="A1457" s="313"/>
      <c r="B1457" s="86"/>
      <c r="C1457" s="87"/>
      <c r="D1457" s="88"/>
      <c r="E1457" s="89"/>
      <c r="F1457" s="90"/>
      <c r="G1457" s="91"/>
      <c r="H1457" s="83"/>
      <c r="I1457" s="92"/>
      <c r="J1457" s="93"/>
      <c r="K1457" s="88"/>
      <c r="L1457" s="88"/>
      <c r="M1457" s="89"/>
      <c r="N1457" s="90"/>
      <c r="O1457" s="94"/>
    </row>
    <row r="1458" spans="1:15" s="122" customFormat="1" ht="14.25" customHeight="1">
      <c r="A1458" s="313"/>
      <c r="B1458" s="95"/>
      <c r="C1458" s="96"/>
      <c r="D1458" s="97"/>
      <c r="E1458" s="98"/>
      <c r="F1458" s="90"/>
      <c r="G1458" s="99">
        <f>ROUNDDOWN(SUM(F1457:F1463)/1000,0)</f>
        <v>0</v>
      </c>
      <c r="H1458" s="100"/>
      <c r="I1458" s="92"/>
      <c r="J1458" s="510"/>
      <c r="K1458" s="510"/>
      <c r="L1458" s="510"/>
      <c r="M1458" s="98"/>
      <c r="N1458" s="90"/>
      <c r="O1458" s="101">
        <f>ROUNDDOWN(SUM(N1457:N1466)/1000,0)</f>
        <v>0</v>
      </c>
    </row>
    <row r="1459" spans="1:15" s="122" customFormat="1" ht="14.1" customHeight="1">
      <c r="A1459" s="313"/>
      <c r="B1459" s="95"/>
      <c r="C1459" s="96"/>
      <c r="D1459" s="97"/>
      <c r="E1459" s="98"/>
      <c r="F1459" s="90"/>
      <c r="G1459" s="99"/>
      <c r="H1459" s="100"/>
      <c r="I1459" s="92"/>
      <c r="J1459" s="510"/>
      <c r="K1459" s="510"/>
      <c r="L1459" s="510"/>
      <c r="M1459" s="98"/>
      <c r="N1459" s="90"/>
      <c r="O1459" s="94"/>
    </row>
    <row r="1460" spans="1:15" s="122" customFormat="1" ht="14.25" customHeight="1">
      <c r="A1460" s="313"/>
      <c r="B1460" s="95"/>
      <c r="C1460" s="96"/>
      <c r="D1460" s="97"/>
      <c r="E1460" s="98"/>
      <c r="F1460" s="90"/>
      <c r="G1460" s="99"/>
      <c r="H1460" s="100"/>
      <c r="I1460" s="92"/>
      <c r="J1460" s="510"/>
      <c r="K1460" s="510"/>
      <c r="L1460" s="510"/>
      <c r="M1460" s="98"/>
      <c r="N1460" s="90"/>
      <c r="O1460" s="94"/>
    </row>
    <row r="1461" spans="1:15" s="122" customFormat="1" ht="14.25" customHeight="1">
      <c r="A1461" s="313"/>
      <c r="B1461" s="95"/>
      <c r="C1461" s="96"/>
      <c r="D1461" s="97"/>
      <c r="E1461" s="98"/>
      <c r="F1461" s="90"/>
      <c r="G1461" s="102"/>
      <c r="H1461" s="103"/>
      <c r="I1461" s="92"/>
      <c r="J1461" s="510"/>
      <c r="K1461" s="510"/>
      <c r="L1461" s="510"/>
      <c r="M1461" s="98"/>
      <c r="N1461" s="90"/>
      <c r="O1461" s="94"/>
    </row>
    <row r="1462" spans="1:15" s="122" customFormat="1" ht="14.25" customHeight="1">
      <c r="A1462" s="313"/>
      <c r="B1462" s="95"/>
      <c r="C1462" s="96"/>
      <c r="D1462" s="97"/>
      <c r="E1462" s="98"/>
      <c r="F1462" s="90"/>
      <c r="G1462" s="102"/>
      <c r="H1462" s="103"/>
      <c r="I1462" s="92"/>
      <c r="J1462" s="510"/>
      <c r="K1462" s="510"/>
      <c r="L1462" s="510"/>
      <c r="M1462" s="98"/>
      <c r="N1462" s="90"/>
      <c r="O1462" s="94"/>
    </row>
    <row r="1463" spans="1:15" s="122" customFormat="1" ht="14.25" customHeight="1">
      <c r="A1463" s="313"/>
      <c r="B1463" s="78" t="s">
        <v>607</v>
      </c>
      <c r="C1463" s="79"/>
      <c r="D1463" s="79"/>
      <c r="E1463" s="80"/>
      <c r="F1463" s="81"/>
      <c r="G1463" s="82"/>
      <c r="H1463" s="105"/>
      <c r="I1463" s="92"/>
      <c r="J1463" s="510"/>
      <c r="K1463" s="510"/>
      <c r="L1463" s="510"/>
      <c r="M1463" s="98"/>
      <c r="N1463" s="90"/>
      <c r="O1463" s="94"/>
    </row>
    <row r="1464" spans="1:15" s="122" customFormat="1" ht="14.25" customHeight="1">
      <c r="A1464" s="313"/>
      <c r="B1464" s="95"/>
      <c r="C1464" s="96"/>
      <c r="D1464" s="97"/>
      <c r="E1464" s="98"/>
      <c r="F1464" s="90"/>
      <c r="G1464" s="91"/>
      <c r="H1464" s="105"/>
      <c r="I1464" s="92"/>
      <c r="J1464" s="510"/>
      <c r="K1464" s="510"/>
      <c r="L1464" s="510"/>
      <c r="M1464" s="98"/>
      <c r="N1464" s="90"/>
      <c r="O1464" s="94"/>
    </row>
    <row r="1465" spans="1:15" s="122" customFormat="1" ht="14.25" customHeight="1">
      <c r="A1465" s="313"/>
      <c r="B1465" s="95"/>
      <c r="C1465" s="96"/>
      <c r="D1465" s="97"/>
      <c r="E1465" s="98"/>
      <c r="F1465" s="90"/>
      <c r="G1465" s="99">
        <f>ROUNDDOWN(SUM(F1464:F1469)/1000,0)</f>
        <v>0</v>
      </c>
      <c r="H1465" s="100"/>
      <c r="I1465" s="107"/>
      <c r="J1465" s="511"/>
      <c r="K1465" s="511"/>
      <c r="L1465" s="511"/>
      <c r="M1465" s="98"/>
      <c r="N1465" s="90"/>
      <c r="O1465" s="106"/>
    </row>
    <row r="1466" spans="1:15" s="122" customFormat="1" ht="14.25" customHeight="1">
      <c r="A1466" s="313"/>
      <c r="B1466" s="95"/>
      <c r="C1466" s="96"/>
      <c r="D1466" s="97"/>
      <c r="E1466" s="98"/>
      <c r="F1466" s="90"/>
      <c r="G1466" s="99"/>
      <c r="H1466" s="100"/>
      <c r="I1466" s="78" t="s">
        <v>398</v>
      </c>
      <c r="J1466" s="79"/>
      <c r="K1466" s="79"/>
      <c r="L1466" s="79"/>
      <c r="M1466" s="80"/>
      <c r="N1466" s="81"/>
      <c r="O1466" s="111"/>
    </row>
    <row r="1467" spans="1:15" s="122" customFormat="1" ht="14.25" customHeight="1">
      <c r="A1467" s="313"/>
      <c r="B1467" s="95"/>
      <c r="C1467" s="96"/>
      <c r="D1467" s="97"/>
      <c r="E1467" s="98"/>
      <c r="F1467" s="90"/>
      <c r="G1467" s="99"/>
      <c r="H1467" s="105"/>
      <c r="I1467" s="92"/>
      <c r="J1467" s="510"/>
      <c r="K1467" s="510"/>
      <c r="L1467" s="510"/>
      <c r="M1467" s="98"/>
      <c r="N1467" s="90"/>
      <c r="O1467" s="94"/>
    </row>
    <row r="1468" spans="1:15" s="122" customFormat="1" ht="14.25" customHeight="1">
      <c r="A1468" s="313"/>
      <c r="B1468" s="95"/>
      <c r="C1468" s="96"/>
      <c r="D1468" s="97"/>
      <c r="E1468" s="98"/>
      <c r="F1468" s="90"/>
      <c r="G1468" s="99"/>
      <c r="H1468" s="100"/>
      <c r="I1468" s="92"/>
      <c r="J1468" s="510"/>
      <c r="K1468" s="510"/>
      <c r="L1468" s="510"/>
      <c r="M1468" s="98"/>
      <c r="N1468" s="90"/>
      <c r="O1468" s="101">
        <f>ROUNDDOWN(SUM(N1467:N1475)/1000,0)</f>
        <v>0</v>
      </c>
    </row>
    <row r="1469" spans="1:15" s="122" customFormat="1" ht="14.25" customHeight="1">
      <c r="A1469" s="313"/>
      <c r="B1469" s="78" t="s">
        <v>614</v>
      </c>
      <c r="C1469" s="79"/>
      <c r="D1469" s="79"/>
      <c r="E1469" s="80"/>
      <c r="F1469" s="81"/>
      <c r="G1469" s="82"/>
      <c r="H1469" s="100"/>
      <c r="I1469" s="92"/>
      <c r="J1469" s="510"/>
      <c r="K1469" s="510"/>
      <c r="L1469" s="510"/>
      <c r="M1469" s="98"/>
      <c r="N1469" s="90"/>
      <c r="O1469" s="94"/>
    </row>
    <row r="1470" spans="1:15" s="122" customFormat="1" ht="14.25" customHeight="1">
      <c r="A1470" s="313"/>
      <c r="B1470" s="95"/>
      <c r="C1470" s="96"/>
      <c r="D1470" s="97"/>
      <c r="E1470" s="98"/>
      <c r="F1470" s="90"/>
      <c r="G1470" s="91"/>
      <c r="H1470" s="105"/>
      <c r="I1470" s="92"/>
      <c r="J1470" s="510"/>
      <c r="K1470" s="510"/>
      <c r="L1470" s="510"/>
      <c r="M1470" s="98"/>
      <c r="N1470" s="90"/>
      <c r="O1470" s="94"/>
    </row>
    <row r="1471" spans="1:15" s="122" customFormat="1" ht="14.25" customHeight="1">
      <c r="A1471" s="313"/>
      <c r="B1471" s="95"/>
      <c r="C1471" s="96"/>
      <c r="D1471" s="97"/>
      <c r="E1471" s="98"/>
      <c r="F1471" s="90"/>
      <c r="G1471" s="99">
        <f>ROUNDDOWN(SUM(F1470:F1473)/1000,0)</f>
        <v>0</v>
      </c>
      <c r="H1471" s="105"/>
      <c r="I1471" s="92"/>
      <c r="J1471" s="510"/>
      <c r="K1471" s="510"/>
      <c r="L1471" s="510"/>
      <c r="M1471" s="98"/>
      <c r="N1471" s="90"/>
      <c r="O1471" s="94"/>
    </row>
    <row r="1472" spans="1:15" s="122" customFormat="1" ht="14.25" customHeight="1">
      <c r="A1472" s="313"/>
      <c r="B1472" s="95"/>
      <c r="C1472" s="96"/>
      <c r="D1472" s="97"/>
      <c r="E1472" s="98"/>
      <c r="F1472" s="90"/>
      <c r="G1472" s="99"/>
      <c r="H1472" s="100"/>
      <c r="I1472" s="92"/>
      <c r="J1472" s="510"/>
      <c r="K1472" s="510"/>
      <c r="L1472" s="510"/>
      <c r="M1472" s="98"/>
      <c r="N1472" s="90"/>
      <c r="O1472" s="94"/>
    </row>
    <row r="1473" spans="1:15" s="122" customFormat="1" ht="14.25" customHeight="1">
      <c r="A1473" s="313"/>
      <c r="B1473" s="78" t="s">
        <v>615</v>
      </c>
      <c r="C1473" s="79"/>
      <c r="D1473" s="79"/>
      <c r="E1473" s="80"/>
      <c r="F1473" s="81"/>
      <c r="G1473" s="82"/>
      <c r="H1473" s="100"/>
      <c r="I1473" s="92"/>
      <c r="J1473" s="510"/>
      <c r="K1473" s="510"/>
      <c r="L1473" s="510"/>
      <c r="M1473" s="98"/>
      <c r="N1473" s="90"/>
      <c r="O1473" s="94"/>
    </row>
    <row r="1474" spans="1:15" s="122" customFormat="1" ht="14.25" customHeight="1">
      <c r="A1474" s="313"/>
      <c r="B1474" s="95"/>
      <c r="C1474" s="96"/>
      <c r="D1474" s="97"/>
      <c r="E1474" s="98"/>
      <c r="F1474" s="90"/>
      <c r="G1474" s="91"/>
      <c r="H1474" s="105"/>
      <c r="I1474" s="92"/>
      <c r="J1474" s="510"/>
      <c r="K1474" s="510"/>
      <c r="L1474" s="510"/>
      <c r="M1474" s="98"/>
      <c r="N1474" s="90"/>
      <c r="O1474" s="106"/>
    </row>
    <row r="1475" spans="1:15" s="122" customFormat="1" ht="14.25" customHeight="1">
      <c r="A1475" s="313"/>
      <c r="B1475" s="95"/>
      <c r="C1475" s="96"/>
      <c r="D1475" s="97"/>
      <c r="E1475" s="98"/>
      <c r="F1475" s="90"/>
      <c r="G1475" s="99">
        <f>ROUNDDOWN(SUM(F1474:F1479)/1000,0)</f>
        <v>0</v>
      </c>
      <c r="H1475" s="105"/>
      <c r="I1475" s="185" t="s">
        <v>399</v>
      </c>
      <c r="J1475" s="167"/>
      <c r="K1475" s="109"/>
      <c r="L1475" s="109"/>
      <c r="M1475" s="110"/>
      <c r="N1475" s="84"/>
      <c r="O1475" s="111"/>
    </row>
    <row r="1476" spans="1:15" s="122" customFormat="1" ht="14.25" customHeight="1">
      <c r="A1476" s="313"/>
      <c r="B1476" s="95"/>
      <c r="C1476" s="96"/>
      <c r="D1476" s="97"/>
      <c r="E1476" s="98"/>
      <c r="F1476" s="90"/>
      <c r="G1476" s="99"/>
      <c r="H1476" s="105"/>
      <c r="I1476" s="92"/>
      <c r="J1476" s="510"/>
      <c r="K1476" s="510"/>
      <c r="L1476" s="510"/>
      <c r="M1476" s="98"/>
      <c r="N1476" s="90"/>
      <c r="O1476" s="94"/>
    </row>
    <row r="1477" spans="1:15" s="122" customFormat="1" ht="14.25" customHeight="1">
      <c r="A1477" s="313"/>
      <c r="B1477" s="95"/>
      <c r="C1477" s="96"/>
      <c r="D1477" s="97"/>
      <c r="E1477" s="98"/>
      <c r="F1477" s="90"/>
      <c r="G1477" s="99"/>
      <c r="H1477" s="100"/>
      <c r="I1477" s="92"/>
      <c r="J1477" s="510"/>
      <c r="K1477" s="510"/>
      <c r="L1477" s="510"/>
      <c r="M1477" s="98"/>
      <c r="N1477" s="90"/>
      <c r="O1477" s="101">
        <f>ROUNDDOWN(SUM(N1476:N1482)/1000,0)</f>
        <v>0</v>
      </c>
    </row>
    <row r="1478" spans="1:15" s="122" customFormat="1" ht="14.25" customHeight="1">
      <c r="A1478" s="313"/>
      <c r="B1478" s="78" t="s">
        <v>396</v>
      </c>
      <c r="C1478" s="79"/>
      <c r="D1478" s="79"/>
      <c r="E1478" s="80"/>
      <c r="F1478" s="81"/>
      <c r="G1478" s="82"/>
      <c r="H1478" s="100"/>
      <c r="I1478" s="92"/>
      <c r="J1478" s="510"/>
      <c r="K1478" s="510"/>
      <c r="L1478" s="510"/>
      <c r="M1478" s="98"/>
      <c r="N1478" s="90"/>
      <c r="O1478" s="94"/>
    </row>
    <row r="1479" spans="1:15" s="122" customFormat="1" ht="14.25" customHeight="1">
      <c r="A1479" s="313"/>
      <c r="B1479" s="95"/>
      <c r="C1479" s="96"/>
      <c r="D1479" s="97"/>
      <c r="E1479" s="98"/>
      <c r="F1479" s="90"/>
      <c r="G1479" s="91"/>
      <c r="H1479" s="100"/>
      <c r="I1479" s="92"/>
      <c r="J1479" s="510"/>
      <c r="K1479" s="510"/>
      <c r="L1479" s="510"/>
      <c r="M1479" s="98"/>
      <c r="N1479" s="90"/>
      <c r="O1479" s="94"/>
    </row>
    <row r="1480" spans="1:15" s="122" customFormat="1" ht="14.25" customHeight="1">
      <c r="A1480" s="313"/>
      <c r="B1480" s="95"/>
      <c r="C1480" s="96"/>
      <c r="D1480" s="97"/>
      <c r="E1480" s="98"/>
      <c r="F1480" s="90"/>
      <c r="G1480" s="91">
        <f>ROUNDDOWN(SUM(F1479:F1486)/1000,0)</f>
        <v>0</v>
      </c>
      <c r="H1480" s="100"/>
      <c r="I1480" s="92"/>
      <c r="J1480" s="510"/>
      <c r="K1480" s="510"/>
      <c r="L1480" s="510"/>
      <c r="M1480" s="98"/>
      <c r="N1480" s="90"/>
      <c r="O1480" s="94"/>
    </row>
    <row r="1481" spans="1:15" s="122" customFormat="1" ht="14.25" customHeight="1">
      <c r="A1481" s="313"/>
      <c r="B1481" s="95"/>
      <c r="C1481" s="96"/>
      <c r="D1481" s="97"/>
      <c r="E1481" s="98"/>
      <c r="F1481" s="90"/>
      <c r="G1481" s="91"/>
      <c r="H1481" s="100"/>
      <c r="I1481" s="92"/>
      <c r="J1481" s="510"/>
      <c r="K1481" s="510"/>
      <c r="L1481" s="510"/>
      <c r="M1481" s="98"/>
      <c r="N1481" s="90"/>
      <c r="O1481" s="94"/>
    </row>
    <row r="1482" spans="1:15" s="122" customFormat="1" ht="14.25" customHeight="1">
      <c r="A1482" s="313"/>
      <c r="B1482" s="95"/>
      <c r="C1482" s="96"/>
      <c r="D1482" s="97"/>
      <c r="E1482" s="98"/>
      <c r="F1482" s="90"/>
      <c r="G1482" s="91"/>
      <c r="H1482" s="105"/>
      <c r="I1482" s="185" t="s">
        <v>400</v>
      </c>
      <c r="J1482" s="108"/>
      <c r="K1482" s="109"/>
      <c r="L1482" s="109"/>
      <c r="M1482" s="110"/>
      <c r="N1482" s="84"/>
      <c r="O1482" s="168"/>
    </row>
    <row r="1483" spans="1:15" s="122" customFormat="1" ht="14.25" customHeight="1">
      <c r="A1483" s="313"/>
      <c r="B1483" s="95"/>
      <c r="C1483" s="96"/>
      <c r="D1483" s="97"/>
      <c r="E1483" s="98"/>
      <c r="F1483" s="90"/>
      <c r="G1483" s="91"/>
      <c r="H1483" s="105"/>
      <c r="I1483" s="92"/>
      <c r="J1483" s="510"/>
      <c r="K1483" s="510"/>
      <c r="L1483" s="510"/>
      <c r="M1483" s="98"/>
      <c r="N1483" s="90"/>
      <c r="O1483" s="169"/>
    </row>
    <row r="1484" spans="1:15" s="122" customFormat="1" ht="14.25" customHeight="1">
      <c r="A1484" s="313"/>
      <c r="B1484" s="95"/>
      <c r="C1484" s="96"/>
      <c r="D1484" s="97"/>
      <c r="E1484" s="98"/>
      <c r="F1484" s="90"/>
      <c r="G1484" s="91"/>
      <c r="H1484" s="105"/>
      <c r="I1484" s="92"/>
      <c r="J1484" s="510"/>
      <c r="K1484" s="510"/>
      <c r="L1484" s="510"/>
      <c r="M1484" s="98"/>
      <c r="N1484" s="90"/>
      <c r="O1484" s="101">
        <f>ROUNDDOWN(SUM(N1483:N1489)/1000,0)</f>
        <v>0</v>
      </c>
    </row>
    <row r="1485" spans="1:15" s="122" customFormat="1" ht="14.25" customHeight="1">
      <c r="A1485" s="313"/>
      <c r="B1485" s="95"/>
      <c r="C1485" s="96"/>
      <c r="D1485" s="97"/>
      <c r="E1485" s="98"/>
      <c r="F1485" s="90"/>
      <c r="G1485" s="91"/>
      <c r="H1485" s="105"/>
      <c r="I1485" s="92"/>
      <c r="J1485" s="510"/>
      <c r="K1485" s="510"/>
      <c r="L1485" s="510"/>
      <c r="M1485" s="98"/>
      <c r="N1485" s="90"/>
      <c r="O1485" s="94"/>
    </row>
    <row r="1486" spans="1:15" s="122" customFormat="1" ht="14.25" customHeight="1">
      <c r="A1486" s="313"/>
      <c r="B1486" s="78" t="s">
        <v>56</v>
      </c>
      <c r="C1486" s="79"/>
      <c r="D1486" s="79"/>
      <c r="E1486" s="80"/>
      <c r="F1486" s="81"/>
      <c r="G1486" s="82"/>
      <c r="H1486" s="105"/>
      <c r="I1486" s="92"/>
      <c r="J1486" s="510"/>
      <c r="K1486" s="510"/>
      <c r="L1486" s="510"/>
      <c r="M1486" s="98"/>
      <c r="N1486" s="90"/>
      <c r="O1486" s="94"/>
    </row>
    <row r="1487" spans="1:15" s="122" customFormat="1" ht="14.25" customHeight="1">
      <c r="A1487" s="313"/>
      <c r="B1487" s="95"/>
      <c r="C1487" s="96"/>
      <c r="D1487" s="97"/>
      <c r="E1487" s="98"/>
      <c r="F1487" s="90"/>
      <c r="G1487" s="91"/>
      <c r="H1487" s="100"/>
      <c r="I1487" s="92"/>
      <c r="J1487" s="510"/>
      <c r="K1487" s="510"/>
      <c r="L1487" s="510"/>
      <c r="M1487" s="98"/>
      <c r="N1487" s="90"/>
      <c r="O1487" s="94"/>
    </row>
    <row r="1488" spans="1:15" s="122" customFormat="1" ht="14.25" customHeight="1">
      <c r="A1488" s="313"/>
      <c r="B1488" s="95"/>
      <c r="C1488" s="96"/>
      <c r="D1488" s="97"/>
      <c r="E1488" s="98"/>
      <c r="F1488" s="90"/>
      <c r="G1488" s="99">
        <f>ROUNDDOWN(SUM(F1487:F1492)/1000,0)</f>
        <v>0</v>
      </c>
      <c r="H1488" s="105"/>
      <c r="I1488" s="92"/>
      <c r="J1488" s="510"/>
      <c r="K1488" s="510"/>
      <c r="L1488" s="510"/>
      <c r="M1488" s="98"/>
      <c r="N1488" s="90"/>
      <c r="O1488" s="106"/>
    </row>
    <row r="1489" spans="1:17" s="122" customFormat="1" ht="14.25" customHeight="1">
      <c r="A1489" s="313"/>
      <c r="B1489" s="95"/>
      <c r="C1489" s="96"/>
      <c r="D1489" s="97"/>
      <c r="E1489" s="98"/>
      <c r="F1489" s="90"/>
      <c r="G1489" s="91"/>
      <c r="H1489" s="105"/>
      <c r="I1489" s="185" t="s">
        <v>401</v>
      </c>
      <c r="J1489" s="108"/>
      <c r="K1489" s="109"/>
      <c r="L1489" s="109"/>
      <c r="M1489" s="110"/>
      <c r="N1489" s="707"/>
      <c r="O1489" s="112"/>
    </row>
    <row r="1490" spans="1:17" s="122" customFormat="1" ht="14.25" customHeight="1">
      <c r="A1490" s="313"/>
      <c r="B1490" s="95"/>
      <c r="C1490" s="96"/>
      <c r="D1490" s="97"/>
      <c r="E1490" s="98"/>
      <c r="F1490" s="90"/>
      <c r="G1490" s="99"/>
      <c r="H1490" s="105"/>
      <c r="I1490" s="92"/>
      <c r="J1490" s="510"/>
      <c r="K1490" s="510"/>
      <c r="L1490" s="510"/>
      <c r="M1490" s="98"/>
      <c r="N1490" s="90"/>
      <c r="O1490" s="94"/>
    </row>
    <row r="1491" spans="1:17" s="122" customFormat="1" ht="14.25" customHeight="1">
      <c r="A1491" s="313"/>
      <c r="B1491" s="95"/>
      <c r="C1491" s="96"/>
      <c r="D1491" s="97"/>
      <c r="E1491" s="98"/>
      <c r="F1491" s="90"/>
      <c r="G1491" s="99"/>
      <c r="H1491" s="100"/>
      <c r="I1491" s="92"/>
      <c r="J1491" s="510"/>
      <c r="K1491" s="510"/>
      <c r="L1491" s="510"/>
      <c r="M1491" s="98"/>
      <c r="N1491" s="90"/>
      <c r="O1491" s="101">
        <f>ROUNDDOWN(SUM(N1490:N1495)/1000,0)</f>
        <v>0</v>
      </c>
    </row>
    <row r="1492" spans="1:17" s="122" customFormat="1" ht="14.1" customHeight="1" thickBot="1">
      <c r="A1492" s="313"/>
      <c r="B1492" s="113" t="s">
        <v>608</v>
      </c>
      <c r="C1492" s="114"/>
      <c r="D1492" s="114"/>
      <c r="E1492" s="115"/>
      <c r="F1492" s="116"/>
      <c r="G1492" s="117">
        <f>G1493-G1458-G1465-G1471-G1475-G1480-G1488</f>
        <v>0</v>
      </c>
      <c r="H1492" s="105"/>
      <c r="I1492" s="92"/>
      <c r="J1492" s="510"/>
      <c r="K1492" s="510"/>
      <c r="L1492" s="510"/>
      <c r="M1492" s="98"/>
      <c r="N1492" s="90"/>
      <c r="O1492" s="94"/>
    </row>
    <row r="1493" spans="1:17" s="122" customFormat="1" ht="14.25" customHeight="1" thickTop="1">
      <c r="A1493" s="313"/>
      <c r="B1493" s="702" t="s">
        <v>57</v>
      </c>
      <c r="C1493" s="703"/>
      <c r="D1493" s="703"/>
      <c r="E1493" s="703"/>
      <c r="F1493" s="704"/>
      <c r="G1493" s="118">
        <f>O1502</f>
        <v>0</v>
      </c>
      <c r="H1493" s="100"/>
      <c r="I1493" s="92"/>
      <c r="J1493" s="510"/>
      <c r="K1493" s="510"/>
      <c r="L1493" s="510"/>
      <c r="M1493" s="98"/>
      <c r="N1493" s="90"/>
      <c r="O1493" s="94"/>
    </row>
    <row r="1494" spans="1:17" s="122" customFormat="1" ht="20.100000000000001" customHeight="1">
      <c r="A1494" s="313"/>
      <c r="B1494" s="119" t="s">
        <v>58</v>
      </c>
      <c r="C1494" s="120"/>
      <c r="D1494" s="120"/>
      <c r="E1494" s="120"/>
      <c r="F1494" s="120"/>
      <c r="G1494" s="121"/>
      <c r="H1494" s="100"/>
      <c r="I1494" s="107"/>
      <c r="J1494" s="511"/>
      <c r="K1494" s="511"/>
      <c r="L1494" s="511"/>
      <c r="M1494" s="104"/>
      <c r="N1494" s="645"/>
      <c r="O1494" s="106"/>
    </row>
    <row r="1495" spans="1:17" s="122" customFormat="1" ht="14.25" customHeight="1">
      <c r="A1495" s="313"/>
      <c r="B1495" s="122" t="s">
        <v>59</v>
      </c>
      <c r="C1495" s="120"/>
      <c r="D1495" s="120"/>
      <c r="E1495" s="120"/>
      <c r="F1495" s="120"/>
      <c r="G1495" s="123" t="s">
        <v>60</v>
      </c>
      <c r="H1495" s="121"/>
      <c r="I1495" s="185" t="s">
        <v>717</v>
      </c>
      <c r="J1495" s="708"/>
      <c r="K1495" s="510"/>
      <c r="L1495" s="510"/>
      <c r="M1495" s="110"/>
      <c r="N1495" s="84"/>
      <c r="O1495" s="111"/>
    </row>
    <row r="1496" spans="1:17" s="122" customFormat="1" ht="14.25" customHeight="1">
      <c r="A1496" s="313"/>
      <c r="B1496" s="987" t="s">
        <v>61</v>
      </c>
      <c r="C1496" s="1019"/>
      <c r="D1496" s="1019"/>
      <c r="E1496" s="1019"/>
      <c r="F1496" s="1020"/>
      <c r="G1496" s="125" t="s">
        <v>62</v>
      </c>
      <c r="H1496" s="124"/>
      <c r="I1496" s="92"/>
      <c r="J1496" s="510"/>
      <c r="K1496" s="709"/>
      <c r="L1496" s="709"/>
      <c r="M1496" s="98"/>
      <c r="N1496" s="90"/>
      <c r="O1496" s="94"/>
      <c r="Q1496" s="648" t="s">
        <v>735</v>
      </c>
    </row>
    <row r="1497" spans="1:17" s="122" customFormat="1" ht="14.25" customHeight="1">
      <c r="A1497" s="313"/>
      <c r="B1497" s="1144" t="s">
        <v>403</v>
      </c>
      <c r="C1497" s="1019"/>
      <c r="D1497" s="1019"/>
      <c r="E1497" s="1019"/>
      <c r="F1497" s="1020"/>
      <c r="G1497" s="126"/>
      <c r="H1497" s="124"/>
      <c r="I1497" s="92"/>
      <c r="J1497" s="510"/>
      <c r="K1497" s="510"/>
      <c r="L1497" s="510"/>
      <c r="M1497" s="98"/>
      <c r="N1497" s="90"/>
      <c r="O1497" s="101">
        <f>ROUNDDOWN(SUM(N1496:N1500)/1000,0)</f>
        <v>0</v>
      </c>
    </row>
    <row r="1498" spans="1:17" s="122" customFormat="1" ht="20.100000000000001" customHeight="1">
      <c r="A1498" s="313"/>
      <c r="B1498" s="1144" t="s">
        <v>404</v>
      </c>
      <c r="C1498" s="1145"/>
      <c r="D1498" s="1145"/>
      <c r="E1498" s="1145"/>
      <c r="F1498" s="1146"/>
      <c r="G1498" s="126"/>
      <c r="H1498" s="127"/>
      <c r="I1498" s="92"/>
      <c r="J1498" s="510"/>
      <c r="K1498" s="510"/>
      <c r="L1498" s="510"/>
      <c r="M1498" s="98"/>
      <c r="N1498" s="90"/>
      <c r="O1498" s="94"/>
    </row>
    <row r="1499" spans="1:17" s="122" customFormat="1" ht="21.95" customHeight="1" thickBot="1">
      <c r="A1499" s="313"/>
      <c r="B1499" s="1144" t="s">
        <v>104</v>
      </c>
      <c r="C1499" s="1145"/>
      <c r="D1499" s="1145"/>
      <c r="E1499" s="1145"/>
      <c r="F1499" s="1146"/>
      <c r="G1499" s="126"/>
      <c r="H1499" s="105"/>
      <c r="I1499" s="92"/>
      <c r="J1499" s="510"/>
      <c r="K1499" s="510"/>
      <c r="L1499" s="510"/>
      <c r="M1499" s="98"/>
      <c r="N1499" s="90"/>
      <c r="O1499" s="128"/>
    </row>
    <row r="1500" spans="1:17" s="122" customFormat="1" ht="35.450000000000003" customHeight="1" thickTop="1">
      <c r="A1500" s="313"/>
      <c r="B1500" s="1144" t="s">
        <v>108</v>
      </c>
      <c r="C1500" s="1145"/>
      <c r="D1500" s="1145"/>
      <c r="E1500" s="1145"/>
      <c r="F1500" s="1146"/>
      <c r="G1500" s="126"/>
      <c r="H1500" s="105"/>
      <c r="I1500" s="1166" t="s">
        <v>402</v>
      </c>
      <c r="J1500" s="1167"/>
      <c r="K1500" s="1167"/>
      <c r="L1500" s="1167"/>
      <c r="M1500" s="1167"/>
      <c r="N1500" s="1168"/>
      <c r="O1500" s="129">
        <f>SUM(O1458,O1468,O1477,O1484,O1491,O1497)</f>
        <v>0</v>
      </c>
    </row>
    <row r="1501" spans="1:17" s="122" customFormat="1" ht="35.450000000000003" customHeight="1">
      <c r="A1501" s="313"/>
      <c r="B1501" s="1144" t="s">
        <v>774</v>
      </c>
      <c r="C1501" s="1145"/>
      <c r="D1501" s="1145"/>
      <c r="E1501" s="1145"/>
      <c r="F1501" s="1146"/>
      <c r="G1501" s="126"/>
      <c r="H1501" s="121"/>
      <c r="I1501" s="1169" t="s">
        <v>276</v>
      </c>
      <c r="J1501" s="1170"/>
      <c r="K1501" s="1170"/>
      <c r="L1501" s="1170"/>
      <c r="M1501" s="1170"/>
      <c r="N1501" s="1171"/>
      <c r="O1501" s="136">
        <f>IF(共通入力シート!$B$18="課税事業者",ROUNDDOWN((O1500-G1503)*10/110,0),0)</f>
        <v>0</v>
      </c>
    </row>
    <row r="1502" spans="1:17" s="122" customFormat="1" ht="26.1" customHeight="1" thickBot="1">
      <c r="A1502" s="313"/>
      <c r="B1502" s="1153" t="s">
        <v>775</v>
      </c>
      <c r="C1502" s="1154"/>
      <c r="D1502" s="1154"/>
      <c r="E1502" s="1154"/>
      <c r="F1502" s="1155"/>
      <c r="G1502" s="126"/>
      <c r="H1502" s="121"/>
      <c r="I1502" s="1159" t="s">
        <v>609</v>
      </c>
      <c r="J1502" s="1160"/>
      <c r="K1502" s="1160"/>
      <c r="L1502" s="1160"/>
      <c r="M1502" s="1160"/>
      <c r="N1502" s="1161"/>
      <c r="O1502" s="131">
        <f>O1500-O1501</f>
        <v>0</v>
      </c>
    </row>
    <row r="1503" spans="1:17" s="122" customFormat="1" ht="25.35" customHeight="1" thickTop="1">
      <c r="A1503" s="313"/>
      <c r="B1503" s="1156" t="s">
        <v>63</v>
      </c>
      <c r="C1503" s="1157"/>
      <c r="D1503" s="1157"/>
      <c r="E1503" s="1157"/>
      <c r="F1503" s="1158"/>
      <c r="G1503" s="130">
        <f>SUM(G1497:G1502)</f>
        <v>0</v>
      </c>
      <c r="H1503" s="326"/>
      <c r="I1503" s="1159" t="s">
        <v>610</v>
      </c>
      <c r="J1503" s="1160"/>
      <c r="K1503" s="1160"/>
      <c r="L1503" s="1160"/>
      <c r="M1503" s="1160"/>
      <c r="N1503" s="1161"/>
      <c r="O1503" s="134"/>
    </row>
    <row r="1504" spans="1:17" s="122" customFormat="1" ht="26.25" customHeight="1">
      <c r="A1504" s="313"/>
      <c r="B1504" s="122" t="s">
        <v>64</v>
      </c>
      <c r="C1504" s="327"/>
      <c r="D1504" s="327"/>
      <c r="E1504" s="327"/>
      <c r="F1504" s="327"/>
      <c r="G1504" s="133"/>
      <c r="H1504" s="326"/>
      <c r="O1504" s="135"/>
    </row>
    <row r="1505" spans="1:21" s="122" customFormat="1" ht="10.5" customHeight="1" thickBot="1">
      <c r="A1505" s="313"/>
      <c r="C1505" s="327"/>
      <c r="D1505" s="327"/>
      <c r="E1505" s="327"/>
      <c r="F1505" s="327"/>
      <c r="G1505" s="133"/>
      <c r="H1505" s="326"/>
      <c r="I1505" s="328"/>
    </row>
    <row r="1506" spans="1:21" s="122" customFormat="1" ht="25.35" customHeight="1" thickBot="1">
      <c r="A1506" s="313"/>
      <c r="B1506" s="1143" t="s">
        <v>65</v>
      </c>
      <c r="C1506" s="1018"/>
      <c r="D1506" s="1162" t="str">
        <f>IF(共通入力シート!$B$2="","",共通入力シート!$B$2)</f>
        <v/>
      </c>
      <c r="E1506" s="1162"/>
      <c r="F1506" s="1162"/>
      <c r="G1506" s="1163"/>
      <c r="H1506" s="1164" t="s">
        <v>778</v>
      </c>
      <c r="I1506" s="1165"/>
      <c r="J1506" s="1165"/>
      <c r="K1506" s="1165"/>
      <c r="L1506" s="1165"/>
      <c r="M1506" s="1165"/>
      <c r="N1506" s="1165"/>
      <c r="O1506" s="1165"/>
    </row>
    <row r="1507" spans="1:21" s="122" customFormat="1" ht="77.099999999999994" customHeight="1" thickBot="1">
      <c r="A1507" s="313"/>
      <c r="B1507" s="1148" t="s">
        <v>776</v>
      </c>
      <c r="C1507" s="1149"/>
      <c r="D1507" s="1150" t="str">
        <f>IF(O1502=0,"",MAX(0,MIN(INT(O1502/2),G1492)))</f>
        <v/>
      </c>
      <c r="E1507" s="1150"/>
      <c r="F1507" s="1150"/>
      <c r="G1507" s="329" t="s">
        <v>27</v>
      </c>
      <c r="H1507" s="1151" t="s">
        <v>736</v>
      </c>
      <c r="I1507" s="1152"/>
      <c r="J1507" s="1152"/>
      <c r="K1507" s="1152"/>
      <c r="L1507" s="1152"/>
      <c r="M1507" s="1152"/>
      <c r="N1507" s="1152"/>
      <c r="O1507" s="1152"/>
    </row>
    <row r="1508" spans="1:21" ht="4.5" customHeight="1"/>
    <row r="1509" spans="1:21" ht="15.6" customHeight="1">
      <c r="B1509" s="122" t="s">
        <v>332</v>
      </c>
      <c r="C1509" s="198"/>
      <c r="D1509" s="198"/>
      <c r="E1509" s="198"/>
      <c r="F1509" s="198"/>
      <c r="G1509" s="198"/>
      <c r="H1509" s="198"/>
      <c r="I1509" s="198"/>
      <c r="J1509" s="198"/>
      <c r="K1509" s="198"/>
      <c r="L1509" s="198"/>
      <c r="M1509" s="198"/>
      <c r="N1509" s="198"/>
      <c r="O1509" s="198"/>
      <c r="R1509" s="294"/>
      <c r="S1509" s="294"/>
      <c r="T1509" s="294"/>
      <c r="U1509" s="294"/>
    </row>
    <row r="1510" spans="1:21" ht="15.6" customHeight="1">
      <c r="B1510" s="198" t="s">
        <v>383</v>
      </c>
      <c r="C1510" s="198"/>
      <c r="D1510" s="198"/>
      <c r="E1510" s="198"/>
      <c r="F1510" s="198"/>
      <c r="G1510" s="198"/>
      <c r="H1510" s="198"/>
      <c r="I1510" s="198"/>
      <c r="J1510" s="198"/>
      <c r="K1510" s="198"/>
      <c r="L1510" s="198"/>
      <c r="M1510" s="198"/>
      <c r="N1510" s="198"/>
      <c r="O1510" s="198"/>
      <c r="R1510" s="294"/>
      <c r="S1510" s="294"/>
      <c r="T1510" s="294"/>
      <c r="U1510" s="294"/>
    </row>
    <row r="1511" spans="1:21" ht="15.6" customHeight="1" thickBot="1">
      <c r="B1511" s="1044" t="s">
        <v>575</v>
      </c>
      <c r="C1511" s="1044"/>
      <c r="D1511" s="1044"/>
      <c r="E1511" s="1044"/>
      <c r="F1511" s="1044"/>
      <c r="G1511" s="1044"/>
      <c r="H1511" s="1044"/>
      <c r="I1511" s="1044"/>
      <c r="J1511" s="1044"/>
      <c r="K1511" s="1044"/>
      <c r="L1511" s="1044"/>
      <c r="M1511" s="1044"/>
      <c r="N1511" s="1044"/>
      <c r="O1511" s="1044"/>
      <c r="R1511" s="294"/>
      <c r="S1511" s="294"/>
      <c r="T1511" s="294"/>
      <c r="U1511" s="294"/>
    </row>
    <row r="1512" spans="1:21" ht="15.75" customHeight="1">
      <c r="B1512" s="1036" t="s">
        <v>36</v>
      </c>
      <c r="C1512" s="1063"/>
      <c r="D1512" s="1051" t="s">
        <v>568</v>
      </c>
      <c r="E1512" s="1052"/>
      <c r="F1512" s="1036" t="s">
        <v>447</v>
      </c>
      <c r="G1512" s="1037"/>
      <c r="H1512" s="1038"/>
      <c r="I1512" s="1038"/>
      <c r="J1512" s="1038"/>
      <c r="K1512" s="1038"/>
      <c r="L1512" s="1038"/>
      <c r="M1512" s="1038"/>
      <c r="N1512" s="1038"/>
      <c r="O1512" s="1039"/>
      <c r="Q1512" s="520"/>
      <c r="R1512" s="294"/>
      <c r="S1512" s="294"/>
      <c r="T1512" s="294"/>
      <c r="U1512" s="294"/>
    </row>
    <row r="1513" spans="1:21" ht="17.25" customHeight="1" thickBot="1">
      <c r="B1513" s="1040"/>
      <c r="C1513" s="1064"/>
      <c r="D1513" s="1053"/>
      <c r="E1513" s="1054"/>
      <c r="F1513" s="1040"/>
      <c r="G1513" s="1041"/>
      <c r="H1513" s="1042"/>
      <c r="I1513" s="1042"/>
      <c r="J1513" s="1042"/>
      <c r="K1513" s="1042"/>
      <c r="L1513" s="1042"/>
      <c r="M1513" s="1042"/>
      <c r="N1513" s="1042"/>
      <c r="O1513" s="1043"/>
      <c r="Q1513" s="519"/>
      <c r="R1513" s="294"/>
      <c r="S1513" s="294"/>
      <c r="T1513" s="294"/>
      <c r="U1513" s="294"/>
    </row>
    <row r="1514" spans="1:21" ht="16.5" customHeight="1">
      <c r="B1514" s="295" t="s">
        <v>111</v>
      </c>
      <c r="C1514" s="296"/>
      <c r="D1514" s="296"/>
      <c r="E1514" s="297"/>
      <c r="F1514" s="296"/>
      <c r="G1514" s="296"/>
      <c r="H1514" s="298"/>
      <c r="I1514" s="298"/>
      <c r="J1514" s="298"/>
      <c r="K1514" s="298"/>
      <c r="L1514" s="298"/>
      <c r="M1514" s="298"/>
      <c r="N1514" s="298"/>
      <c r="O1514" s="299"/>
      <c r="R1514" s="294"/>
      <c r="S1514" s="294"/>
      <c r="T1514" s="294"/>
      <c r="U1514" s="294"/>
    </row>
    <row r="1515" spans="1:21" ht="18.75" customHeight="1">
      <c r="B1515" s="1055"/>
      <c r="C1515" s="1056"/>
      <c r="D1515" s="1056"/>
      <c r="E1515" s="1056"/>
      <c r="F1515" s="1056"/>
      <c r="G1515" s="1056"/>
      <c r="H1515" s="1056"/>
      <c r="I1515" s="1056"/>
      <c r="J1515" s="1056"/>
      <c r="K1515" s="1056"/>
      <c r="L1515" s="1213" t="s">
        <v>39</v>
      </c>
      <c r="M1515" s="1215"/>
      <c r="N1515" s="1215"/>
      <c r="O1515" s="1216"/>
      <c r="Q1515" s="496" t="str">
        <f>IF(M1515="", "←選択してください。", "")</f>
        <v>←選択してください。</v>
      </c>
      <c r="R1515" s="294"/>
      <c r="S1515" s="294"/>
      <c r="T1515" s="294"/>
      <c r="U1515" s="294"/>
    </row>
    <row r="1516" spans="1:21" ht="17.25" customHeight="1">
      <c r="B1516" s="1057"/>
      <c r="C1516" s="1058"/>
      <c r="D1516" s="1058"/>
      <c r="E1516" s="1058"/>
      <c r="F1516" s="1058"/>
      <c r="G1516" s="1058"/>
      <c r="H1516" s="1058"/>
      <c r="I1516" s="1058"/>
      <c r="J1516" s="1058"/>
      <c r="K1516" s="1058"/>
      <c r="L1516" s="1214"/>
      <c r="M1516" s="1217"/>
      <c r="N1516" s="1217"/>
      <c r="O1516" s="1218"/>
      <c r="Q1516" s="301"/>
      <c r="R1516" s="294"/>
      <c r="S1516" s="294"/>
      <c r="T1516" s="294"/>
      <c r="U1516" s="294"/>
    </row>
    <row r="1517" spans="1:21" ht="4.5" customHeight="1">
      <c r="B1517" s="303"/>
      <c r="C1517" s="303"/>
      <c r="D1517" s="303"/>
      <c r="E1517" s="303"/>
      <c r="F1517" s="303"/>
      <c r="G1517" s="303"/>
      <c r="H1517" s="303"/>
      <c r="I1517" s="303"/>
      <c r="J1517" s="303"/>
      <c r="K1517" s="303"/>
      <c r="L1517" s="303"/>
      <c r="M1517" s="303"/>
      <c r="N1517" s="303"/>
      <c r="O1517" s="517"/>
      <c r="R1517" s="294"/>
      <c r="S1517" s="294"/>
      <c r="T1517" s="294"/>
      <c r="U1517" s="294"/>
    </row>
    <row r="1518" spans="1:21" ht="24" customHeight="1">
      <c r="B1518" s="987" t="s">
        <v>112</v>
      </c>
      <c r="C1518" s="1097"/>
      <c r="D1518" s="1098" t="s">
        <v>41</v>
      </c>
      <c r="E1518" s="1099"/>
      <c r="F1518" s="1100"/>
      <c r="G1518" s="1100"/>
      <c r="H1518" s="1101"/>
      <c r="I1518" s="987"/>
      <c r="J1518" s="988"/>
      <c r="K1518" s="988"/>
      <c r="L1518" s="1219"/>
      <c r="M1518" s="1219"/>
      <c r="N1518" s="1219"/>
      <c r="O1518" s="1220"/>
      <c r="Q1518" s="301" t="str">
        <f>IF(OR(F1512="人材養成事業",F1512= "普及啓発事業"), "←斜線部は記入する必要はありません。", "")</f>
        <v/>
      </c>
      <c r="R1518" s="294"/>
      <c r="S1518" s="294"/>
      <c r="T1518" s="294"/>
      <c r="U1518" s="294"/>
    </row>
    <row r="1519" spans="1:21" ht="8.25" customHeight="1">
      <c r="B1519" s="122"/>
      <c r="C1519" s="122"/>
      <c r="D1519" s="122"/>
      <c r="E1519" s="122"/>
      <c r="F1519" s="303"/>
      <c r="G1519" s="303"/>
      <c r="H1519" s="500"/>
      <c r="I1519" s="303"/>
      <c r="J1519" s="303"/>
      <c r="K1519" s="303"/>
      <c r="L1519" s="501"/>
      <c r="M1519" s="303"/>
      <c r="N1519" s="303"/>
      <c r="O1519" s="502"/>
      <c r="Q1519" s="301"/>
      <c r="R1519" s="294"/>
      <c r="S1519" s="294"/>
      <c r="T1519" s="294"/>
      <c r="U1519" s="294"/>
    </row>
    <row r="1520" spans="1:21" ht="24" hidden="1" customHeight="1">
      <c r="B1520" s="122"/>
      <c r="C1520" s="122"/>
      <c r="D1520" s="122"/>
      <c r="E1520" s="122"/>
      <c r="F1520" s="303"/>
      <c r="G1520" s="303"/>
      <c r="H1520" s="500"/>
      <c r="I1520" s="303"/>
      <c r="J1520" s="303"/>
      <c r="K1520" s="303"/>
      <c r="L1520" s="501"/>
      <c r="M1520" s="303"/>
      <c r="N1520" s="303"/>
      <c r="O1520" s="502"/>
      <c r="Q1520" s="301"/>
      <c r="R1520" s="294"/>
      <c r="S1520" s="294"/>
      <c r="T1520" s="294"/>
      <c r="U1520" s="294"/>
    </row>
    <row r="1521" spans="2:21" ht="9.75" hidden="1" customHeight="1">
      <c r="B1521" s="122"/>
      <c r="C1521" s="122"/>
      <c r="D1521" s="303"/>
      <c r="E1521" s="303"/>
      <c r="F1521" s="303"/>
      <c r="G1521" s="303"/>
      <c r="H1521" s="303"/>
      <c r="I1521" s="303"/>
      <c r="J1521" s="303"/>
      <c r="K1521" s="303"/>
      <c r="L1521" s="303"/>
      <c r="M1521" s="303"/>
      <c r="N1521" s="303"/>
      <c r="O1521" s="303"/>
      <c r="Q1521" s="301"/>
      <c r="R1521" s="294"/>
      <c r="S1521" s="294"/>
      <c r="T1521" s="294"/>
      <c r="U1521" s="294"/>
    </row>
    <row r="1522" spans="2:21" s="97" customFormat="1" ht="18" customHeight="1">
      <c r="B1522" s="1067" t="s">
        <v>277</v>
      </c>
      <c r="C1522" s="1075"/>
      <c r="D1522" s="1032" t="s">
        <v>738</v>
      </c>
      <c r="E1522" s="975"/>
      <c r="F1522" s="975"/>
      <c r="G1522" s="975"/>
      <c r="H1522" s="975"/>
      <c r="I1522" s="975"/>
      <c r="J1522" s="975"/>
      <c r="K1522" s="975"/>
      <c r="L1522" s="975"/>
      <c r="M1522" s="975"/>
      <c r="N1522" s="975"/>
      <c r="O1522" s="976"/>
      <c r="Q1522" s="495"/>
    </row>
    <row r="1523" spans="2:21" s="97" customFormat="1" ht="19.350000000000001" customHeight="1">
      <c r="B1523" s="1076"/>
      <c r="C1523" s="1077"/>
      <c r="D1523" s="1033"/>
      <c r="E1523" s="1034"/>
      <c r="F1523" s="1034"/>
      <c r="G1523" s="1034"/>
      <c r="H1523" s="1034"/>
      <c r="I1523" s="1034"/>
      <c r="J1523" s="1034"/>
      <c r="K1523" s="1034"/>
      <c r="L1523" s="1034"/>
      <c r="M1523" s="1034"/>
      <c r="N1523" s="1034"/>
      <c r="O1523" s="1035"/>
    </row>
    <row r="1524" spans="2:21" s="97" customFormat="1" ht="19.350000000000001" customHeight="1">
      <c r="B1524" s="1076"/>
      <c r="C1524" s="1077"/>
      <c r="D1524" s="1026"/>
      <c r="E1524" s="1027"/>
      <c r="F1524" s="1027"/>
      <c r="G1524" s="1027"/>
      <c r="H1524" s="1027"/>
      <c r="I1524" s="1027"/>
      <c r="J1524" s="1027"/>
      <c r="K1524" s="1027"/>
      <c r="L1524" s="1027"/>
      <c r="M1524" s="1027"/>
      <c r="N1524" s="1027"/>
      <c r="O1524" s="1028"/>
    </row>
    <row r="1525" spans="2:21" s="97" customFormat="1" ht="19.350000000000001" customHeight="1">
      <c r="B1525" s="1076"/>
      <c r="C1525" s="1077"/>
      <c r="D1525" s="1026"/>
      <c r="E1525" s="1027"/>
      <c r="F1525" s="1027"/>
      <c r="G1525" s="1027"/>
      <c r="H1525" s="1027"/>
      <c r="I1525" s="1027"/>
      <c r="J1525" s="1027"/>
      <c r="K1525" s="1027"/>
      <c r="L1525" s="1027"/>
      <c r="M1525" s="1027"/>
      <c r="N1525" s="1027"/>
      <c r="O1525" s="1028"/>
    </row>
    <row r="1526" spans="2:21" s="97" customFormat="1" ht="19.350000000000001" customHeight="1">
      <c r="B1526" s="1076"/>
      <c r="C1526" s="1077"/>
      <c r="D1526" s="1026"/>
      <c r="E1526" s="1027"/>
      <c r="F1526" s="1027"/>
      <c r="G1526" s="1027"/>
      <c r="H1526" s="1027"/>
      <c r="I1526" s="1027"/>
      <c r="J1526" s="1027"/>
      <c r="K1526" s="1027"/>
      <c r="L1526" s="1027"/>
      <c r="M1526" s="1027"/>
      <c r="N1526" s="1027"/>
      <c r="O1526" s="1028"/>
    </row>
    <row r="1527" spans="2:21" s="97" customFormat="1" ht="19.350000000000001" customHeight="1">
      <c r="B1527" s="1076"/>
      <c r="C1527" s="1077"/>
      <c r="D1527" s="1026"/>
      <c r="E1527" s="1027"/>
      <c r="F1527" s="1027"/>
      <c r="G1527" s="1027"/>
      <c r="H1527" s="1027"/>
      <c r="I1527" s="1027"/>
      <c r="J1527" s="1027"/>
      <c r="K1527" s="1027"/>
      <c r="L1527" s="1027"/>
      <c r="M1527" s="1027"/>
      <c r="N1527" s="1027"/>
      <c r="O1527" s="1028"/>
    </row>
    <row r="1528" spans="2:21" s="97" customFormat="1" ht="19.350000000000001" customHeight="1">
      <c r="B1528" s="1076"/>
      <c r="C1528" s="1077"/>
      <c r="D1528" s="1026"/>
      <c r="E1528" s="1027"/>
      <c r="F1528" s="1027"/>
      <c r="G1528" s="1027"/>
      <c r="H1528" s="1027"/>
      <c r="I1528" s="1027"/>
      <c r="J1528" s="1027"/>
      <c r="K1528" s="1027"/>
      <c r="L1528" s="1027"/>
      <c r="M1528" s="1027"/>
      <c r="N1528" s="1027"/>
      <c r="O1528" s="1028"/>
    </row>
    <row r="1529" spans="2:21" s="97" customFormat="1" ht="19.350000000000001" customHeight="1">
      <c r="B1529" s="1076"/>
      <c r="C1529" s="1077"/>
      <c r="D1529" s="1026"/>
      <c r="E1529" s="1027"/>
      <c r="F1529" s="1027"/>
      <c r="G1529" s="1027"/>
      <c r="H1529" s="1027"/>
      <c r="I1529" s="1027"/>
      <c r="J1529" s="1027"/>
      <c r="K1529" s="1027"/>
      <c r="L1529" s="1027"/>
      <c r="M1529" s="1027"/>
      <c r="N1529" s="1027"/>
      <c r="O1529" s="1028"/>
    </row>
    <row r="1530" spans="2:21" s="97" customFormat="1" ht="19.350000000000001" customHeight="1">
      <c r="B1530" s="1076"/>
      <c r="C1530" s="1077"/>
      <c r="D1530" s="1026"/>
      <c r="E1530" s="1027"/>
      <c r="F1530" s="1027"/>
      <c r="G1530" s="1027"/>
      <c r="H1530" s="1027"/>
      <c r="I1530" s="1027"/>
      <c r="J1530" s="1027"/>
      <c r="K1530" s="1027"/>
      <c r="L1530" s="1027"/>
      <c r="M1530" s="1027"/>
      <c r="N1530" s="1027"/>
      <c r="O1530" s="1028"/>
    </row>
    <row r="1531" spans="2:21" s="97" customFormat="1" ht="19.350000000000001" customHeight="1">
      <c r="B1531" s="1076"/>
      <c r="C1531" s="1077"/>
      <c r="D1531" s="1026"/>
      <c r="E1531" s="1027"/>
      <c r="F1531" s="1027"/>
      <c r="G1531" s="1027"/>
      <c r="H1531" s="1027"/>
      <c r="I1531" s="1027"/>
      <c r="J1531" s="1027"/>
      <c r="K1531" s="1027"/>
      <c r="L1531" s="1027"/>
      <c r="M1531" s="1027"/>
      <c r="N1531" s="1027"/>
      <c r="O1531" s="1028"/>
    </row>
    <row r="1532" spans="2:21" s="97" customFormat="1" ht="19.350000000000001" customHeight="1">
      <c r="B1532" s="1078"/>
      <c r="C1532" s="1079"/>
      <c r="D1532" s="1029"/>
      <c r="E1532" s="1030"/>
      <c r="F1532" s="1030"/>
      <c r="G1532" s="1030"/>
      <c r="H1532" s="1030"/>
      <c r="I1532" s="1030"/>
      <c r="J1532" s="1030"/>
      <c r="K1532" s="1030"/>
      <c r="L1532" s="1030"/>
      <c r="M1532" s="1030"/>
      <c r="N1532" s="1030"/>
      <c r="O1532" s="1031"/>
    </row>
    <row r="1533" spans="2:21" s="97" customFormat="1" ht="18" customHeight="1">
      <c r="B1533" s="1067" t="s">
        <v>114</v>
      </c>
      <c r="C1533" s="1092"/>
      <c r="D1533" s="1147" t="s">
        <v>523</v>
      </c>
      <c r="E1533" s="1133"/>
      <c r="F1533" s="1133"/>
      <c r="G1533" s="1133"/>
      <c r="H1533" s="1133"/>
      <c r="I1533" s="1133"/>
      <c r="J1533" s="1133"/>
      <c r="K1533" s="1133"/>
      <c r="L1533" s="1133"/>
      <c r="M1533" s="1133"/>
      <c r="N1533" s="1133"/>
      <c r="O1533" s="1134"/>
    </row>
    <row r="1534" spans="2:21" s="97" customFormat="1" ht="18" customHeight="1">
      <c r="B1534" s="1093"/>
      <c r="C1534" s="1094"/>
      <c r="D1534" s="1045"/>
      <c r="E1534" s="1046"/>
      <c r="F1534" s="1046"/>
      <c r="G1534" s="1046"/>
      <c r="H1534" s="1046"/>
      <c r="I1534" s="1046"/>
      <c r="J1534" s="1046"/>
      <c r="K1534" s="1046"/>
      <c r="L1534" s="1046"/>
      <c r="M1534" s="1046"/>
      <c r="N1534" s="1046"/>
      <c r="O1534" s="1047"/>
    </row>
    <row r="1535" spans="2:21" s="97" customFormat="1" ht="18" customHeight="1">
      <c r="B1535" s="1093"/>
      <c r="C1535" s="1094"/>
      <c r="D1535" s="1026"/>
      <c r="E1535" s="1027"/>
      <c r="F1535" s="1027"/>
      <c r="G1535" s="1027"/>
      <c r="H1535" s="1027"/>
      <c r="I1535" s="1027"/>
      <c r="J1535" s="1027"/>
      <c r="K1535" s="1027"/>
      <c r="L1535" s="1027"/>
      <c r="M1535" s="1027"/>
      <c r="N1535" s="1027"/>
      <c r="O1535" s="1028"/>
    </row>
    <row r="1536" spans="2:21" s="97" customFormat="1" ht="18" customHeight="1">
      <c r="B1536" s="1093"/>
      <c r="C1536" s="1094"/>
      <c r="D1536" s="1026"/>
      <c r="E1536" s="1027"/>
      <c r="F1536" s="1027"/>
      <c r="G1536" s="1027"/>
      <c r="H1536" s="1027"/>
      <c r="I1536" s="1027"/>
      <c r="J1536" s="1027"/>
      <c r="K1536" s="1027"/>
      <c r="L1536" s="1027"/>
      <c r="M1536" s="1027"/>
      <c r="N1536" s="1027"/>
      <c r="O1536" s="1028"/>
    </row>
    <row r="1537" spans="2:15" s="97" customFormat="1" ht="18" customHeight="1">
      <c r="B1537" s="1093"/>
      <c r="C1537" s="1094"/>
      <c r="D1537" s="1026"/>
      <c r="E1537" s="1027"/>
      <c r="F1537" s="1027"/>
      <c r="G1537" s="1027"/>
      <c r="H1537" s="1027"/>
      <c r="I1537" s="1027"/>
      <c r="J1537" s="1027"/>
      <c r="K1537" s="1027"/>
      <c r="L1537" s="1027"/>
      <c r="M1537" s="1027"/>
      <c r="N1537" s="1027"/>
      <c r="O1537" s="1028"/>
    </row>
    <row r="1538" spans="2:15" s="97" customFormat="1" ht="18" customHeight="1">
      <c r="B1538" s="1093"/>
      <c r="C1538" s="1094"/>
      <c r="D1538" s="1026"/>
      <c r="E1538" s="1027"/>
      <c r="F1538" s="1027"/>
      <c r="G1538" s="1027"/>
      <c r="H1538" s="1027"/>
      <c r="I1538" s="1027"/>
      <c r="J1538" s="1027"/>
      <c r="K1538" s="1027"/>
      <c r="L1538" s="1027"/>
      <c r="M1538" s="1027"/>
      <c r="N1538" s="1027"/>
      <c r="O1538" s="1028"/>
    </row>
    <row r="1539" spans="2:15" s="97" customFormat="1" ht="18" customHeight="1">
      <c r="B1539" s="1093"/>
      <c r="C1539" s="1094"/>
      <c r="D1539" s="1048"/>
      <c r="E1539" s="1049"/>
      <c r="F1539" s="1049"/>
      <c r="G1539" s="1049"/>
      <c r="H1539" s="1049"/>
      <c r="I1539" s="1049"/>
      <c r="J1539" s="1049"/>
      <c r="K1539" s="1049"/>
      <c r="L1539" s="1049"/>
      <c r="M1539" s="1049"/>
      <c r="N1539" s="1049"/>
      <c r="O1539" s="1050"/>
    </row>
    <row r="1540" spans="2:15" s="97" customFormat="1" ht="18" customHeight="1">
      <c r="B1540" s="1093"/>
      <c r="C1540" s="1094"/>
      <c r="D1540" s="1116" t="s">
        <v>334</v>
      </c>
      <c r="E1540" s="1117"/>
      <c r="F1540" s="1117"/>
      <c r="G1540" s="1117"/>
      <c r="H1540" s="1117"/>
      <c r="I1540" s="1117"/>
      <c r="J1540" s="1117"/>
      <c r="K1540" s="1117"/>
      <c r="L1540" s="1117"/>
      <c r="M1540" s="1117"/>
      <c r="N1540" s="1117"/>
      <c r="O1540" s="1118"/>
    </row>
    <row r="1541" spans="2:15" s="97" customFormat="1" ht="18" customHeight="1">
      <c r="B1541" s="1093"/>
      <c r="C1541" s="1094"/>
      <c r="D1541" s="1045"/>
      <c r="E1541" s="1119"/>
      <c r="F1541" s="1119"/>
      <c r="G1541" s="1119"/>
      <c r="H1541" s="1119"/>
      <c r="I1541" s="1119"/>
      <c r="J1541" s="1119"/>
      <c r="K1541" s="1119"/>
      <c r="L1541" s="1119"/>
      <c r="M1541" s="1119"/>
      <c r="N1541" s="1119"/>
      <c r="O1541" s="1120"/>
    </row>
    <row r="1542" spans="2:15" s="97" customFormat="1" ht="18" customHeight="1">
      <c r="B1542" s="1093"/>
      <c r="C1542" s="1094"/>
      <c r="D1542" s="1121"/>
      <c r="E1542" s="1122"/>
      <c r="F1542" s="1122"/>
      <c r="G1542" s="1122"/>
      <c r="H1542" s="1122"/>
      <c r="I1542" s="1122"/>
      <c r="J1542" s="1122"/>
      <c r="K1542" s="1122"/>
      <c r="L1542" s="1122"/>
      <c r="M1542" s="1122"/>
      <c r="N1542" s="1122"/>
      <c r="O1542" s="1123"/>
    </row>
    <row r="1543" spans="2:15" s="97" customFormat="1" ht="18" customHeight="1">
      <c r="B1543" s="1093"/>
      <c r="C1543" s="1094"/>
      <c r="D1543" s="1121"/>
      <c r="E1543" s="1122"/>
      <c r="F1543" s="1122"/>
      <c r="G1543" s="1122"/>
      <c r="H1543" s="1122"/>
      <c r="I1543" s="1122"/>
      <c r="J1543" s="1122"/>
      <c r="K1543" s="1122"/>
      <c r="L1543" s="1122"/>
      <c r="M1543" s="1122"/>
      <c r="N1543" s="1122"/>
      <c r="O1543" s="1123"/>
    </row>
    <row r="1544" spans="2:15" s="97" customFormat="1" ht="18" customHeight="1">
      <c r="B1544" s="1093"/>
      <c r="C1544" s="1094"/>
      <c r="D1544" s="1121"/>
      <c r="E1544" s="1122"/>
      <c r="F1544" s="1122"/>
      <c r="G1544" s="1122"/>
      <c r="H1544" s="1122"/>
      <c r="I1544" s="1122"/>
      <c r="J1544" s="1122"/>
      <c r="K1544" s="1122"/>
      <c r="L1544" s="1122"/>
      <c r="M1544" s="1122"/>
      <c r="N1544" s="1122"/>
      <c r="O1544" s="1123"/>
    </row>
    <row r="1545" spans="2:15" s="97" customFormat="1" ht="18" customHeight="1">
      <c r="B1545" s="1093"/>
      <c r="C1545" s="1094"/>
      <c r="D1545" s="1121"/>
      <c r="E1545" s="1122"/>
      <c r="F1545" s="1122"/>
      <c r="G1545" s="1122"/>
      <c r="H1545" s="1122"/>
      <c r="I1545" s="1122"/>
      <c r="J1545" s="1122"/>
      <c r="K1545" s="1122"/>
      <c r="L1545" s="1122"/>
      <c r="M1545" s="1122"/>
      <c r="N1545" s="1122"/>
      <c r="O1545" s="1123"/>
    </row>
    <row r="1546" spans="2:15" s="97" customFormat="1" ht="18" customHeight="1">
      <c r="B1546" s="1093"/>
      <c r="C1546" s="1094"/>
      <c r="D1546" s="1121"/>
      <c r="E1546" s="1122"/>
      <c r="F1546" s="1122"/>
      <c r="G1546" s="1122"/>
      <c r="H1546" s="1122"/>
      <c r="I1546" s="1122"/>
      <c r="J1546" s="1122"/>
      <c r="K1546" s="1122"/>
      <c r="L1546" s="1122"/>
      <c r="M1546" s="1122"/>
      <c r="N1546" s="1122"/>
      <c r="O1546" s="1123"/>
    </row>
    <row r="1547" spans="2:15" s="97" customFormat="1" ht="18" customHeight="1">
      <c r="B1547" s="1095"/>
      <c r="C1547" s="1096"/>
      <c r="D1547" s="1124"/>
      <c r="E1547" s="1125"/>
      <c r="F1547" s="1125"/>
      <c r="G1547" s="1125"/>
      <c r="H1547" s="1125"/>
      <c r="I1547" s="1125"/>
      <c r="J1547" s="1125"/>
      <c r="K1547" s="1125"/>
      <c r="L1547" s="1125"/>
      <c r="M1547" s="1125"/>
      <c r="N1547" s="1125"/>
      <c r="O1547" s="1126"/>
    </row>
    <row r="1548" spans="2:15" s="97" customFormat="1" ht="32.25" customHeight="1">
      <c r="B1548" s="1067" t="s">
        <v>110</v>
      </c>
      <c r="C1548" s="1092"/>
      <c r="D1548" s="1102" t="s">
        <v>733</v>
      </c>
      <c r="E1548" s="1090"/>
      <c r="F1548" s="1090"/>
      <c r="G1548" s="1090"/>
      <c r="H1548" s="1090"/>
      <c r="I1548" s="1090"/>
      <c r="J1548" s="1090"/>
      <c r="K1548" s="1090"/>
      <c r="L1548" s="1090"/>
      <c r="M1548" s="1090"/>
      <c r="N1548" s="1090"/>
      <c r="O1548" s="1091"/>
    </row>
    <row r="1549" spans="2:15" s="97" customFormat="1" ht="18" customHeight="1">
      <c r="B1549" s="1093"/>
      <c r="C1549" s="1094"/>
      <c r="D1549" s="1045"/>
      <c r="E1549" s="1108"/>
      <c r="F1549" s="1108"/>
      <c r="G1549" s="1108"/>
      <c r="H1549" s="1108"/>
      <c r="I1549" s="1108"/>
      <c r="J1549" s="1108"/>
      <c r="K1549" s="1108"/>
      <c r="L1549" s="1108"/>
      <c r="M1549" s="1108"/>
      <c r="N1549" s="1108"/>
      <c r="O1549" s="1109"/>
    </row>
    <row r="1550" spans="2:15" s="97" customFormat="1" ht="18" customHeight="1">
      <c r="B1550" s="1093"/>
      <c r="C1550" s="1094"/>
      <c r="D1550" s="1110"/>
      <c r="E1550" s="1111"/>
      <c r="F1550" s="1111"/>
      <c r="G1550" s="1111"/>
      <c r="H1550" s="1111"/>
      <c r="I1550" s="1111"/>
      <c r="J1550" s="1111"/>
      <c r="K1550" s="1111"/>
      <c r="L1550" s="1111"/>
      <c r="M1550" s="1111"/>
      <c r="N1550" s="1111"/>
      <c r="O1550" s="1112"/>
    </row>
    <row r="1551" spans="2:15" s="97" customFormat="1" ht="18" customHeight="1">
      <c r="B1551" s="1093"/>
      <c r="C1551" s="1094"/>
      <c r="D1551" s="1113"/>
      <c r="E1551" s="1114"/>
      <c r="F1551" s="1114"/>
      <c r="G1551" s="1114"/>
      <c r="H1551" s="1114"/>
      <c r="I1551" s="1114"/>
      <c r="J1551" s="1114"/>
      <c r="K1551" s="1114"/>
      <c r="L1551" s="1114"/>
      <c r="M1551" s="1114"/>
      <c r="N1551" s="1114"/>
      <c r="O1551" s="1115"/>
    </row>
    <row r="1552" spans="2:15" s="97" customFormat="1" ht="17.100000000000001" customHeight="1">
      <c r="B1552" s="1093"/>
      <c r="C1552" s="1094"/>
      <c r="D1552" s="1133" t="s">
        <v>278</v>
      </c>
      <c r="E1552" s="1133"/>
      <c r="F1552" s="1133"/>
      <c r="G1552" s="1133"/>
      <c r="H1552" s="1133"/>
      <c r="I1552" s="1133"/>
      <c r="J1552" s="1133"/>
      <c r="K1552" s="1133"/>
      <c r="L1552" s="1133"/>
      <c r="M1552" s="1133"/>
      <c r="N1552" s="1133"/>
      <c r="O1552" s="1134"/>
    </row>
    <row r="1553" spans="2:21" s="97" customFormat="1" ht="17.100000000000001" customHeight="1">
      <c r="B1553" s="1093"/>
      <c r="C1553" s="1094"/>
      <c r="D1553" s="1135"/>
      <c r="E1553" s="1108"/>
      <c r="F1553" s="1108"/>
      <c r="G1553" s="1108"/>
      <c r="H1553" s="1108"/>
      <c r="I1553" s="1108"/>
      <c r="J1553" s="1108"/>
      <c r="K1553" s="1108"/>
      <c r="L1553" s="1108"/>
      <c r="M1553" s="1108"/>
      <c r="N1553" s="1108"/>
      <c r="O1553" s="1109"/>
    </row>
    <row r="1554" spans="2:21" s="97" customFormat="1" ht="17.100000000000001" customHeight="1">
      <c r="B1554" s="1093"/>
      <c r="C1554" s="1094"/>
      <c r="D1554" s="1110"/>
      <c r="E1554" s="1111"/>
      <c r="F1554" s="1111"/>
      <c r="G1554" s="1111"/>
      <c r="H1554" s="1111"/>
      <c r="I1554" s="1111"/>
      <c r="J1554" s="1111"/>
      <c r="K1554" s="1111"/>
      <c r="L1554" s="1111"/>
      <c r="M1554" s="1111"/>
      <c r="N1554" s="1111"/>
      <c r="O1554" s="1112"/>
    </row>
    <row r="1555" spans="2:21" s="97" customFormat="1" ht="17.100000000000001" customHeight="1">
      <c r="B1555" s="1093"/>
      <c r="C1555" s="1094"/>
      <c r="D1555" s="1113"/>
      <c r="E1555" s="1114"/>
      <c r="F1555" s="1114"/>
      <c r="G1555" s="1114"/>
      <c r="H1555" s="1114"/>
      <c r="I1555" s="1114"/>
      <c r="J1555" s="1114"/>
      <c r="K1555" s="1114"/>
      <c r="L1555" s="1114"/>
      <c r="M1555" s="1114"/>
      <c r="N1555" s="1114"/>
      <c r="O1555" s="1115"/>
    </row>
    <row r="1556" spans="2:21" s="97" customFormat="1" ht="17.100000000000001" customHeight="1">
      <c r="B1556" s="1093"/>
      <c r="C1556" s="1094"/>
      <c r="D1556" s="1133" t="s">
        <v>371</v>
      </c>
      <c r="E1556" s="1133"/>
      <c r="F1556" s="1133"/>
      <c r="G1556" s="1133"/>
      <c r="H1556" s="1133"/>
      <c r="I1556" s="1133"/>
      <c r="J1556" s="1133"/>
      <c r="K1556" s="1133"/>
      <c r="L1556" s="1133"/>
      <c r="M1556" s="1133"/>
      <c r="N1556" s="1133"/>
      <c r="O1556" s="1134"/>
    </row>
    <row r="1557" spans="2:21" s="97" customFormat="1" ht="17.100000000000001" customHeight="1">
      <c r="B1557" s="1093"/>
      <c r="C1557" s="1094"/>
      <c r="D1557" s="1135"/>
      <c r="E1557" s="1136"/>
      <c r="F1557" s="1136"/>
      <c r="G1557" s="1136"/>
      <c r="H1557" s="1136"/>
      <c r="I1557" s="1136"/>
      <c r="J1557" s="1136"/>
      <c r="K1557" s="1136"/>
      <c r="L1557" s="1136"/>
      <c r="M1557" s="1136"/>
      <c r="N1557" s="1136"/>
      <c r="O1557" s="1137"/>
    </row>
    <row r="1558" spans="2:21" s="97" customFormat="1" ht="17.100000000000001" customHeight="1">
      <c r="B1558" s="1093"/>
      <c r="C1558" s="1094"/>
      <c r="D1558" s="1138"/>
      <c r="E1558" s="827"/>
      <c r="F1558" s="827"/>
      <c r="G1558" s="827"/>
      <c r="H1558" s="827"/>
      <c r="I1558" s="827"/>
      <c r="J1558" s="827"/>
      <c r="K1558" s="827"/>
      <c r="L1558" s="827"/>
      <c r="M1558" s="827"/>
      <c r="N1558" s="827"/>
      <c r="O1558" s="1139"/>
    </row>
    <row r="1559" spans="2:21" s="97" customFormat="1" ht="17.100000000000001" customHeight="1">
      <c r="B1559" s="1093"/>
      <c r="C1559" s="1094"/>
      <c r="D1559" s="1140"/>
      <c r="E1559" s="1141"/>
      <c r="F1559" s="1141"/>
      <c r="G1559" s="1141"/>
      <c r="H1559" s="1141"/>
      <c r="I1559" s="1141"/>
      <c r="J1559" s="1141"/>
      <c r="K1559" s="1141"/>
      <c r="L1559" s="1141"/>
      <c r="M1559" s="1141"/>
      <c r="N1559" s="1141"/>
      <c r="O1559" s="1142"/>
    </row>
    <row r="1560" spans="2:21" s="97" customFormat="1" ht="45" customHeight="1">
      <c r="B1560" s="1093"/>
      <c r="C1560" s="1094"/>
      <c r="D1560" s="1021" t="s">
        <v>781</v>
      </c>
      <c r="E1560" s="1022"/>
      <c r="F1560" s="1022"/>
      <c r="G1560" s="1022"/>
      <c r="H1560" s="1022"/>
      <c r="I1560" s="1022"/>
      <c r="J1560" s="1022"/>
      <c r="K1560" s="1022"/>
      <c r="L1560" s="1023"/>
      <c r="M1560" s="1024" t="s">
        <v>713</v>
      </c>
      <c r="N1560" s="1025"/>
      <c r="O1560" s="706" t="s">
        <v>714</v>
      </c>
      <c r="Q1560" s="495" t="s">
        <v>721</v>
      </c>
    </row>
    <row r="1561" spans="2:21" s="97" customFormat="1" ht="17.100000000000001" customHeight="1">
      <c r="B1561" s="1093"/>
      <c r="C1561" s="1094"/>
      <c r="D1561" s="1045"/>
      <c r="E1561" s="1103"/>
      <c r="F1561" s="1103"/>
      <c r="G1561" s="1103"/>
      <c r="H1561" s="1103"/>
      <c r="I1561" s="1103"/>
      <c r="J1561" s="1103"/>
      <c r="K1561" s="1103"/>
      <c r="L1561" s="1103"/>
      <c r="M1561" s="1103"/>
      <c r="N1561" s="1103"/>
      <c r="O1561" s="1104"/>
    </row>
    <row r="1562" spans="2:21" ht="18" customHeight="1">
      <c r="B1562" s="1093"/>
      <c r="C1562" s="1094"/>
      <c r="D1562" s="1105"/>
      <c r="E1562" s="1106"/>
      <c r="F1562" s="1106"/>
      <c r="G1562" s="1106"/>
      <c r="H1562" s="1106"/>
      <c r="I1562" s="1106"/>
      <c r="J1562" s="1106"/>
      <c r="K1562" s="1106"/>
      <c r="L1562" s="1106"/>
      <c r="M1562" s="1106"/>
      <c r="N1562" s="1106"/>
      <c r="O1562" s="1107"/>
      <c r="R1562" s="294"/>
      <c r="S1562" s="294"/>
      <c r="T1562" s="294"/>
      <c r="U1562" s="294"/>
    </row>
    <row r="1563" spans="2:21" ht="18" customHeight="1">
      <c r="B1563" s="1093"/>
      <c r="C1563" s="1094"/>
      <c r="D1563" s="1147" t="s">
        <v>279</v>
      </c>
      <c r="E1563" s="1133"/>
      <c r="F1563" s="1133"/>
      <c r="G1563" s="1133"/>
      <c r="H1563" s="1133"/>
      <c r="I1563" s="1133"/>
      <c r="J1563" s="1133"/>
      <c r="K1563" s="1133"/>
      <c r="L1563" s="1133"/>
      <c r="M1563" s="1133"/>
      <c r="N1563" s="1133"/>
      <c r="O1563" s="1134"/>
      <c r="R1563" s="294"/>
      <c r="S1563" s="294"/>
      <c r="T1563" s="294"/>
      <c r="U1563" s="294"/>
    </row>
    <row r="1564" spans="2:21" ht="18" customHeight="1">
      <c r="B1564" s="1093"/>
      <c r="C1564" s="1094"/>
      <c r="D1564" s="1127"/>
      <c r="E1564" s="1128"/>
      <c r="F1564" s="1128"/>
      <c r="G1564" s="1128"/>
      <c r="H1564" s="1128"/>
      <c r="I1564" s="1128"/>
      <c r="J1564" s="1128"/>
      <c r="K1564" s="1128"/>
      <c r="L1564" s="1128"/>
      <c r="M1564" s="1128"/>
      <c r="N1564" s="1128"/>
      <c r="O1564" s="1129"/>
      <c r="R1564" s="294"/>
      <c r="S1564" s="294"/>
      <c r="T1564" s="294"/>
      <c r="U1564" s="294"/>
    </row>
    <row r="1565" spans="2:21" s="308" customFormat="1" ht="18" customHeight="1">
      <c r="B1565" s="1095"/>
      <c r="C1565" s="1096"/>
      <c r="D1565" s="1130"/>
      <c r="E1565" s="1131"/>
      <c r="F1565" s="1131"/>
      <c r="G1565" s="1131"/>
      <c r="H1565" s="1131"/>
      <c r="I1565" s="1131"/>
      <c r="J1565" s="1131"/>
      <c r="K1565" s="1131"/>
      <c r="L1565" s="1131"/>
      <c r="M1565" s="1131"/>
      <c r="N1565" s="1131"/>
      <c r="O1565" s="1132"/>
    </row>
    <row r="1566" spans="2:21" s="122" customFormat="1" ht="4.5" customHeight="1">
      <c r="B1566" s="309"/>
      <c r="C1566" s="309"/>
      <c r="D1566" s="310"/>
      <c r="E1566" s="310"/>
      <c r="F1566" s="310"/>
      <c r="G1566" s="310"/>
      <c r="H1566" s="310"/>
      <c r="I1566" s="310"/>
      <c r="J1566" s="310"/>
      <c r="K1566" s="310"/>
      <c r="L1566" s="310"/>
      <c r="M1566" s="310"/>
      <c r="N1566" s="310"/>
      <c r="O1566" s="310"/>
    </row>
    <row r="1567" spans="2:21" s="122" customFormat="1" ht="18.75" customHeight="1">
      <c r="B1567" s="463" t="s">
        <v>333</v>
      </c>
      <c r="C1567" s="309"/>
      <c r="D1567" s="310"/>
      <c r="E1567" s="310"/>
      <c r="F1567" s="310"/>
      <c r="G1567" s="310"/>
      <c r="H1567" s="310"/>
      <c r="I1567" s="310"/>
      <c r="J1567" s="310"/>
      <c r="K1567" s="310"/>
      <c r="L1567" s="310"/>
      <c r="M1567" s="310"/>
      <c r="N1567" s="310"/>
      <c r="O1567" s="310"/>
    </row>
    <row r="1568" spans="2:21" s="122" customFormat="1" ht="14.25" customHeight="1" thickBot="1">
      <c r="B1568" s="463" t="s">
        <v>331</v>
      </c>
      <c r="C1568" s="309"/>
      <c r="D1568" s="310"/>
      <c r="E1568" s="310"/>
      <c r="F1568" s="310"/>
      <c r="G1568" s="310"/>
      <c r="H1568" s="310"/>
      <c r="I1568" s="310"/>
      <c r="J1568" s="310"/>
      <c r="K1568" s="310"/>
      <c r="L1568" s="310"/>
      <c r="M1568" s="310"/>
      <c r="N1568" s="310"/>
      <c r="O1568" s="310"/>
    </row>
    <row r="1569" spans="1:17" s="122" customFormat="1" ht="18" customHeight="1" thickBot="1">
      <c r="B1569" s="1143" t="s">
        <v>36</v>
      </c>
      <c r="C1569" s="1017"/>
      <c r="D1569" s="1018"/>
      <c r="E1569" s="311" t="s">
        <v>568</v>
      </c>
      <c r="F1569" s="312"/>
      <c r="G1569" s="312"/>
      <c r="H1569" s="312"/>
      <c r="I1569" s="312"/>
      <c r="J1569" s="312"/>
      <c r="K1569" s="312"/>
      <c r="L1569" s="212"/>
      <c r="M1569" s="212"/>
      <c r="N1569" s="212"/>
      <c r="O1569" s="212"/>
    </row>
    <row r="1570" spans="1:17" s="122" customFormat="1" ht="12">
      <c r="A1570" s="313"/>
      <c r="B1570" s="314" t="s">
        <v>50</v>
      </c>
      <c r="C1570" s="314"/>
      <c r="D1570" s="315"/>
      <c r="E1570" s="316"/>
      <c r="F1570" s="316"/>
      <c r="G1570" s="317" t="s">
        <v>51</v>
      </c>
      <c r="H1570" s="315"/>
      <c r="I1570" s="314" t="s">
        <v>52</v>
      </c>
      <c r="J1570" s="314"/>
      <c r="K1570" s="313"/>
      <c r="L1570" s="318"/>
      <c r="M1570" s="319"/>
      <c r="N1570" s="313"/>
      <c r="O1570" s="317" t="s">
        <v>51</v>
      </c>
    </row>
    <row r="1571" spans="1:17" s="122" customFormat="1" ht="12">
      <c r="A1571" s="320"/>
      <c r="B1571" s="321" t="s">
        <v>53</v>
      </c>
      <c r="C1571" s="322"/>
      <c r="D1571" s="322"/>
      <c r="E1571" s="323"/>
      <c r="F1571" s="323" t="s">
        <v>54</v>
      </c>
      <c r="G1571" s="324" t="s">
        <v>55</v>
      </c>
      <c r="H1571" s="325"/>
      <c r="I1571" s="321" t="s">
        <v>53</v>
      </c>
      <c r="J1571" s="322"/>
      <c r="K1571" s="322"/>
      <c r="L1571" s="322"/>
      <c r="M1571" s="323"/>
      <c r="N1571" s="323" t="s">
        <v>54</v>
      </c>
      <c r="O1571" s="324" t="s">
        <v>55</v>
      </c>
    </row>
    <row r="1572" spans="1:17" s="122" customFormat="1" ht="18" customHeight="1">
      <c r="A1572" s="313"/>
      <c r="B1572" s="78" t="s">
        <v>395</v>
      </c>
      <c r="C1572" s="79"/>
      <c r="D1572" s="79"/>
      <c r="E1572" s="80"/>
      <c r="F1572" s="81"/>
      <c r="G1572" s="82"/>
      <c r="H1572" s="83"/>
      <c r="I1572" s="78" t="s">
        <v>397</v>
      </c>
      <c r="J1572" s="79"/>
      <c r="K1572" s="79"/>
      <c r="L1572" s="79"/>
      <c r="M1572" s="80"/>
      <c r="N1572" s="84"/>
      <c r="O1572" s="85"/>
      <c r="Q1572" s="561" t="s">
        <v>700</v>
      </c>
    </row>
    <row r="1573" spans="1:17" s="122" customFormat="1" ht="14.25" customHeight="1">
      <c r="A1573" s="313"/>
      <c r="B1573" s="86"/>
      <c r="C1573" s="87"/>
      <c r="D1573" s="88"/>
      <c r="E1573" s="89"/>
      <c r="F1573" s="90"/>
      <c r="G1573" s="91"/>
      <c r="H1573" s="83"/>
      <c r="I1573" s="92"/>
      <c r="J1573" s="93"/>
      <c r="K1573" s="88"/>
      <c r="L1573" s="88"/>
      <c r="M1573" s="89"/>
      <c r="N1573" s="90"/>
      <c r="O1573" s="94"/>
    </row>
    <row r="1574" spans="1:17" s="122" customFormat="1" ht="14.25" customHeight="1">
      <c r="A1574" s="313"/>
      <c r="B1574" s="95"/>
      <c r="C1574" s="96"/>
      <c r="D1574" s="97"/>
      <c r="E1574" s="98"/>
      <c r="F1574" s="90"/>
      <c r="G1574" s="99">
        <f>ROUNDDOWN(SUM(F1573:F1579)/1000,0)</f>
        <v>0</v>
      </c>
      <c r="H1574" s="100"/>
      <c r="I1574" s="92"/>
      <c r="J1574" s="510"/>
      <c r="K1574" s="510"/>
      <c r="L1574" s="510"/>
      <c r="M1574" s="98"/>
      <c r="N1574" s="90"/>
      <c r="O1574" s="101">
        <f>ROUNDDOWN(SUM(N1573:N1582)/1000,0)</f>
        <v>0</v>
      </c>
    </row>
    <row r="1575" spans="1:17" s="122" customFormat="1" ht="14.1" customHeight="1">
      <c r="A1575" s="313"/>
      <c r="B1575" s="95"/>
      <c r="C1575" s="96"/>
      <c r="D1575" s="97"/>
      <c r="E1575" s="98"/>
      <c r="F1575" s="90"/>
      <c r="G1575" s="99"/>
      <c r="H1575" s="100"/>
      <c r="I1575" s="92"/>
      <c r="J1575" s="510"/>
      <c r="K1575" s="510"/>
      <c r="L1575" s="510"/>
      <c r="M1575" s="98"/>
      <c r="N1575" s="90"/>
      <c r="O1575" s="94"/>
    </row>
    <row r="1576" spans="1:17" s="122" customFormat="1" ht="14.25" customHeight="1">
      <c r="A1576" s="313"/>
      <c r="B1576" s="95"/>
      <c r="C1576" s="96"/>
      <c r="D1576" s="97"/>
      <c r="E1576" s="98"/>
      <c r="F1576" s="90"/>
      <c r="G1576" s="99"/>
      <c r="H1576" s="100"/>
      <c r="I1576" s="92"/>
      <c r="J1576" s="510"/>
      <c r="K1576" s="510"/>
      <c r="L1576" s="510"/>
      <c r="M1576" s="98"/>
      <c r="N1576" s="90"/>
      <c r="O1576" s="94"/>
    </row>
    <row r="1577" spans="1:17" s="122" customFormat="1" ht="14.25" customHeight="1">
      <c r="A1577" s="313"/>
      <c r="B1577" s="95"/>
      <c r="C1577" s="96"/>
      <c r="D1577" s="97"/>
      <c r="E1577" s="98"/>
      <c r="F1577" s="90"/>
      <c r="G1577" s="102"/>
      <c r="H1577" s="103"/>
      <c r="I1577" s="92"/>
      <c r="J1577" s="510"/>
      <c r="K1577" s="510"/>
      <c r="L1577" s="510"/>
      <c r="M1577" s="98"/>
      <c r="N1577" s="90"/>
      <c r="O1577" s="94"/>
    </row>
    <row r="1578" spans="1:17" s="122" customFormat="1" ht="14.25" customHeight="1">
      <c r="A1578" s="313"/>
      <c r="B1578" s="95"/>
      <c r="C1578" s="96"/>
      <c r="D1578" s="97"/>
      <c r="E1578" s="98"/>
      <c r="F1578" s="90"/>
      <c r="G1578" s="102"/>
      <c r="H1578" s="103"/>
      <c r="I1578" s="92"/>
      <c r="J1578" s="510"/>
      <c r="K1578" s="510"/>
      <c r="L1578" s="510"/>
      <c r="M1578" s="98"/>
      <c r="N1578" s="90"/>
      <c r="O1578" s="94"/>
    </row>
    <row r="1579" spans="1:17" s="122" customFormat="1" ht="14.25" customHeight="1">
      <c r="A1579" s="313"/>
      <c r="B1579" s="78" t="s">
        <v>607</v>
      </c>
      <c r="C1579" s="79"/>
      <c r="D1579" s="79"/>
      <c r="E1579" s="80"/>
      <c r="F1579" s="81"/>
      <c r="G1579" s="82"/>
      <c r="H1579" s="105"/>
      <c r="I1579" s="92"/>
      <c r="J1579" s="510"/>
      <c r="K1579" s="510"/>
      <c r="L1579" s="510"/>
      <c r="M1579" s="98"/>
      <c r="N1579" s="90"/>
      <c r="O1579" s="94"/>
    </row>
    <row r="1580" spans="1:17" s="122" customFormat="1" ht="14.25" customHeight="1">
      <c r="A1580" s="313"/>
      <c r="B1580" s="95"/>
      <c r="C1580" s="96"/>
      <c r="D1580" s="97"/>
      <c r="E1580" s="98"/>
      <c r="F1580" s="90"/>
      <c r="G1580" s="91"/>
      <c r="H1580" s="105"/>
      <c r="I1580" s="92"/>
      <c r="J1580" s="510"/>
      <c r="K1580" s="510"/>
      <c r="L1580" s="510"/>
      <c r="M1580" s="98"/>
      <c r="N1580" s="90"/>
      <c r="O1580" s="94"/>
    </row>
    <row r="1581" spans="1:17" s="122" customFormat="1" ht="14.25" customHeight="1">
      <c r="A1581" s="313"/>
      <c r="B1581" s="95"/>
      <c r="C1581" s="96"/>
      <c r="D1581" s="97"/>
      <c r="E1581" s="98"/>
      <c r="F1581" s="90"/>
      <c r="G1581" s="99">
        <f>ROUNDDOWN(SUM(F1580:F1585)/1000,0)</f>
        <v>0</v>
      </c>
      <c r="H1581" s="100"/>
      <c r="I1581" s="107"/>
      <c r="J1581" s="511"/>
      <c r="K1581" s="511"/>
      <c r="L1581" s="511"/>
      <c r="M1581" s="98"/>
      <c r="N1581" s="90"/>
      <c r="O1581" s="106"/>
    </row>
    <row r="1582" spans="1:17" s="122" customFormat="1" ht="14.25" customHeight="1">
      <c r="A1582" s="313"/>
      <c r="B1582" s="95"/>
      <c r="C1582" s="96"/>
      <c r="D1582" s="97"/>
      <c r="E1582" s="98"/>
      <c r="F1582" s="90"/>
      <c r="G1582" s="99"/>
      <c r="H1582" s="100"/>
      <c r="I1582" s="78" t="s">
        <v>398</v>
      </c>
      <c r="J1582" s="79"/>
      <c r="K1582" s="79"/>
      <c r="L1582" s="79"/>
      <c r="M1582" s="80"/>
      <c r="N1582" s="81"/>
      <c r="O1582" s="111"/>
    </row>
    <row r="1583" spans="1:17" s="122" customFormat="1" ht="14.25" customHeight="1">
      <c r="A1583" s="313"/>
      <c r="B1583" s="95"/>
      <c r="C1583" s="96"/>
      <c r="D1583" s="97"/>
      <c r="E1583" s="98"/>
      <c r="F1583" s="90"/>
      <c r="G1583" s="99"/>
      <c r="H1583" s="105"/>
      <c r="I1583" s="92"/>
      <c r="J1583" s="510"/>
      <c r="K1583" s="510"/>
      <c r="L1583" s="510"/>
      <c r="M1583" s="98"/>
      <c r="N1583" s="90"/>
      <c r="O1583" s="94"/>
    </row>
    <row r="1584" spans="1:17" s="122" customFormat="1" ht="14.25" customHeight="1">
      <c r="A1584" s="313"/>
      <c r="B1584" s="95"/>
      <c r="C1584" s="96"/>
      <c r="D1584" s="97"/>
      <c r="E1584" s="98"/>
      <c r="F1584" s="90"/>
      <c r="G1584" s="99"/>
      <c r="H1584" s="100"/>
      <c r="I1584" s="92"/>
      <c r="J1584" s="510"/>
      <c r="K1584" s="510"/>
      <c r="L1584" s="510"/>
      <c r="M1584" s="98"/>
      <c r="N1584" s="90"/>
      <c r="O1584" s="101">
        <f>ROUNDDOWN(SUM(N1583:N1591)/1000,0)</f>
        <v>0</v>
      </c>
    </row>
    <row r="1585" spans="1:15" s="122" customFormat="1" ht="14.25" customHeight="1">
      <c r="A1585" s="313"/>
      <c r="B1585" s="78" t="s">
        <v>614</v>
      </c>
      <c r="C1585" s="79"/>
      <c r="D1585" s="79"/>
      <c r="E1585" s="80"/>
      <c r="F1585" s="81"/>
      <c r="G1585" s="82"/>
      <c r="H1585" s="100"/>
      <c r="I1585" s="92"/>
      <c r="J1585" s="510"/>
      <c r="K1585" s="510"/>
      <c r="L1585" s="510"/>
      <c r="M1585" s="98"/>
      <c r="N1585" s="90"/>
      <c r="O1585" s="94"/>
    </row>
    <row r="1586" spans="1:15" s="122" customFormat="1" ht="14.25" customHeight="1">
      <c r="A1586" s="313"/>
      <c r="B1586" s="95"/>
      <c r="C1586" s="96"/>
      <c r="D1586" s="97"/>
      <c r="E1586" s="98"/>
      <c r="F1586" s="90"/>
      <c r="G1586" s="91"/>
      <c r="H1586" s="105"/>
      <c r="I1586" s="92"/>
      <c r="J1586" s="510"/>
      <c r="K1586" s="510"/>
      <c r="L1586" s="510"/>
      <c r="M1586" s="98"/>
      <c r="N1586" s="90"/>
      <c r="O1586" s="94"/>
    </row>
    <row r="1587" spans="1:15" s="122" customFormat="1" ht="14.25" customHeight="1">
      <c r="A1587" s="313"/>
      <c r="B1587" s="95"/>
      <c r="C1587" s="96"/>
      <c r="D1587" s="97"/>
      <c r="E1587" s="98"/>
      <c r="F1587" s="90"/>
      <c r="G1587" s="99">
        <f>ROUNDDOWN(SUM(F1586:F1589)/1000,0)</f>
        <v>0</v>
      </c>
      <c r="H1587" s="105"/>
      <c r="I1587" s="92"/>
      <c r="J1587" s="510"/>
      <c r="K1587" s="510"/>
      <c r="L1587" s="510"/>
      <c r="M1587" s="98"/>
      <c r="N1587" s="90"/>
      <c r="O1587" s="94"/>
    </row>
    <row r="1588" spans="1:15" s="122" customFormat="1" ht="14.25" customHeight="1">
      <c r="A1588" s="313"/>
      <c r="B1588" s="95"/>
      <c r="C1588" s="96"/>
      <c r="D1588" s="97"/>
      <c r="E1588" s="98"/>
      <c r="F1588" s="90"/>
      <c r="G1588" s="99"/>
      <c r="H1588" s="100"/>
      <c r="I1588" s="92"/>
      <c r="J1588" s="510"/>
      <c r="K1588" s="510"/>
      <c r="L1588" s="510"/>
      <c r="M1588" s="98"/>
      <c r="N1588" s="90"/>
      <c r="O1588" s="94"/>
    </row>
    <row r="1589" spans="1:15" s="122" customFormat="1" ht="14.25" customHeight="1">
      <c r="A1589" s="313"/>
      <c r="B1589" s="78" t="s">
        <v>615</v>
      </c>
      <c r="C1589" s="79"/>
      <c r="D1589" s="79"/>
      <c r="E1589" s="80"/>
      <c r="F1589" s="81"/>
      <c r="G1589" s="82"/>
      <c r="H1589" s="100"/>
      <c r="I1589" s="92"/>
      <c r="J1589" s="510"/>
      <c r="K1589" s="510"/>
      <c r="L1589" s="510"/>
      <c r="M1589" s="98"/>
      <c r="N1589" s="90"/>
      <c r="O1589" s="94"/>
    </row>
    <row r="1590" spans="1:15" s="122" customFormat="1" ht="14.25" customHeight="1">
      <c r="A1590" s="313"/>
      <c r="B1590" s="95"/>
      <c r="C1590" s="96"/>
      <c r="D1590" s="97"/>
      <c r="E1590" s="98"/>
      <c r="F1590" s="90"/>
      <c r="G1590" s="91"/>
      <c r="H1590" s="105"/>
      <c r="I1590" s="92"/>
      <c r="J1590" s="510"/>
      <c r="K1590" s="510"/>
      <c r="L1590" s="510"/>
      <c r="M1590" s="98"/>
      <c r="N1590" s="90"/>
      <c r="O1590" s="106"/>
    </row>
    <row r="1591" spans="1:15" s="122" customFormat="1" ht="14.25" customHeight="1">
      <c r="A1591" s="313"/>
      <c r="B1591" s="95"/>
      <c r="C1591" s="96"/>
      <c r="D1591" s="97"/>
      <c r="E1591" s="98"/>
      <c r="F1591" s="90"/>
      <c r="G1591" s="99">
        <f>ROUNDDOWN(SUM(F1590:F1595)/1000,0)</f>
        <v>0</v>
      </c>
      <c r="H1591" s="105"/>
      <c r="I1591" s="185" t="s">
        <v>399</v>
      </c>
      <c r="J1591" s="167"/>
      <c r="K1591" s="109"/>
      <c r="L1591" s="109"/>
      <c r="M1591" s="110"/>
      <c r="N1591" s="84"/>
      <c r="O1591" s="111"/>
    </row>
    <row r="1592" spans="1:15" s="122" customFormat="1" ht="14.25" customHeight="1">
      <c r="A1592" s="313"/>
      <c r="B1592" s="95"/>
      <c r="C1592" s="96"/>
      <c r="D1592" s="97"/>
      <c r="E1592" s="98"/>
      <c r="F1592" s="90"/>
      <c r="G1592" s="99"/>
      <c r="H1592" s="105"/>
      <c r="I1592" s="92"/>
      <c r="J1592" s="510"/>
      <c r="K1592" s="510"/>
      <c r="L1592" s="510"/>
      <c r="M1592" s="98"/>
      <c r="N1592" s="90"/>
      <c r="O1592" s="94"/>
    </row>
    <row r="1593" spans="1:15" s="122" customFormat="1" ht="14.25" customHeight="1">
      <c r="A1593" s="313"/>
      <c r="B1593" s="95"/>
      <c r="C1593" s="96"/>
      <c r="D1593" s="97"/>
      <c r="E1593" s="98"/>
      <c r="F1593" s="90"/>
      <c r="G1593" s="99"/>
      <c r="H1593" s="100"/>
      <c r="I1593" s="92"/>
      <c r="J1593" s="510"/>
      <c r="K1593" s="510"/>
      <c r="L1593" s="510"/>
      <c r="M1593" s="98"/>
      <c r="N1593" s="90"/>
      <c r="O1593" s="101">
        <f>ROUNDDOWN(SUM(N1592:N1598)/1000,0)</f>
        <v>0</v>
      </c>
    </row>
    <row r="1594" spans="1:15" s="122" customFormat="1" ht="14.25" customHeight="1">
      <c r="A1594" s="313"/>
      <c r="B1594" s="78" t="s">
        <v>396</v>
      </c>
      <c r="C1594" s="79"/>
      <c r="D1594" s="79"/>
      <c r="E1594" s="80"/>
      <c r="F1594" s="81"/>
      <c r="G1594" s="82"/>
      <c r="H1594" s="100"/>
      <c r="I1594" s="92"/>
      <c r="J1594" s="510"/>
      <c r="K1594" s="510"/>
      <c r="L1594" s="510"/>
      <c r="M1594" s="98"/>
      <c r="N1594" s="90"/>
      <c r="O1594" s="94"/>
    </row>
    <row r="1595" spans="1:15" s="122" customFormat="1" ht="14.25" customHeight="1">
      <c r="A1595" s="313"/>
      <c r="B1595" s="95"/>
      <c r="C1595" s="96"/>
      <c r="D1595" s="97"/>
      <c r="E1595" s="98"/>
      <c r="F1595" s="90"/>
      <c r="G1595" s="91"/>
      <c r="H1595" s="100"/>
      <c r="I1595" s="92"/>
      <c r="J1595" s="510"/>
      <c r="K1595" s="510"/>
      <c r="L1595" s="510"/>
      <c r="M1595" s="98"/>
      <c r="N1595" s="90"/>
      <c r="O1595" s="94"/>
    </row>
    <row r="1596" spans="1:15" s="122" customFormat="1" ht="14.25" customHeight="1">
      <c r="A1596" s="313"/>
      <c r="B1596" s="95"/>
      <c r="C1596" s="96"/>
      <c r="D1596" s="97"/>
      <c r="E1596" s="98"/>
      <c r="F1596" s="90"/>
      <c r="G1596" s="91">
        <f>ROUNDDOWN(SUM(F1595:F1602)/1000,0)</f>
        <v>0</v>
      </c>
      <c r="H1596" s="100"/>
      <c r="I1596" s="92"/>
      <c r="J1596" s="510"/>
      <c r="K1596" s="510"/>
      <c r="L1596" s="510"/>
      <c r="M1596" s="98"/>
      <c r="N1596" s="90"/>
      <c r="O1596" s="94"/>
    </row>
    <row r="1597" spans="1:15" s="122" customFormat="1" ht="14.25" customHeight="1">
      <c r="A1597" s="313"/>
      <c r="B1597" s="95"/>
      <c r="C1597" s="96"/>
      <c r="D1597" s="97"/>
      <c r="E1597" s="98"/>
      <c r="F1597" s="90"/>
      <c r="G1597" s="91"/>
      <c r="H1597" s="100"/>
      <c r="I1597" s="92"/>
      <c r="J1597" s="510"/>
      <c r="K1597" s="510"/>
      <c r="L1597" s="510"/>
      <c r="M1597" s="98"/>
      <c r="N1597" s="90"/>
      <c r="O1597" s="94"/>
    </row>
    <row r="1598" spans="1:15" s="122" customFormat="1" ht="14.25" customHeight="1">
      <c r="A1598" s="313"/>
      <c r="B1598" s="95"/>
      <c r="C1598" s="96"/>
      <c r="D1598" s="97"/>
      <c r="E1598" s="98"/>
      <c r="F1598" s="90"/>
      <c r="G1598" s="91"/>
      <c r="H1598" s="105"/>
      <c r="I1598" s="185" t="s">
        <v>400</v>
      </c>
      <c r="J1598" s="108"/>
      <c r="K1598" s="109"/>
      <c r="L1598" s="109"/>
      <c r="M1598" s="110"/>
      <c r="N1598" s="84"/>
      <c r="O1598" s="168"/>
    </row>
    <row r="1599" spans="1:15" s="122" customFormat="1" ht="14.25" customHeight="1">
      <c r="A1599" s="313"/>
      <c r="B1599" s="95"/>
      <c r="C1599" s="96"/>
      <c r="D1599" s="97"/>
      <c r="E1599" s="98"/>
      <c r="F1599" s="90"/>
      <c r="G1599" s="91"/>
      <c r="H1599" s="105"/>
      <c r="I1599" s="92"/>
      <c r="J1599" s="510"/>
      <c r="K1599" s="510"/>
      <c r="L1599" s="510"/>
      <c r="M1599" s="98"/>
      <c r="N1599" s="90"/>
      <c r="O1599" s="169"/>
    </row>
    <row r="1600" spans="1:15" s="122" customFormat="1" ht="14.25" customHeight="1">
      <c r="A1600" s="313"/>
      <c r="B1600" s="95"/>
      <c r="C1600" s="96"/>
      <c r="D1600" s="97"/>
      <c r="E1600" s="98"/>
      <c r="F1600" s="90"/>
      <c r="G1600" s="91"/>
      <c r="H1600" s="105"/>
      <c r="I1600" s="92"/>
      <c r="J1600" s="510"/>
      <c r="K1600" s="510"/>
      <c r="L1600" s="510"/>
      <c r="M1600" s="98"/>
      <c r="N1600" s="90"/>
      <c r="O1600" s="101">
        <f>ROUNDDOWN(SUM(N1599:N1605)/1000,0)</f>
        <v>0</v>
      </c>
    </row>
    <row r="1601" spans="1:17" s="122" customFormat="1" ht="14.25" customHeight="1">
      <c r="A1601" s="313"/>
      <c r="B1601" s="95"/>
      <c r="C1601" s="96"/>
      <c r="D1601" s="97"/>
      <c r="E1601" s="98"/>
      <c r="F1601" s="90"/>
      <c r="G1601" s="91"/>
      <c r="H1601" s="105"/>
      <c r="I1601" s="92"/>
      <c r="J1601" s="510"/>
      <c r="K1601" s="510"/>
      <c r="L1601" s="510"/>
      <c r="M1601" s="98"/>
      <c r="N1601" s="90"/>
      <c r="O1601" s="94"/>
    </row>
    <row r="1602" spans="1:17" s="122" customFormat="1" ht="14.25" customHeight="1">
      <c r="A1602" s="313"/>
      <c r="B1602" s="78" t="s">
        <v>56</v>
      </c>
      <c r="C1602" s="79"/>
      <c r="D1602" s="79"/>
      <c r="E1602" s="80"/>
      <c r="F1602" s="81"/>
      <c r="G1602" s="82"/>
      <c r="H1602" s="105"/>
      <c r="I1602" s="92"/>
      <c r="J1602" s="510"/>
      <c r="K1602" s="510"/>
      <c r="L1602" s="510"/>
      <c r="M1602" s="98"/>
      <c r="N1602" s="90"/>
      <c r="O1602" s="94"/>
    </row>
    <row r="1603" spans="1:17" s="122" customFormat="1" ht="14.25" customHeight="1">
      <c r="A1603" s="313"/>
      <c r="B1603" s="95"/>
      <c r="C1603" s="96"/>
      <c r="D1603" s="97"/>
      <c r="E1603" s="98"/>
      <c r="F1603" s="90"/>
      <c r="G1603" s="91"/>
      <c r="H1603" s="100"/>
      <c r="I1603" s="92"/>
      <c r="J1603" s="510"/>
      <c r="K1603" s="510"/>
      <c r="L1603" s="510"/>
      <c r="M1603" s="98"/>
      <c r="N1603" s="90"/>
      <c r="O1603" s="94"/>
    </row>
    <row r="1604" spans="1:17" s="122" customFormat="1" ht="14.25" customHeight="1">
      <c r="A1604" s="313"/>
      <c r="B1604" s="95"/>
      <c r="C1604" s="96"/>
      <c r="D1604" s="97"/>
      <c r="E1604" s="98"/>
      <c r="F1604" s="90"/>
      <c r="G1604" s="99">
        <f>ROUNDDOWN(SUM(F1603:F1608)/1000,0)</f>
        <v>0</v>
      </c>
      <c r="H1604" s="105"/>
      <c r="I1604" s="92"/>
      <c r="J1604" s="510"/>
      <c r="K1604" s="510"/>
      <c r="L1604" s="510"/>
      <c r="M1604" s="98"/>
      <c r="N1604" s="90"/>
      <c r="O1604" s="106"/>
    </row>
    <row r="1605" spans="1:17" s="122" customFormat="1" ht="14.25" customHeight="1">
      <c r="A1605" s="313"/>
      <c r="B1605" s="95"/>
      <c r="C1605" s="96"/>
      <c r="D1605" s="97"/>
      <c r="E1605" s="98"/>
      <c r="F1605" s="90"/>
      <c r="G1605" s="91"/>
      <c r="H1605" s="105"/>
      <c r="I1605" s="185" t="s">
        <v>401</v>
      </c>
      <c r="J1605" s="108"/>
      <c r="K1605" s="109"/>
      <c r="L1605" s="109"/>
      <c r="M1605" s="110"/>
      <c r="N1605" s="707"/>
      <c r="O1605" s="112"/>
    </row>
    <row r="1606" spans="1:17" s="122" customFormat="1" ht="14.25" customHeight="1">
      <c r="A1606" s="313"/>
      <c r="B1606" s="95"/>
      <c r="C1606" s="96"/>
      <c r="D1606" s="97"/>
      <c r="E1606" s="98"/>
      <c r="F1606" s="90"/>
      <c r="G1606" s="99"/>
      <c r="H1606" s="105"/>
      <c r="I1606" s="92"/>
      <c r="J1606" s="510"/>
      <c r="K1606" s="510"/>
      <c r="L1606" s="510"/>
      <c r="M1606" s="98"/>
      <c r="N1606" s="90"/>
      <c r="O1606" s="94"/>
    </row>
    <row r="1607" spans="1:17" s="122" customFormat="1" ht="14.25" customHeight="1">
      <c r="A1607" s="313"/>
      <c r="B1607" s="95"/>
      <c r="C1607" s="96"/>
      <c r="D1607" s="97"/>
      <c r="E1607" s="98"/>
      <c r="F1607" s="90"/>
      <c r="G1607" s="99"/>
      <c r="H1607" s="100"/>
      <c r="I1607" s="92"/>
      <c r="J1607" s="510"/>
      <c r="K1607" s="510"/>
      <c r="L1607" s="510"/>
      <c r="M1607" s="98"/>
      <c r="N1607" s="90"/>
      <c r="O1607" s="101">
        <f>ROUNDDOWN(SUM(N1606:N1611)/1000,0)</f>
        <v>0</v>
      </c>
    </row>
    <row r="1608" spans="1:17" s="122" customFormat="1" ht="14.1" customHeight="1" thickBot="1">
      <c r="A1608" s="313"/>
      <c r="B1608" s="113" t="s">
        <v>608</v>
      </c>
      <c r="C1608" s="114"/>
      <c r="D1608" s="114"/>
      <c r="E1608" s="115"/>
      <c r="F1608" s="116"/>
      <c r="G1608" s="117">
        <f>G1609-G1574-G1581-G1587-G1591-G1596-G1604</f>
        <v>0</v>
      </c>
      <c r="H1608" s="105"/>
      <c r="I1608" s="92"/>
      <c r="J1608" s="510"/>
      <c r="K1608" s="510"/>
      <c r="L1608" s="510"/>
      <c r="M1608" s="98"/>
      <c r="N1608" s="90"/>
      <c r="O1608" s="94"/>
    </row>
    <row r="1609" spans="1:17" s="122" customFormat="1" ht="14.25" customHeight="1" thickTop="1">
      <c r="A1609" s="313"/>
      <c r="B1609" s="702" t="s">
        <v>57</v>
      </c>
      <c r="C1609" s="703"/>
      <c r="D1609" s="703"/>
      <c r="E1609" s="703"/>
      <c r="F1609" s="704"/>
      <c r="G1609" s="118">
        <f>O1618</f>
        <v>0</v>
      </c>
      <c r="H1609" s="100"/>
      <c r="I1609" s="92"/>
      <c r="J1609" s="510"/>
      <c r="K1609" s="510"/>
      <c r="L1609" s="510"/>
      <c r="M1609" s="98"/>
      <c r="N1609" s="90"/>
      <c r="O1609" s="94"/>
    </row>
    <row r="1610" spans="1:17" s="122" customFormat="1" ht="20.100000000000001" customHeight="1">
      <c r="A1610" s="313"/>
      <c r="B1610" s="119" t="s">
        <v>58</v>
      </c>
      <c r="C1610" s="120"/>
      <c r="D1610" s="120"/>
      <c r="E1610" s="120"/>
      <c r="F1610" s="120"/>
      <c r="G1610" s="121"/>
      <c r="H1610" s="100"/>
      <c r="I1610" s="107"/>
      <c r="J1610" s="511"/>
      <c r="K1610" s="511"/>
      <c r="L1610" s="511"/>
      <c r="M1610" s="104"/>
      <c r="N1610" s="645"/>
      <c r="O1610" s="106"/>
    </row>
    <row r="1611" spans="1:17" s="122" customFormat="1" ht="14.25" customHeight="1">
      <c r="A1611" s="313"/>
      <c r="B1611" s="122" t="s">
        <v>59</v>
      </c>
      <c r="C1611" s="120"/>
      <c r="D1611" s="120"/>
      <c r="E1611" s="120"/>
      <c r="F1611" s="120"/>
      <c r="G1611" s="123" t="s">
        <v>60</v>
      </c>
      <c r="H1611" s="121"/>
      <c r="I1611" s="185" t="s">
        <v>717</v>
      </c>
      <c r="J1611" s="708"/>
      <c r="K1611" s="510"/>
      <c r="L1611" s="510"/>
      <c r="M1611" s="110"/>
      <c r="N1611" s="84"/>
      <c r="O1611" s="111"/>
    </row>
    <row r="1612" spans="1:17" s="122" customFormat="1" ht="14.25" customHeight="1">
      <c r="A1612" s="313"/>
      <c r="B1612" s="987" t="s">
        <v>61</v>
      </c>
      <c r="C1612" s="1019"/>
      <c r="D1612" s="1019"/>
      <c r="E1612" s="1019"/>
      <c r="F1612" s="1020"/>
      <c r="G1612" s="125" t="s">
        <v>62</v>
      </c>
      <c r="H1612" s="124"/>
      <c r="I1612" s="92"/>
      <c r="J1612" s="510"/>
      <c r="K1612" s="709"/>
      <c r="L1612" s="709"/>
      <c r="M1612" s="98"/>
      <c r="N1612" s="90"/>
      <c r="O1612" s="94"/>
      <c r="Q1612" s="648" t="s">
        <v>735</v>
      </c>
    </row>
    <row r="1613" spans="1:17" s="122" customFormat="1" ht="14.25" customHeight="1">
      <c r="A1613" s="313"/>
      <c r="B1613" s="1144" t="s">
        <v>403</v>
      </c>
      <c r="C1613" s="1019"/>
      <c r="D1613" s="1019"/>
      <c r="E1613" s="1019"/>
      <c r="F1613" s="1020"/>
      <c r="G1613" s="126"/>
      <c r="H1613" s="124"/>
      <c r="I1613" s="92"/>
      <c r="J1613" s="510"/>
      <c r="K1613" s="510"/>
      <c r="L1613" s="510"/>
      <c r="M1613" s="98"/>
      <c r="N1613" s="90"/>
      <c r="O1613" s="101">
        <f>ROUNDDOWN(SUM(N1612:N1616)/1000,0)</f>
        <v>0</v>
      </c>
    </row>
    <row r="1614" spans="1:17" s="122" customFormat="1" ht="20.100000000000001" customHeight="1">
      <c r="A1614" s="313"/>
      <c r="B1614" s="1144" t="s">
        <v>404</v>
      </c>
      <c r="C1614" s="1145"/>
      <c r="D1614" s="1145"/>
      <c r="E1614" s="1145"/>
      <c r="F1614" s="1146"/>
      <c r="G1614" s="126"/>
      <c r="H1614" s="127"/>
      <c r="I1614" s="92"/>
      <c r="J1614" s="510"/>
      <c r="K1614" s="510"/>
      <c r="L1614" s="510"/>
      <c r="M1614" s="98"/>
      <c r="N1614" s="90"/>
      <c r="O1614" s="94"/>
    </row>
    <row r="1615" spans="1:17" s="122" customFormat="1" ht="21.95" customHeight="1" thickBot="1">
      <c r="A1615" s="313"/>
      <c r="B1615" s="1144" t="s">
        <v>104</v>
      </c>
      <c r="C1615" s="1145"/>
      <c r="D1615" s="1145"/>
      <c r="E1615" s="1145"/>
      <c r="F1615" s="1146"/>
      <c r="G1615" s="126"/>
      <c r="H1615" s="105"/>
      <c r="I1615" s="92"/>
      <c r="J1615" s="510"/>
      <c r="K1615" s="510"/>
      <c r="L1615" s="510"/>
      <c r="M1615" s="98"/>
      <c r="N1615" s="90"/>
      <c r="O1615" s="128"/>
    </row>
    <row r="1616" spans="1:17" s="122" customFormat="1" ht="35.450000000000003" customHeight="1" thickTop="1">
      <c r="A1616" s="313"/>
      <c r="B1616" s="1144" t="s">
        <v>108</v>
      </c>
      <c r="C1616" s="1145"/>
      <c r="D1616" s="1145"/>
      <c r="E1616" s="1145"/>
      <c r="F1616" s="1146"/>
      <c r="G1616" s="126"/>
      <c r="H1616" s="105"/>
      <c r="I1616" s="1166" t="s">
        <v>402</v>
      </c>
      <c r="J1616" s="1167"/>
      <c r="K1616" s="1167"/>
      <c r="L1616" s="1167"/>
      <c r="M1616" s="1167"/>
      <c r="N1616" s="1168"/>
      <c r="O1616" s="129">
        <f>SUM(O1574,O1584,O1593,O1600,O1607,O1613)</f>
        <v>0</v>
      </c>
    </row>
    <row r="1617" spans="1:21" s="122" customFormat="1" ht="35.450000000000003" customHeight="1">
      <c r="A1617" s="313"/>
      <c r="B1617" s="1144" t="s">
        <v>774</v>
      </c>
      <c r="C1617" s="1145"/>
      <c r="D1617" s="1145"/>
      <c r="E1617" s="1145"/>
      <c r="F1617" s="1146"/>
      <c r="G1617" s="126"/>
      <c r="H1617" s="121"/>
      <c r="I1617" s="1169" t="s">
        <v>276</v>
      </c>
      <c r="J1617" s="1170"/>
      <c r="K1617" s="1170"/>
      <c r="L1617" s="1170"/>
      <c r="M1617" s="1170"/>
      <c r="N1617" s="1171"/>
      <c r="O1617" s="136">
        <f>IF(共通入力シート!$B$18="課税事業者",ROUNDDOWN((O1616-G1619)*10/110,0),0)</f>
        <v>0</v>
      </c>
    </row>
    <row r="1618" spans="1:21" s="122" customFormat="1" ht="26.1" customHeight="1" thickBot="1">
      <c r="A1618" s="313"/>
      <c r="B1618" s="1153" t="s">
        <v>775</v>
      </c>
      <c r="C1618" s="1154"/>
      <c r="D1618" s="1154"/>
      <c r="E1618" s="1154"/>
      <c r="F1618" s="1155"/>
      <c r="G1618" s="126"/>
      <c r="H1618" s="121"/>
      <c r="I1618" s="1159" t="s">
        <v>609</v>
      </c>
      <c r="J1618" s="1160"/>
      <c r="K1618" s="1160"/>
      <c r="L1618" s="1160"/>
      <c r="M1618" s="1160"/>
      <c r="N1618" s="1161"/>
      <c r="O1618" s="131">
        <f>O1616-O1617</f>
        <v>0</v>
      </c>
    </row>
    <row r="1619" spans="1:21" s="122" customFormat="1" ht="25.35" customHeight="1" thickTop="1">
      <c r="A1619" s="313"/>
      <c r="B1619" s="1156" t="s">
        <v>63</v>
      </c>
      <c r="C1619" s="1157"/>
      <c r="D1619" s="1157"/>
      <c r="E1619" s="1157"/>
      <c r="F1619" s="1158"/>
      <c r="G1619" s="130">
        <f>SUM(G1613:G1618)</f>
        <v>0</v>
      </c>
      <c r="H1619" s="326"/>
      <c r="I1619" s="1159" t="s">
        <v>610</v>
      </c>
      <c r="J1619" s="1160"/>
      <c r="K1619" s="1160"/>
      <c r="L1619" s="1160"/>
      <c r="M1619" s="1160"/>
      <c r="N1619" s="1161"/>
      <c r="O1619" s="134"/>
    </row>
    <row r="1620" spans="1:21" s="122" customFormat="1" ht="26.25" customHeight="1">
      <c r="A1620" s="313"/>
      <c r="B1620" s="122" t="s">
        <v>64</v>
      </c>
      <c r="C1620" s="327"/>
      <c r="D1620" s="327"/>
      <c r="E1620" s="327"/>
      <c r="F1620" s="327"/>
      <c r="G1620" s="133"/>
      <c r="H1620" s="326"/>
      <c r="O1620" s="135"/>
    </row>
    <row r="1621" spans="1:21" s="122" customFormat="1" ht="10.5" customHeight="1" thickBot="1">
      <c r="A1621" s="313"/>
      <c r="C1621" s="327"/>
      <c r="D1621" s="327"/>
      <c r="E1621" s="327"/>
      <c r="F1621" s="327"/>
      <c r="G1621" s="133"/>
      <c r="H1621" s="326"/>
      <c r="I1621" s="328"/>
    </row>
    <row r="1622" spans="1:21" s="122" customFormat="1" ht="25.35" customHeight="1" thickBot="1">
      <c r="A1622" s="313"/>
      <c r="B1622" s="1143" t="s">
        <v>65</v>
      </c>
      <c r="C1622" s="1018"/>
      <c r="D1622" s="1162" t="str">
        <f>IF(共通入力シート!$B$2="","",共通入力シート!$B$2)</f>
        <v/>
      </c>
      <c r="E1622" s="1162"/>
      <c r="F1622" s="1162"/>
      <c r="G1622" s="1163"/>
      <c r="H1622" s="1164" t="s">
        <v>778</v>
      </c>
      <c r="I1622" s="1165"/>
      <c r="J1622" s="1165"/>
      <c r="K1622" s="1165"/>
      <c r="L1622" s="1165"/>
      <c r="M1622" s="1165"/>
      <c r="N1622" s="1165"/>
      <c r="O1622" s="1165"/>
    </row>
    <row r="1623" spans="1:21" s="122" customFormat="1" ht="77.099999999999994" customHeight="1" thickBot="1">
      <c r="A1623" s="313"/>
      <c r="B1623" s="1148" t="s">
        <v>776</v>
      </c>
      <c r="C1623" s="1149"/>
      <c r="D1623" s="1150" t="str">
        <f>IF(O1618=0,"",MAX(0,MIN(INT(O1618/2),G1608)))</f>
        <v/>
      </c>
      <c r="E1623" s="1150"/>
      <c r="F1623" s="1150"/>
      <c r="G1623" s="329" t="s">
        <v>27</v>
      </c>
      <c r="H1623" s="1151" t="s">
        <v>736</v>
      </c>
      <c r="I1623" s="1152"/>
      <c r="J1623" s="1152"/>
      <c r="K1623" s="1152"/>
      <c r="L1623" s="1152"/>
      <c r="M1623" s="1152"/>
      <c r="N1623" s="1152"/>
      <c r="O1623" s="1152"/>
    </row>
    <row r="1624" spans="1:21" ht="4.5" customHeight="1"/>
    <row r="1625" spans="1:21" ht="15.6" customHeight="1">
      <c r="B1625" s="122" t="s">
        <v>332</v>
      </c>
      <c r="C1625" s="198"/>
      <c r="D1625" s="198"/>
      <c r="E1625" s="198"/>
      <c r="F1625" s="198"/>
      <c r="G1625" s="198"/>
      <c r="H1625" s="198"/>
      <c r="I1625" s="198"/>
      <c r="J1625" s="198"/>
      <c r="K1625" s="198"/>
      <c r="L1625" s="198"/>
      <c r="M1625" s="198"/>
      <c r="N1625" s="198"/>
      <c r="O1625" s="198"/>
      <c r="R1625" s="294"/>
      <c r="S1625" s="294"/>
      <c r="T1625" s="294"/>
      <c r="U1625" s="294"/>
    </row>
    <row r="1626" spans="1:21" ht="15.6" customHeight="1">
      <c r="B1626" s="198" t="s">
        <v>383</v>
      </c>
      <c r="C1626" s="198"/>
      <c r="D1626" s="198"/>
      <c r="E1626" s="198"/>
      <c r="F1626" s="198"/>
      <c r="G1626" s="198"/>
      <c r="H1626" s="198"/>
      <c r="I1626" s="198"/>
      <c r="J1626" s="198"/>
      <c r="K1626" s="198"/>
      <c r="L1626" s="198"/>
      <c r="M1626" s="198"/>
      <c r="N1626" s="198"/>
      <c r="O1626" s="198"/>
      <c r="R1626" s="294"/>
      <c r="S1626" s="294"/>
      <c r="T1626" s="294"/>
      <c r="U1626" s="294"/>
    </row>
    <row r="1627" spans="1:21" ht="15.6" customHeight="1" thickBot="1">
      <c r="B1627" s="1044" t="s">
        <v>575</v>
      </c>
      <c r="C1627" s="1044"/>
      <c r="D1627" s="1044"/>
      <c r="E1627" s="1044"/>
      <c r="F1627" s="1044"/>
      <c r="G1627" s="1044"/>
      <c r="H1627" s="1044"/>
      <c r="I1627" s="1044"/>
      <c r="J1627" s="1044"/>
      <c r="K1627" s="1044"/>
      <c r="L1627" s="1044"/>
      <c r="M1627" s="1044"/>
      <c r="N1627" s="1044"/>
      <c r="O1627" s="1044"/>
      <c r="R1627" s="294"/>
      <c r="S1627" s="294"/>
      <c r="T1627" s="294"/>
      <c r="U1627" s="294"/>
    </row>
    <row r="1628" spans="1:21" ht="15.75" customHeight="1">
      <c r="B1628" s="1036" t="s">
        <v>36</v>
      </c>
      <c r="C1628" s="1063"/>
      <c r="D1628" s="1051" t="s">
        <v>569</v>
      </c>
      <c r="E1628" s="1052"/>
      <c r="F1628" s="1036" t="s">
        <v>447</v>
      </c>
      <c r="G1628" s="1037"/>
      <c r="H1628" s="1038"/>
      <c r="I1628" s="1038"/>
      <c r="J1628" s="1038"/>
      <c r="K1628" s="1038"/>
      <c r="L1628" s="1038"/>
      <c r="M1628" s="1038"/>
      <c r="N1628" s="1038"/>
      <c r="O1628" s="1039"/>
      <c r="Q1628" s="520"/>
      <c r="R1628" s="294"/>
      <c r="S1628" s="294"/>
      <c r="T1628" s="294"/>
      <c r="U1628" s="294"/>
    </row>
    <row r="1629" spans="1:21" ht="17.25" customHeight="1" thickBot="1">
      <c r="B1629" s="1040"/>
      <c r="C1629" s="1064"/>
      <c r="D1629" s="1053"/>
      <c r="E1629" s="1054"/>
      <c r="F1629" s="1040"/>
      <c r="G1629" s="1041"/>
      <c r="H1629" s="1042"/>
      <c r="I1629" s="1042"/>
      <c r="J1629" s="1042"/>
      <c r="K1629" s="1042"/>
      <c r="L1629" s="1042"/>
      <c r="M1629" s="1042"/>
      <c r="N1629" s="1042"/>
      <c r="O1629" s="1043"/>
      <c r="Q1629" s="519"/>
      <c r="R1629" s="294"/>
      <c r="S1629" s="294"/>
      <c r="T1629" s="294"/>
      <c r="U1629" s="294"/>
    </row>
    <row r="1630" spans="1:21" ht="16.5" customHeight="1">
      <c r="B1630" s="295" t="s">
        <v>111</v>
      </c>
      <c r="C1630" s="296"/>
      <c r="D1630" s="296"/>
      <c r="E1630" s="297"/>
      <c r="F1630" s="296"/>
      <c r="G1630" s="296"/>
      <c r="H1630" s="298"/>
      <c r="I1630" s="298"/>
      <c r="J1630" s="298"/>
      <c r="K1630" s="298"/>
      <c r="L1630" s="298"/>
      <c r="M1630" s="298"/>
      <c r="N1630" s="298"/>
      <c r="O1630" s="299"/>
      <c r="R1630" s="294"/>
      <c r="S1630" s="294"/>
      <c r="T1630" s="294"/>
      <c r="U1630" s="294"/>
    </row>
    <row r="1631" spans="1:21" ht="18.75" customHeight="1">
      <c r="B1631" s="1055"/>
      <c r="C1631" s="1056"/>
      <c r="D1631" s="1056"/>
      <c r="E1631" s="1056"/>
      <c r="F1631" s="1056"/>
      <c r="G1631" s="1056"/>
      <c r="H1631" s="1056"/>
      <c r="I1631" s="1056"/>
      <c r="J1631" s="1056"/>
      <c r="K1631" s="1056"/>
      <c r="L1631" s="1213" t="s">
        <v>39</v>
      </c>
      <c r="M1631" s="1215"/>
      <c r="N1631" s="1215"/>
      <c r="O1631" s="1216"/>
      <c r="Q1631" s="496" t="str">
        <f>IF(M1631="", "←選択してください。", "")</f>
        <v>←選択してください。</v>
      </c>
      <c r="R1631" s="294"/>
      <c r="S1631" s="294"/>
      <c r="T1631" s="294"/>
      <c r="U1631" s="294"/>
    </row>
    <row r="1632" spans="1:21" ht="17.25" customHeight="1">
      <c r="B1632" s="1057"/>
      <c r="C1632" s="1058"/>
      <c r="D1632" s="1058"/>
      <c r="E1632" s="1058"/>
      <c r="F1632" s="1058"/>
      <c r="G1632" s="1058"/>
      <c r="H1632" s="1058"/>
      <c r="I1632" s="1058"/>
      <c r="J1632" s="1058"/>
      <c r="K1632" s="1058"/>
      <c r="L1632" s="1214"/>
      <c r="M1632" s="1217"/>
      <c r="N1632" s="1217"/>
      <c r="O1632" s="1218"/>
      <c r="Q1632" s="301"/>
      <c r="R1632" s="294"/>
      <c r="S1632" s="294"/>
      <c r="T1632" s="294"/>
      <c r="U1632" s="294"/>
    </row>
    <row r="1633" spans="2:21" ht="4.5" customHeight="1">
      <c r="B1633" s="303"/>
      <c r="C1633" s="303"/>
      <c r="D1633" s="303"/>
      <c r="E1633" s="303"/>
      <c r="F1633" s="303"/>
      <c r="G1633" s="303"/>
      <c r="H1633" s="303"/>
      <c r="I1633" s="303"/>
      <c r="J1633" s="303"/>
      <c r="K1633" s="303"/>
      <c r="L1633" s="303"/>
      <c r="M1633" s="303"/>
      <c r="N1633" s="303"/>
      <c r="O1633" s="517"/>
      <c r="R1633" s="294"/>
      <c r="S1633" s="294"/>
      <c r="T1633" s="294"/>
      <c r="U1633" s="294"/>
    </row>
    <row r="1634" spans="2:21" ht="24" customHeight="1">
      <c r="B1634" s="987" t="s">
        <v>112</v>
      </c>
      <c r="C1634" s="1097"/>
      <c r="D1634" s="1098" t="s">
        <v>41</v>
      </c>
      <c r="E1634" s="1099"/>
      <c r="F1634" s="1100"/>
      <c r="G1634" s="1100"/>
      <c r="H1634" s="1101"/>
      <c r="I1634" s="987"/>
      <c r="J1634" s="988"/>
      <c r="K1634" s="988"/>
      <c r="L1634" s="1219"/>
      <c r="M1634" s="1219"/>
      <c r="N1634" s="1219"/>
      <c r="O1634" s="1220"/>
      <c r="Q1634" s="301" t="str">
        <f>IF(OR(F1628="人材養成事業",F1628= "普及啓発事業"), "←斜線部は記入する必要はありません。", "")</f>
        <v/>
      </c>
      <c r="R1634" s="294"/>
      <c r="S1634" s="294"/>
      <c r="T1634" s="294"/>
      <c r="U1634" s="294"/>
    </row>
    <row r="1635" spans="2:21" ht="8.25" customHeight="1">
      <c r="B1635" s="122"/>
      <c r="C1635" s="122"/>
      <c r="D1635" s="122"/>
      <c r="E1635" s="122"/>
      <c r="F1635" s="303"/>
      <c r="G1635" s="303"/>
      <c r="H1635" s="500"/>
      <c r="I1635" s="303"/>
      <c r="J1635" s="303"/>
      <c r="K1635" s="303"/>
      <c r="L1635" s="501"/>
      <c r="M1635" s="303"/>
      <c r="N1635" s="303"/>
      <c r="O1635" s="502"/>
      <c r="Q1635" s="301"/>
      <c r="R1635" s="294"/>
      <c r="S1635" s="294"/>
      <c r="T1635" s="294"/>
      <c r="U1635" s="294"/>
    </row>
    <row r="1636" spans="2:21" ht="24" hidden="1" customHeight="1">
      <c r="B1636" s="122"/>
      <c r="C1636" s="122"/>
      <c r="D1636" s="122"/>
      <c r="E1636" s="122"/>
      <c r="F1636" s="303"/>
      <c r="G1636" s="303"/>
      <c r="H1636" s="500"/>
      <c r="I1636" s="303"/>
      <c r="J1636" s="303"/>
      <c r="K1636" s="303"/>
      <c r="L1636" s="501"/>
      <c r="M1636" s="303"/>
      <c r="N1636" s="303"/>
      <c r="O1636" s="502"/>
      <c r="Q1636" s="301"/>
      <c r="R1636" s="294"/>
      <c r="S1636" s="294"/>
      <c r="T1636" s="294"/>
      <c r="U1636" s="294"/>
    </row>
    <row r="1637" spans="2:21" ht="9.75" hidden="1" customHeight="1">
      <c r="B1637" s="122"/>
      <c r="C1637" s="122"/>
      <c r="D1637" s="303"/>
      <c r="E1637" s="303"/>
      <c r="F1637" s="303"/>
      <c r="G1637" s="303"/>
      <c r="H1637" s="303"/>
      <c r="I1637" s="303"/>
      <c r="J1637" s="303"/>
      <c r="K1637" s="303"/>
      <c r="L1637" s="303"/>
      <c r="M1637" s="303"/>
      <c r="N1637" s="303"/>
      <c r="O1637" s="303"/>
      <c r="Q1637" s="301"/>
      <c r="R1637" s="294"/>
      <c r="S1637" s="294"/>
      <c r="T1637" s="294"/>
      <c r="U1637" s="294"/>
    </row>
    <row r="1638" spans="2:21" s="97" customFormat="1" ht="18" customHeight="1">
      <c r="B1638" s="1067" t="s">
        <v>277</v>
      </c>
      <c r="C1638" s="1075"/>
      <c r="D1638" s="1032" t="s">
        <v>738</v>
      </c>
      <c r="E1638" s="975"/>
      <c r="F1638" s="975"/>
      <c r="G1638" s="975"/>
      <c r="H1638" s="975"/>
      <c r="I1638" s="975"/>
      <c r="J1638" s="975"/>
      <c r="K1638" s="975"/>
      <c r="L1638" s="975"/>
      <c r="M1638" s="975"/>
      <c r="N1638" s="975"/>
      <c r="O1638" s="976"/>
      <c r="Q1638" s="495"/>
    </row>
    <row r="1639" spans="2:21" s="97" customFormat="1" ht="19.350000000000001" customHeight="1">
      <c r="B1639" s="1076"/>
      <c r="C1639" s="1077"/>
      <c r="D1639" s="1033"/>
      <c r="E1639" s="1034"/>
      <c r="F1639" s="1034"/>
      <c r="G1639" s="1034"/>
      <c r="H1639" s="1034"/>
      <c r="I1639" s="1034"/>
      <c r="J1639" s="1034"/>
      <c r="K1639" s="1034"/>
      <c r="L1639" s="1034"/>
      <c r="M1639" s="1034"/>
      <c r="N1639" s="1034"/>
      <c r="O1639" s="1035"/>
    </row>
    <row r="1640" spans="2:21" s="97" customFormat="1" ht="19.350000000000001" customHeight="1">
      <c r="B1640" s="1076"/>
      <c r="C1640" s="1077"/>
      <c r="D1640" s="1026"/>
      <c r="E1640" s="1027"/>
      <c r="F1640" s="1027"/>
      <c r="G1640" s="1027"/>
      <c r="H1640" s="1027"/>
      <c r="I1640" s="1027"/>
      <c r="J1640" s="1027"/>
      <c r="K1640" s="1027"/>
      <c r="L1640" s="1027"/>
      <c r="M1640" s="1027"/>
      <c r="N1640" s="1027"/>
      <c r="O1640" s="1028"/>
    </row>
    <row r="1641" spans="2:21" s="97" customFormat="1" ht="19.350000000000001" customHeight="1">
      <c r="B1641" s="1076"/>
      <c r="C1641" s="1077"/>
      <c r="D1641" s="1026"/>
      <c r="E1641" s="1027"/>
      <c r="F1641" s="1027"/>
      <c r="G1641" s="1027"/>
      <c r="H1641" s="1027"/>
      <c r="I1641" s="1027"/>
      <c r="J1641" s="1027"/>
      <c r="K1641" s="1027"/>
      <c r="L1641" s="1027"/>
      <c r="M1641" s="1027"/>
      <c r="N1641" s="1027"/>
      <c r="O1641" s="1028"/>
    </row>
    <row r="1642" spans="2:21" s="97" customFormat="1" ht="19.350000000000001" customHeight="1">
      <c r="B1642" s="1076"/>
      <c r="C1642" s="1077"/>
      <c r="D1642" s="1026"/>
      <c r="E1642" s="1027"/>
      <c r="F1642" s="1027"/>
      <c r="G1642" s="1027"/>
      <c r="H1642" s="1027"/>
      <c r="I1642" s="1027"/>
      <c r="J1642" s="1027"/>
      <c r="K1642" s="1027"/>
      <c r="L1642" s="1027"/>
      <c r="M1642" s="1027"/>
      <c r="N1642" s="1027"/>
      <c r="O1642" s="1028"/>
    </row>
    <row r="1643" spans="2:21" s="97" customFormat="1" ht="19.350000000000001" customHeight="1">
      <c r="B1643" s="1076"/>
      <c r="C1643" s="1077"/>
      <c r="D1643" s="1026"/>
      <c r="E1643" s="1027"/>
      <c r="F1643" s="1027"/>
      <c r="G1643" s="1027"/>
      <c r="H1643" s="1027"/>
      <c r="I1643" s="1027"/>
      <c r="J1643" s="1027"/>
      <c r="K1643" s="1027"/>
      <c r="L1643" s="1027"/>
      <c r="M1643" s="1027"/>
      <c r="N1643" s="1027"/>
      <c r="O1643" s="1028"/>
    </row>
    <row r="1644" spans="2:21" s="97" customFormat="1" ht="19.350000000000001" customHeight="1">
      <c r="B1644" s="1076"/>
      <c r="C1644" s="1077"/>
      <c r="D1644" s="1026"/>
      <c r="E1644" s="1027"/>
      <c r="F1644" s="1027"/>
      <c r="G1644" s="1027"/>
      <c r="H1644" s="1027"/>
      <c r="I1644" s="1027"/>
      <c r="J1644" s="1027"/>
      <c r="K1644" s="1027"/>
      <c r="L1644" s="1027"/>
      <c r="M1644" s="1027"/>
      <c r="N1644" s="1027"/>
      <c r="O1644" s="1028"/>
    </row>
    <row r="1645" spans="2:21" s="97" customFormat="1" ht="19.350000000000001" customHeight="1">
      <c r="B1645" s="1076"/>
      <c r="C1645" s="1077"/>
      <c r="D1645" s="1026"/>
      <c r="E1645" s="1027"/>
      <c r="F1645" s="1027"/>
      <c r="G1645" s="1027"/>
      <c r="H1645" s="1027"/>
      <c r="I1645" s="1027"/>
      <c r="J1645" s="1027"/>
      <c r="K1645" s="1027"/>
      <c r="L1645" s="1027"/>
      <c r="M1645" s="1027"/>
      <c r="N1645" s="1027"/>
      <c r="O1645" s="1028"/>
    </row>
    <row r="1646" spans="2:21" s="97" customFormat="1" ht="19.350000000000001" customHeight="1">
      <c r="B1646" s="1076"/>
      <c r="C1646" s="1077"/>
      <c r="D1646" s="1026"/>
      <c r="E1646" s="1027"/>
      <c r="F1646" s="1027"/>
      <c r="G1646" s="1027"/>
      <c r="H1646" s="1027"/>
      <c r="I1646" s="1027"/>
      <c r="J1646" s="1027"/>
      <c r="K1646" s="1027"/>
      <c r="L1646" s="1027"/>
      <c r="M1646" s="1027"/>
      <c r="N1646" s="1027"/>
      <c r="O1646" s="1028"/>
    </row>
    <row r="1647" spans="2:21" s="97" customFormat="1" ht="19.350000000000001" customHeight="1">
      <c r="B1647" s="1076"/>
      <c r="C1647" s="1077"/>
      <c r="D1647" s="1026"/>
      <c r="E1647" s="1027"/>
      <c r="F1647" s="1027"/>
      <c r="G1647" s="1027"/>
      <c r="H1647" s="1027"/>
      <c r="I1647" s="1027"/>
      <c r="J1647" s="1027"/>
      <c r="K1647" s="1027"/>
      <c r="L1647" s="1027"/>
      <c r="M1647" s="1027"/>
      <c r="N1647" s="1027"/>
      <c r="O1647" s="1028"/>
    </row>
    <row r="1648" spans="2:21" s="97" customFormat="1" ht="19.350000000000001" customHeight="1">
      <c r="B1648" s="1078"/>
      <c r="C1648" s="1079"/>
      <c r="D1648" s="1029"/>
      <c r="E1648" s="1030"/>
      <c r="F1648" s="1030"/>
      <c r="G1648" s="1030"/>
      <c r="H1648" s="1030"/>
      <c r="I1648" s="1030"/>
      <c r="J1648" s="1030"/>
      <c r="K1648" s="1030"/>
      <c r="L1648" s="1030"/>
      <c r="M1648" s="1030"/>
      <c r="N1648" s="1030"/>
      <c r="O1648" s="1031"/>
    </row>
    <row r="1649" spans="2:15" s="97" customFormat="1" ht="18" customHeight="1">
      <c r="B1649" s="1067" t="s">
        <v>114</v>
      </c>
      <c r="C1649" s="1092"/>
      <c r="D1649" s="1147" t="s">
        <v>523</v>
      </c>
      <c r="E1649" s="1133"/>
      <c r="F1649" s="1133"/>
      <c r="G1649" s="1133"/>
      <c r="H1649" s="1133"/>
      <c r="I1649" s="1133"/>
      <c r="J1649" s="1133"/>
      <c r="K1649" s="1133"/>
      <c r="L1649" s="1133"/>
      <c r="M1649" s="1133"/>
      <c r="N1649" s="1133"/>
      <c r="O1649" s="1134"/>
    </row>
    <row r="1650" spans="2:15" s="97" customFormat="1" ht="18" customHeight="1">
      <c r="B1650" s="1093"/>
      <c r="C1650" s="1094"/>
      <c r="D1650" s="1045"/>
      <c r="E1650" s="1046"/>
      <c r="F1650" s="1046"/>
      <c r="G1650" s="1046"/>
      <c r="H1650" s="1046"/>
      <c r="I1650" s="1046"/>
      <c r="J1650" s="1046"/>
      <c r="K1650" s="1046"/>
      <c r="L1650" s="1046"/>
      <c r="M1650" s="1046"/>
      <c r="N1650" s="1046"/>
      <c r="O1650" s="1047"/>
    </row>
    <row r="1651" spans="2:15" s="97" customFormat="1" ht="18" customHeight="1">
      <c r="B1651" s="1093"/>
      <c r="C1651" s="1094"/>
      <c r="D1651" s="1026"/>
      <c r="E1651" s="1027"/>
      <c r="F1651" s="1027"/>
      <c r="G1651" s="1027"/>
      <c r="H1651" s="1027"/>
      <c r="I1651" s="1027"/>
      <c r="J1651" s="1027"/>
      <c r="K1651" s="1027"/>
      <c r="L1651" s="1027"/>
      <c r="M1651" s="1027"/>
      <c r="N1651" s="1027"/>
      <c r="O1651" s="1028"/>
    </row>
    <row r="1652" spans="2:15" s="97" customFormat="1" ht="18" customHeight="1">
      <c r="B1652" s="1093"/>
      <c r="C1652" s="1094"/>
      <c r="D1652" s="1026"/>
      <c r="E1652" s="1027"/>
      <c r="F1652" s="1027"/>
      <c r="G1652" s="1027"/>
      <c r="H1652" s="1027"/>
      <c r="I1652" s="1027"/>
      <c r="J1652" s="1027"/>
      <c r="K1652" s="1027"/>
      <c r="L1652" s="1027"/>
      <c r="M1652" s="1027"/>
      <c r="N1652" s="1027"/>
      <c r="O1652" s="1028"/>
    </row>
    <row r="1653" spans="2:15" s="97" customFormat="1" ht="18" customHeight="1">
      <c r="B1653" s="1093"/>
      <c r="C1653" s="1094"/>
      <c r="D1653" s="1026"/>
      <c r="E1653" s="1027"/>
      <c r="F1653" s="1027"/>
      <c r="G1653" s="1027"/>
      <c r="H1653" s="1027"/>
      <c r="I1653" s="1027"/>
      <c r="J1653" s="1027"/>
      <c r="K1653" s="1027"/>
      <c r="L1653" s="1027"/>
      <c r="M1653" s="1027"/>
      <c r="N1653" s="1027"/>
      <c r="O1653" s="1028"/>
    </row>
    <row r="1654" spans="2:15" s="97" customFormat="1" ht="18" customHeight="1">
      <c r="B1654" s="1093"/>
      <c r="C1654" s="1094"/>
      <c r="D1654" s="1026"/>
      <c r="E1654" s="1027"/>
      <c r="F1654" s="1027"/>
      <c r="G1654" s="1027"/>
      <c r="H1654" s="1027"/>
      <c r="I1654" s="1027"/>
      <c r="J1654" s="1027"/>
      <c r="K1654" s="1027"/>
      <c r="L1654" s="1027"/>
      <c r="M1654" s="1027"/>
      <c r="N1654" s="1027"/>
      <c r="O1654" s="1028"/>
    </row>
    <row r="1655" spans="2:15" s="97" customFormat="1" ht="18" customHeight="1">
      <c r="B1655" s="1093"/>
      <c r="C1655" s="1094"/>
      <c r="D1655" s="1048"/>
      <c r="E1655" s="1049"/>
      <c r="F1655" s="1049"/>
      <c r="G1655" s="1049"/>
      <c r="H1655" s="1049"/>
      <c r="I1655" s="1049"/>
      <c r="J1655" s="1049"/>
      <c r="K1655" s="1049"/>
      <c r="L1655" s="1049"/>
      <c r="M1655" s="1049"/>
      <c r="N1655" s="1049"/>
      <c r="O1655" s="1050"/>
    </row>
    <row r="1656" spans="2:15" s="97" customFormat="1" ht="18" customHeight="1">
      <c r="B1656" s="1093"/>
      <c r="C1656" s="1094"/>
      <c r="D1656" s="1116" t="s">
        <v>334</v>
      </c>
      <c r="E1656" s="1117"/>
      <c r="F1656" s="1117"/>
      <c r="G1656" s="1117"/>
      <c r="H1656" s="1117"/>
      <c r="I1656" s="1117"/>
      <c r="J1656" s="1117"/>
      <c r="K1656" s="1117"/>
      <c r="L1656" s="1117"/>
      <c r="M1656" s="1117"/>
      <c r="N1656" s="1117"/>
      <c r="O1656" s="1118"/>
    </row>
    <row r="1657" spans="2:15" s="97" customFormat="1" ht="18" customHeight="1">
      <c r="B1657" s="1093"/>
      <c r="C1657" s="1094"/>
      <c r="D1657" s="1045"/>
      <c r="E1657" s="1119"/>
      <c r="F1657" s="1119"/>
      <c r="G1657" s="1119"/>
      <c r="H1657" s="1119"/>
      <c r="I1657" s="1119"/>
      <c r="J1657" s="1119"/>
      <c r="K1657" s="1119"/>
      <c r="L1657" s="1119"/>
      <c r="M1657" s="1119"/>
      <c r="N1657" s="1119"/>
      <c r="O1657" s="1120"/>
    </row>
    <row r="1658" spans="2:15" s="97" customFormat="1" ht="18" customHeight="1">
      <c r="B1658" s="1093"/>
      <c r="C1658" s="1094"/>
      <c r="D1658" s="1121"/>
      <c r="E1658" s="1122"/>
      <c r="F1658" s="1122"/>
      <c r="G1658" s="1122"/>
      <c r="H1658" s="1122"/>
      <c r="I1658" s="1122"/>
      <c r="J1658" s="1122"/>
      <c r="K1658" s="1122"/>
      <c r="L1658" s="1122"/>
      <c r="M1658" s="1122"/>
      <c r="N1658" s="1122"/>
      <c r="O1658" s="1123"/>
    </row>
    <row r="1659" spans="2:15" s="97" customFormat="1" ht="18" customHeight="1">
      <c r="B1659" s="1093"/>
      <c r="C1659" s="1094"/>
      <c r="D1659" s="1121"/>
      <c r="E1659" s="1122"/>
      <c r="F1659" s="1122"/>
      <c r="G1659" s="1122"/>
      <c r="H1659" s="1122"/>
      <c r="I1659" s="1122"/>
      <c r="J1659" s="1122"/>
      <c r="K1659" s="1122"/>
      <c r="L1659" s="1122"/>
      <c r="M1659" s="1122"/>
      <c r="N1659" s="1122"/>
      <c r="O1659" s="1123"/>
    </row>
    <row r="1660" spans="2:15" s="97" customFormat="1" ht="18" customHeight="1">
      <c r="B1660" s="1093"/>
      <c r="C1660" s="1094"/>
      <c r="D1660" s="1121"/>
      <c r="E1660" s="1122"/>
      <c r="F1660" s="1122"/>
      <c r="G1660" s="1122"/>
      <c r="H1660" s="1122"/>
      <c r="I1660" s="1122"/>
      <c r="J1660" s="1122"/>
      <c r="K1660" s="1122"/>
      <c r="L1660" s="1122"/>
      <c r="M1660" s="1122"/>
      <c r="N1660" s="1122"/>
      <c r="O1660" s="1123"/>
    </row>
    <row r="1661" spans="2:15" s="97" customFormat="1" ht="18" customHeight="1">
      <c r="B1661" s="1093"/>
      <c r="C1661" s="1094"/>
      <c r="D1661" s="1121"/>
      <c r="E1661" s="1122"/>
      <c r="F1661" s="1122"/>
      <c r="G1661" s="1122"/>
      <c r="H1661" s="1122"/>
      <c r="I1661" s="1122"/>
      <c r="J1661" s="1122"/>
      <c r="K1661" s="1122"/>
      <c r="L1661" s="1122"/>
      <c r="M1661" s="1122"/>
      <c r="N1661" s="1122"/>
      <c r="O1661" s="1123"/>
    </row>
    <row r="1662" spans="2:15" s="97" customFormat="1" ht="18" customHeight="1">
      <c r="B1662" s="1093"/>
      <c r="C1662" s="1094"/>
      <c r="D1662" s="1121"/>
      <c r="E1662" s="1122"/>
      <c r="F1662" s="1122"/>
      <c r="G1662" s="1122"/>
      <c r="H1662" s="1122"/>
      <c r="I1662" s="1122"/>
      <c r="J1662" s="1122"/>
      <c r="K1662" s="1122"/>
      <c r="L1662" s="1122"/>
      <c r="M1662" s="1122"/>
      <c r="N1662" s="1122"/>
      <c r="O1662" s="1123"/>
    </row>
    <row r="1663" spans="2:15" s="97" customFormat="1" ht="18" customHeight="1">
      <c r="B1663" s="1095"/>
      <c r="C1663" s="1096"/>
      <c r="D1663" s="1124"/>
      <c r="E1663" s="1125"/>
      <c r="F1663" s="1125"/>
      <c r="G1663" s="1125"/>
      <c r="H1663" s="1125"/>
      <c r="I1663" s="1125"/>
      <c r="J1663" s="1125"/>
      <c r="K1663" s="1125"/>
      <c r="L1663" s="1125"/>
      <c r="M1663" s="1125"/>
      <c r="N1663" s="1125"/>
      <c r="O1663" s="1126"/>
    </row>
    <row r="1664" spans="2:15" s="97" customFormat="1" ht="35.25" customHeight="1">
      <c r="B1664" s="1067" t="s">
        <v>110</v>
      </c>
      <c r="C1664" s="1092"/>
      <c r="D1664" s="1102" t="s">
        <v>733</v>
      </c>
      <c r="E1664" s="1090"/>
      <c r="F1664" s="1090"/>
      <c r="G1664" s="1090"/>
      <c r="H1664" s="1090"/>
      <c r="I1664" s="1090"/>
      <c r="J1664" s="1090"/>
      <c r="K1664" s="1090"/>
      <c r="L1664" s="1090"/>
      <c r="M1664" s="1090"/>
      <c r="N1664" s="1090"/>
      <c r="O1664" s="1091"/>
    </row>
    <row r="1665" spans="2:21" s="97" customFormat="1" ht="18" customHeight="1">
      <c r="B1665" s="1093"/>
      <c r="C1665" s="1094"/>
      <c r="D1665" s="1045"/>
      <c r="E1665" s="1108"/>
      <c r="F1665" s="1108"/>
      <c r="G1665" s="1108"/>
      <c r="H1665" s="1108"/>
      <c r="I1665" s="1108"/>
      <c r="J1665" s="1108"/>
      <c r="K1665" s="1108"/>
      <c r="L1665" s="1108"/>
      <c r="M1665" s="1108"/>
      <c r="N1665" s="1108"/>
      <c r="O1665" s="1109"/>
    </row>
    <row r="1666" spans="2:21" s="97" customFormat="1" ht="18" customHeight="1">
      <c r="B1666" s="1093"/>
      <c r="C1666" s="1094"/>
      <c r="D1666" s="1110"/>
      <c r="E1666" s="1111"/>
      <c r="F1666" s="1111"/>
      <c r="G1666" s="1111"/>
      <c r="H1666" s="1111"/>
      <c r="I1666" s="1111"/>
      <c r="J1666" s="1111"/>
      <c r="K1666" s="1111"/>
      <c r="L1666" s="1111"/>
      <c r="M1666" s="1111"/>
      <c r="N1666" s="1111"/>
      <c r="O1666" s="1112"/>
    </row>
    <row r="1667" spans="2:21" s="97" customFormat="1" ht="18" customHeight="1">
      <c r="B1667" s="1093"/>
      <c r="C1667" s="1094"/>
      <c r="D1667" s="1113"/>
      <c r="E1667" s="1114"/>
      <c r="F1667" s="1114"/>
      <c r="G1667" s="1114"/>
      <c r="H1667" s="1114"/>
      <c r="I1667" s="1114"/>
      <c r="J1667" s="1114"/>
      <c r="K1667" s="1114"/>
      <c r="L1667" s="1114"/>
      <c r="M1667" s="1114"/>
      <c r="N1667" s="1114"/>
      <c r="O1667" s="1115"/>
    </row>
    <row r="1668" spans="2:21" s="97" customFormat="1" ht="17.100000000000001" customHeight="1">
      <c r="B1668" s="1093"/>
      <c r="C1668" s="1094"/>
      <c r="D1668" s="1133" t="s">
        <v>278</v>
      </c>
      <c r="E1668" s="1133"/>
      <c r="F1668" s="1133"/>
      <c r="G1668" s="1133"/>
      <c r="H1668" s="1133"/>
      <c r="I1668" s="1133"/>
      <c r="J1668" s="1133"/>
      <c r="K1668" s="1133"/>
      <c r="L1668" s="1133"/>
      <c r="M1668" s="1133"/>
      <c r="N1668" s="1133"/>
      <c r="O1668" s="1134"/>
    </row>
    <row r="1669" spans="2:21" s="97" customFormat="1" ht="17.100000000000001" customHeight="1">
      <c r="B1669" s="1093"/>
      <c r="C1669" s="1094"/>
      <c r="D1669" s="1135"/>
      <c r="E1669" s="1108"/>
      <c r="F1669" s="1108"/>
      <c r="G1669" s="1108"/>
      <c r="H1669" s="1108"/>
      <c r="I1669" s="1108"/>
      <c r="J1669" s="1108"/>
      <c r="K1669" s="1108"/>
      <c r="L1669" s="1108"/>
      <c r="M1669" s="1108"/>
      <c r="N1669" s="1108"/>
      <c r="O1669" s="1109"/>
    </row>
    <row r="1670" spans="2:21" s="97" customFormat="1" ht="17.100000000000001" customHeight="1">
      <c r="B1670" s="1093"/>
      <c r="C1670" s="1094"/>
      <c r="D1670" s="1110"/>
      <c r="E1670" s="1111"/>
      <c r="F1670" s="1111"/>
      <c r="G1670" s="1111"/>
      <c r="H1670" s="1111"/>
      <c r="I1670" s="1111"/>
      <c r="J1670" s="1111"/>
      <c r="K1670" s="1111"/>
      <c r="L1670" s="1111"/>
      <c r="M1670" s="1111"/>
      <c r="N1670" s="1111"/>
      <c r="O1670" s="1112"/>
    </row>
    <row r="1671" spans="2:21" s="97" customFormat="1" ht="17.100000000000001" customHeight="1">
      <c r="B1671" s="1093"/>
      <c r="C1671" s="1094"/>
      <c r="D1671" s="1113"/>
      <c r="E1671" s="1114"/>
      <c r="F1671" s="1114"/>
      <c r="G1671" s="1114"/>
      <c r="H1671" s="1114"/>
      <c r="I1671" s="1114"/>
      <c r="J1671" s="1114"/>
      <c r="K1671" s="1114"/>
      <c r="L1671" s="1114"/>
      <c r="M1671" s="1114"/>
      <c r="N1671" s="1114"/>
      <c r="O1671" s="1115"/>
    </row>
    <row r="1672" spans="2:21" s="97" customFormat="1" ht="17.100000000000001" customHeight="1">
      <c r="B1672" s="1093"/>
      <c r="C1672" s="1094"/>
      <c r="D1672" s="1133" t="s">
        <v>371</v>
      </c>
      <c r="E1672" s="1133"/>
      <c r="F1672" s="1133"/>
      <c r="G1672" s="1133"/>
      <c r="H1672" s="1133"/>
      <c r="I1672" s="1133"/>
      <c r="J1672" s="1133"/>
      <c r="K1672" s="1133"/>
      <c r="L1672" s="1133"/>
      <c r="M1672" s="1133"/>
      <c r="N1672" s="1133"/>
      <c r="O1672" s="1134"/>
    </row>
    <row r="1673" spans="2:21" s="97" customFormat="1" ht="17.100000000000001" customHeight="1">
      <c r="B1673" s="1093"/>
      <c r="C1673" s="1094"/>
      <c r="D1673" s="1135"/>
      <c r="E1673" s="1136"/>
      <c r="F1673" s="1136"/>
      <c r="G1673" s="1136"/>
      <c r="H1673" s="1136"/>
      <c r="I1673" s="1136"/>
      <c r="J1673" s="1136"/>
      <c r="K1673" s="1136"/>
      <c r="L1673" s="1136"/>
      <c r="M1673" s="1136"/>
      <c r="N1673" s="1136"/>
      <c r="O1673" s="1137"/>
    </row>
    <row r="1674" spans="2:21" s="97" customFormat="1" ht="17.100000000000001" customHeight="1">
      <c r="B1674" s="1093"/>
      <c r="C1674" s="1094"/>
      <c r="D1674" s="1138"/>
      <c r="E1674" s="827"/>
      <c r="F1674" s="827"/>
      <c r="G1674" s="827"/>
      <c r="H1674" s="827"/>
      <c r="I1674" s="827"/>
      <c r="J1674" s="827"/>
      <c r="K1674" s="827"/>
      <c r="L1674" s="827"/>
      <c r="M1674" s="827"/>
      <c r="N1674" s="827"/>
      <c r="O1674" s="1139"/>
    </row>
    <row r="1675" spans="2:21" s="97" customFormat="1" ht="17.100000000000001" customHeight="1">
      <c r="B1675" s="1093"/>
      <c r="C1675" s="1094"/>
      <c r="D1675" s="1140"/>
      <c r="E1675" s="1141"/>
      <c r="F1675" s="1141"/>
      <c r="G1675" s="1141"/>
      <c r="H1675" s="1141"/>
      <c r="I1675" s="1141"/>
      <c r="J1675" s="1141"/>
      <c r="K1675" s="1141"/>
      <c r="L1675" s="1141"/>
      <c r="M1675" s="1141"/>
      <c r="N1675" s="1141"/>
      <c r="O1675" s="1142"/>
    </row>
    <row r="1676" spans="2:21" s="97" customFormat="1" ht="45" customHeight="1">
      <c r="B1676" s="1093"/>
      <c r="C1676" s="1094"/>
      <c r="D1676" s="1021" t="s">
        <v>781</v>
      </c>
      <c r="E1676" s="1022"/>
      <c r="F1676" s="1022"/>
      <c r="G1676" s="1022"/>
      <c r="H1676" s="1022"/>
      <c r="I1676" s="1022"/>
      <c r="J1676" s="1022"/>
      <c r="K1676" s="1022"/>
      <c r="L1676" s="1023"/>
      <c r="M1676" s="1024" t="s">
        <v>713</v>
      </c>
      <c r="N1676" s="1025"/>
      <c r="O1676" s="706" t="s">
        <v>714</v>
      </c>
      <c r="Q1676" s="495" t="s">
        <v>721</v>
      </c>
    </row>
    <row r="1677" spans="2:21" s="97" customFormat="1" ht="17.100000000000001" customHeight="1">
      <c r="B1677" s="1093"/>
      <c r="C1677" s="1094"/>
      <c r="D1677" s="1045"/>
      <c r="E1677" s="1103"/>
      <c r="F1677" s="1103"/>
      <c r="G1677" s="1103"/>
      <c r="H1677" s="1103"/>
      <c r="I1677" s="1103"/>
      <c r="J1677" s="1103"/>
      <c r="K1677" s="1103"/>
      <c r="L1677" s="1103"/>
      <c r="M1677" s="1103"/>
      <c r="N1677" s="1103"/>
      <c r="O1677" s="1104"/>
    </row>
    <row r="1678" spans="2:21" ht="18" customHeight="1">
      <c r="B1678" s="1093"/>
      <c r="C1678" s="1094"/>
      <c r="D1678" s="1105"/>
      <c r="E1678" s="1106"/>
      <c r="F1678" s="1106"/>
      <c r="G1678" s="1106"/>
      <c r="H1678" s="1106"/>
      <c r="I1678" s="1106"/>
      <c r="J1678" s="1106"/>
      <c r="K1678" s="1106"/>
      <c r="L1678" s="1106"/>
      <c r="M1678" s="1106"/>
      <c r="N1678" s="1106"/>
      <c r="O1678" s="1107"/>
      <c r="R1678" s="294"/>
      <c r="S1678" s="294"/>
      <c r="T1678" s="294"/>
      <c r="U1678" s="294"/>
    </row>
    <row r="1679" spans="2:21" ht="18" customHeight="1">
      <c r="B1679" s="1093"/>
      <c r="C1679" s="1094"/>
      <c r="D1679" s="1147" t="s">
        <v>279</v>
      </c>
      <c r="E1679" s="1133"/>
      <c r="F1679" s="1133"/>
      <c r="G1679" s="1133"/>
      <c r="H1679" s="1133"/>
      <c r="I1679" s="1133"/>
      <c r="J1679" s="1133"/>
      <c r="K1679" s="1133"/>
      <c r="L1679" s="1133"/>
      <c r="M1679" s="1133"/>
      <c r="N1679" s="1133"/>
      <c r="O1679" s="1134"/>
      <c r="R1679" s="294"/>
      <c r="S1679" s="294"/>
      <c r="T1679" s="294"/>
      <c r="U1679" s="294"/>
    </row>
    <row r="1680" spans="2:21" ht="18" customHeight="1">
      <c r="B1680" s="1093"/>
      <c r="C1680" s="1094"/>
      <c r="D1680" s="1127"/>
      <c r="E1680" s="1128"/>
      <c r="F1680" s="1128"/>
      <c r="G1680" s="1128"/>
      <c r="H1680" s="1128"/>
      <c r="I1680" s="1128"/>
      <c r="J1680" s="1128"/>
      <c r="K1680" s="1128"/>
      <c r="L1680" s="1128"/>
      <c r="M1680" s="1128"/>
      <c r="N1680" s="1128"/>
      <c r="O1680" s="1129"/>
      <c r="R1680" s="294"/>
      <c r="S1680" s="294"/>
      <c r="T1680" s="294"/>
      <c r="U1680" s="294"/>
    </row>
    <row r="1681" spans="1:17" s="308" customFormat="1" ht="18" customHeight="1">
      <c r="B1681" s="1095"/>
      <c r="C1681" s="1096"/>
      <c r="D1681" s="1130"/>
      <c r="E1681" s="1131"/>
      <c r="F1681" s="1131"/>
      <c r="G1681" s="1131"/>
      <c r="H1681" s="1131"/>
      <c r="I1681" s="1131"/>
      <c r="J1681" s="1131"/>
      <c r="K1681" s="1131"/>
      <c r="L1681" s="1131"/>
      <c r="M1681" s="1131"/>
      <c r="N1681" s="1131"/>
      <c r="O1681" s="1132"/>
    </row>
    <row r="1682" spans="1:17" s="122" customFormat="1" ht="4.5" customHeight="1">
      <c r="B1682" s="309"/>
      <c r="C1682" s="309"/>
      <c r="D1682" s="310"/>
      <c r="E1682" s="310"/>
      <c r="F1682" s="310"/>
      <c r="G1682" s="310"/>
      <c r="H1682" s="310"/>
      <c r="I1682" s="310"/>
      <c r="J1682" s="310"/>
      <c r="K1682" s="310"/>
      <c r="L1682" s="310"/>
      <c r="M1682" s="310"/>
      <c r="N1682" s="310"/>
      <c r="O1682" s="310"/>
    </row>
    <row r="1683" spans="1:17" s="122" customFormat="1" ht="18.75" customHeight="1">
      <c r="B1683" s="463" t="s">
        <v>333</v>
      </c>
      <c r="C1683" s="309"/>
      <c r="D1683" s="310"/>
      <c r="E1683" s="310"/>
      <c r="F1683" s="310"/>
      <c r="G1683" s="310"/>
      <c r="H1683" s="310"/>
      <c r="I1683" s="310"/>
      <c r="J1683" s="310"/>
      <c r="K1683" s="310"/>
      <c r="L1683" s="310"/>
      <c r="M1683" s="310"/>
      <c r="N1683" s="310"/>
      <c r="O1683" s="310"/>
    </row>
    <row r="1684" spans="1:17" s="122" customFormat="1" ht="14.25" customHeight="1" thickBot="1">
      <c r="B1684" s="463" t="s">
        <v>331</v>
      </c>
      <c r="C1684" s="309"/>
      <c r="D1684" s="310"/>
      <c r="E1684" s="310"/>
      <c r="F1684" s="310"/>
      <c r="G1684" s="310"/>
      <c r="H1684" s="310"/>
      <c r="I1684" s="310"/>
      <c r="J1684" s="310"/>
      <c r="K1684" s="310"/>
      <c r="L1684" s="310"/>
      <c r="M1684" s="310"/>
      <c r="N1684" s="310"/>
      <c r="O1684" s="310"/>
    </row>
    <row r="1685" spans="1:17" s="122" customFormat="1" ht="18" customHeight="1" thickBot="1">
      <c r="B1685" s="1143" t="s">
        <v>36</v>
      </c>
      <c r="C1685" s="1017"/>
      <c r="D1685" s="1018"/>
      <c r="E1685" s="311" t="s">
        <v>569</v>
      </c>
      <c r="F1685" s="312"/>
      <c r="G1685" s="312"/>
      <c r="H1685" s="312"/>
      <c r="I1685" s="312"/>
      <c r="J1685" s="312"/>
      <c r="K1685" s="312"/>
      <c r="L1685" s="212"/>
      <c r="M1685" s="212"/>
      <c r="N1685" s="212"/>
      <c r="O1685" s="212"/>
    </row>
    <row r="1686" spans="1:17" s="122" customFormat="1" ht="12">
      <c r="A1686" s="313"/>
      <c r="B1686" s="314" t="s">
        <v>50</v>
      </c>
      <c r="C1686" s="314"/>
      <c r="D1686" s="315"/>
      <c r="E1686" s="316"/>
      <c r="F1686" s="316"/>
      <c r="G1686" s="317" t="s">
        <v>51</v>
      </c>
      <c r="H1686" s="315"/>
      <c r="I1686" s="314" t="s">
        <v>52</v>
      </c>
      <c r="J1686" s="314"/>
      <c r="K1686" s="313"/>
      <c r="L1686" s="318"/>
      <c r="M1686" s="319"/>
      <c r="N1686" s="313"/>
      <c r="O1686" s="317" t="s">
        <v>51</v>
      </c>
    </row>
    <row r="1687" spans="1:17" s="122" customFormat="1" ht="12">
      <c r="A1687" s="320"/>
      <c r="B1687" s="321" t="s">
        <v>53</v>
      </c>
      <c r="C1687" s="322"/>
      <c r="D1687" s="322"/>
      <c r="E1687" s="323"/>
      <c r="F1687" s="323" t="s">
        <v>54</v>
      </c>
      <c r="G1687" s="324" t="s">
        <v>55</v>
      </c>
      <c r="H1687" s="325"/>
      <c r="I1687" s="321" t="s">
        <v>53</v>
      </c>
      <c r="J1687" s="322"/>
      <c r="K1687" s="322"/>
      <c r="L1687" s="322"/>
      <c r="M1687" s="323"/>
      <c r="N1687" s="323" t="s">
        <v>54</v>
      </c>
      <c r="O1687" s="324" t="s">
        <v>55</v>
      </c>
    </row>
    <row r="1688" spans="1:17" s="122" customFormat="1" ht="18" customHeight="1">
      <c r="A1688" s="313"/>
      <c r="B1688" s="78" t="s">
        <v>395</v>
      </c>
      <c r="C1688" s="79"/>
      <c r="D1688" s="79"/>
      <c r="E1688" s="80"/>
      <c r="F1688" s="81"/>
      <c r="G1688" s="82"/>
      <c r="H1688" s="83"/>
      <c r="I1688" s="78" t="s">
        <v>397</v>
      </c>
      <c r="J1688" s="79"/>
      <c r="K1688" s="79"/>
      <c r="L1688" s="79"/>
      <c r="M1688" s="80"/>
      <c r="N1688" s="84"/>
      <c r="O1688" s="85"/>
      <c r="Q1688" s="561" t="s">
        <v>700</v>
      </c>
    </row>
    <row r="1689" spans="1:17" s="122" customFormat="1" ht="14.25" customHeight="1">
      <c r="A1689" s="313"/>
      <c r="B1689" s="86"/>
      <c r="C1689" s="87"/>
      <c r="D1689" s="88"/>
      <c r="E1689" s="89"/>
      <c r="F1689" s="90"/>
      <c r="G1689" s="91"/>
      <c r="H1689" s="83"/>
      <c r="I1689" s="92"/>
      <c r="J1689" s="93"/>
      <c r="K1689" s="88"/>
      <c r="L1689" s="88"/>
      <c r="M1689" s="89"/>
      <c r="N1689" s="90"/>
      <c r="O1689" s="94"/>
    </row>
    <row r="1690" spans="1:17" s="122" customFormat="1" ht="14.25" customHeight="1">
      <c r="A1690" s="313"/>
      <c r="B1690" s="95"/>
      <c r="C1690" s="96"/>
      <c r="D1690" s="97"/>
      <c r="E1690" s="98"/>
      <c r="F1690" s="90"/>
      <c r="G1690" s="99">
        <f>ROUNDDOWN(SUM(F1689:F1695)/1000,0)</f>
        <v>0</v>
      </c>
      <c r="H1690" s="100"/>
      <c r="I1690" s="92"/>
      <c r="J1690" s="510"/>
      <c r="K1690" s="510"/>
      <c r="L1690" s="510"/>
      <c r="M1690" s="98"/>
      <c r="N1690" s="90"/>
      <c r="O1690" s="101">
        <f>ROUNDDOWN(SUM(N1689:N1698)/1000,0)</f>
        <v>0</v>
      </c>
    </row>
    <row r="1691" spans="1:17" s="122" customFormat="1" ht="14.1" customHeight="1">
      <c r="A1691" s="313"/>
      <c r="B1691" s="95"/>
      <c r="C1691" s="96"/>
      <c r="D1691" s="97"/>
      <c r="E1691" s="98"/>
      <c r="F1691" s="90"/>
      <c r="G1691" s="99"/>
      <c r="H1691" s="100"/>
      <c r="I1691" s="92"/>
      <c r="J1691" s="510"/>
      <c r="K1691" s="510"/>
      <c r="L1691" s="510"/>
      <c r="M1691" s="98"/>
      <c r="N1691" s="90"/>
      <c r="O1691" s="94"/>
    </row>
    <row r="1692" spans="1:17" s="122" customFormat="1" ht="14.25" customHeight="1">
      <c r="A1692" s="313"/>
      <c r="B1692" s="95"/>
      <c r="C1692" s="96"/>
      <c r="D1692" s="97"/>
      <c r="E1692" s="98"/>
      <c r="F1692" s="90"/>
      <c r="G1692" s="99"/>
      <c r="H1692" s="100"/>
      <c r="I1692" s="92"/>
      <c r="J1692" s="510"/>
      <c r="K1692" s="510"/>
      <c r="L1692" s="510"/>
      <c r="M1692" s="98"/>
      <c r="N1692" s="90"/>
      <c r="O1692" s="94"/>
    </row>
    <row r="1693" spans="1:17" s="122" customFormat="1" ht="14.25" customHeight="1">
      <c r="A1693" s="313"/>
      <c r="B1693" s="95"/>
      <c r="C1693" s="96"/>
      <c r="D1693" s="97"/>
      <c r="E1693" s="98"/>
      <c r="F1693" s="90"/>
      <c r="G1693" s="102"/>
      <c r="H1693" s="103"/>
      <c r="I1693" s="92"/>
      <c r="J1693" s="510"/>
      <c r="K1693" s="510"/>
      <c r="L1693" s="510"/>
      <c r="M1693" s="98"/>
      <c r="N1693" s="90"/>
      <c r="O1693" s="94"/>
    </row>
    <row r="1694" spans="1:17" s="122" customFormat="1" ht="14.25" customHeight="1">
      <c r="A1694" s="313"/>
      <c r="B1694" s="95"/>
      <c r="C1694" s="96"/>
      <c r="D1694" s="97"/>
      <c r="E1694" s="98"/>
      <c r="F1694" s="90"/>
      <c r="G1694" s="102"/>
      <c r="H1694" s="103"/>
      <c r="I1694" s="92"/>
      <c r="J1694" s="510"/>
      <c r="K1694" s="510"/>
      <c r="L1694" s="510"/>
      <c r="M1694" s="98"/>
      <c r="N1694" s="90"/>
      <c r="O1694" s="94"/>
    </row>
    <row r="1695" spans="1:17" s="122" customFormat="1" ht="14.25" customHeight="1">
      <c r="A1695" s="313"/>
      <c r="B1695" s="78" t="s">
        <v>607</v>
      </c>
      <c r="C1695" s="79"/>
      <c r="D1695" s="79"/>
      <c r="E1695" s="80"/>
      <c r="F1695" s="81"/>
      <c r="G1695" s="82"/>
      <c r="H1695" s="105"/>
      <c r="I1695" s="92"/>
      <c r="J1695" s="510"/>
      <c r="K1695" s="510"/>
      <c r="L1695" s="510"/>
      <c r="M1695" s="98"/>
      <c r="N1695" s="90"/>
      <c r="O1695" s="94"/>
    </row>
    <row r="1696" spans="1:17" s="122" customFormat="1" ht="14.25" customHeight="1">
      <c r="A1696" s="313"/>
      <c r="B1696" s="95"/>
      <c r="C1696" s="96"/>
      <c r="D1696" s="97"/>
      <c r="E1696" s="98"/>
      <c r="F1696" s="90"/>
      <c r="G1696" s="91"/>
      <c r="H1696" s="105"/>
      <c r="I1696" s="92"/>
      <c r="J1696" s="510"/>
      <c r="K1696" s="510"/>
      <c r="L1696" s="510"/>
      <c r="M1696" s="98"/>
      <c r="N1696" s="90"/>
      <c r="O1696" s="94"/>
    </row>
    <row r="1697" spans="1:15" s="122" customFormat="1" ht="14.25" customHeight="1">
      <c r="A1697" s="313"/>
      <c r="B1697" s="95"/>
      <c r="C1697" s="96"/>
      <c r="D1697" s="97"/>
      <c r="E1697" s="98"/>
      <c r="F1697" s="90"/>
      <c r="G1697" s="99">
        <f>ROUNDDOWN(SUM(F1696:F1701)/1000,0)</f>
        <v>0</v>
      </c>
      <c r="H1697" s="100"/>
      <c r="I1697" s="107"/>
      <c r="J1697" s="511"/>
      <c r="K1697" s="511"/>
      <c r="L1697" s="511"/>
      <c r="M1697" s="98"/>
      <c r="N1697" s="90"/>
      <c r="O1697" s="106"/>
    </row>
    <row r="1698" spans="1:15" s="122" customFormat="1" ht="14.25" customHeight="1">
      <c r="A1698" s="313"/>
      <c r="B1698" s="95"/>
      <c r="C1698" s="96"/>
      <c r="D1698" s="97"/>
      <c r="E1698" s="98"/>
      <c r="F1698" s="90"/>
      <c r="G1698" s="99"/>
      <c r="H1698" s="100"/>
      <c r="I1698" s="78" t="s">
        <v>398</v>
      </c>
      <c r="J1698" s="79"/>
      <c r="K1698" s="79"/>
      <c r="L1698" s="79"/>
      <c r="M1698" s="80"/>
      <c r="N1698" s="81"/>
      <c r="O1698" s="111"/>
    </row>
    <row r="1699" spans="1:15" s="122" customFormat="1" ht="14.25" customHeight="1">
      <c r="A1699" s="313"/>
      <c r="B1699" s="95"/>
      <c r="C1699" s="96"/>
      <c r="D1699" s="97"/>
      <c r="E1699" s="98"/>
      <c r="F1699" s="90"/>
      <c r="G1699" s="99"/>
      <c r="H1699" s="105"/>
      <c r="I1699" s="92"/>
      <c r="J1699" s="510"/>
      <c r="K1699" s="510"/>
      <c r="L1699" s="510"/>
      <c r="M1699" s="98"/>
      <c r="N1699" s="90"/>
      <c r="O1699" s="94"/>
    </row>
    <row r="1700" spans="1:15" s="122" customFormat="1" ht="14.25" customHeight="1">
      <c r="A1700" s="313"/>
      <c r="B1700" s="95"/>
      <c r="C1700" s="96"/>
      <c r="D1700" s="97"/>
      <c r="E1700" s="98"/>
      <c r="F1700" s="90"/>
      <c r="G1700" s="99"/>
      <c r="H1700" s="100"/>
      <c r="I1700" s="92"/>
      <c r="J1700" s="510"/>
      <c r="K1700" s="510"/>
      <c r="L1700" s="510"/>
      <c r="M1700" s="98"/>
      <c r="N1700" s="90"/>
      <c r="O1700" s="101">
        <f>ROUNDDOWN(SUM(N1699:N1707)/1000,0)</f>
        <v>0</v>
      </c>
    </row>
    <row r="1701" spans="1:15" s="122" customFormat="1" ht="14.25" customHeight="1">
      <c r="A1701" s="313"/>
      <c r="B1701" s="78" t="s">
        <v>614</v>
      </c>
      <c r="C1701" s="79"/>
      <c r="D1701" s="79"/>
      <c r="E1701" s="80"/>
      <c r="F1701" s="81"/>
      <c r="G1701" s="82"/>
      <c r="H1701" s="100"/>
      <c r="I1701" s="92"/>
      <c r="J1701" s="510"/>
      <c r="K1701" s="510"/>
      <c r="L1701" s="510"/>
      <c r="M1701" s="98"/>
      <c r="N1701" s="90"/>
      <c r="O1701" s="94"/>
    </row>
    <row r="1702" spans="1:15" s="122" customFormat="1" ht="14.25" customHeight="1">
      <c r="A1702" s="313"/>
      <c r="B1702" s="95"/>
      <c r="C1702" s="96"/>
      <c r="D1702" s="97"/>
      <c r="E1702" s="98"/>
      <c r="F1702" s="90"/>
      <c r="G1702" s="91"/>
      <c r="H1702" s="105"/>
      <c r="I1702" s="92"/>
      <c r="J1702" s="510"/>
      <c r="K1702" s="510"/>
      <c r="L1702" s="510"/>
      <c r="M1702" s="98"/>
      <c r="N1702" s="90"/>
      <c r="O1702" s="94"/>
    </row>
    <row r="1703" spans="1:15" s="122" customFormat="1" ht="14.25" customHeight="1">
      <c r="A1703" s="313"/>
      <c r="B1703" s="95"/>
      <c r="C1703" s="96"/>
      <c r="D1703" s="97"/>
      <c r="E1703" s="98"/>
      <c r="F1703" s="90"/>
      <c r="G1703" s="99">
        <f>ROUNDDOWN(SUM(F1702:F1705)/1000,0)</f>
        <v>0</v>
      </c>
      <c r="H1703" s="105"/>
      <c r="I1703" s="92"/>
      <c r="J1703" s="510"/>
      <c r="K1703" s="510"/>
      <c r="L1703" s="510"/>
      <c r="M1703" s="98"/>
      <c r="N1703" s="90"/>
      <c r="O1703" s="94"/>
    </row>
    <row r="1704" spans="1:15" s="122" customFormat="1" ht="14.25" customHeight="1">
      <c r="A1704" s="313"/>
      <c r="B1704" s="95"/>
      <c r="C1704" s="96"/>
      <c r="D1704" s="97"/>
      <c r="E1704" s="98"/>
      <c r="F1704" s="90"/>
      <c r="G1704" s="99"/>
      <c r="H1704" s="100"/>
      <c r="I1704" s="92"/>
      <c r="J1704" s="510"/>
      <c r="K1704" s="510"/>
      <c r="L1704" s="510"/>
      <c r="M1704" s="98"/>
      <c r="N1704" s="90"/>
      <c r="O1704" s="94"/>
    </row>
    <row r="1705" spans="1:15" s="122" customFormat="1" ht="14.25" customHeight="1">
      <c r="A1705" s="313"/>
      <c r="B1705" s="78" t="s">
        <v>615</v>
      </c>
      <c r="C1705" s="79"/>
      <c r="D1705" s="79"/>
      <c r="E1705" s="80"/>
      <c r="F1705" s="81"/>
      <c r="G1705" s="82"/>
      <c r="H1705" s="100"/>
      <c r="I1705" s="92"/>
      <c r="J1705" s="510"/>
      <c r="K1705" s="510"/>
      <c r="L1705" s="510"/>
      <c r="M1705" s="98"/>
      <c r="N1705" s="90"/>
      <c r="O1705" s="94"/>
    </row>
    <row r="1706" spans="1:15" s="122" customFormat="1" ht="14.25" customHeight="1">
      <c r="A1706" s="313"/>
      <c r="B1706" s="95"/>
      <c r="C1706" s="96"/>
      <c r="D1706" s="97"/>
      <c r="E1706" s="98"/>
      <c r="F1706" s="90"/>
      <c r="G1706" s="91"/>
      <c r="H1706" s="105"/>
      <c r="I1706" s="92"/>
      <c r="J1706" s="510"/>
      <c r="K1706" s="510"/>
      <c r="L1706" s="510"/>
      <c r="M1706" s="98"/>
      <c r="N1706" s="90"/>
      <c r="O1706" s="106"/>
    </row>
    <row r="1707" spans="1:15" s="122" customFormat="1" ht="14.25" customHeight="1">
      <c r="A1707" s="313"/>
      <c r="B1707" s="95"/>
      <c r="C1707" s="96"/>
      <c r="D1707" s="97"/>
      <c r="E1707" s="98"/>
      <c r="F1707" s="90"/>
      <c r="G1707" s="99">
        <f>ROUNDDOWN(SUM(F1706:F1711)/1000,0)</f>
        <v>0</v>
      </c>
      <c r="H1707" s="105"/>
      <c r="I1707" s="185" t="s">
        <v>399</v>
      </c>
      <c r="J1707" s="167"/>
      <c r="K1707" s="109"/>
      <c r="L1707" s="109"/>
      <c r="M1707" s="110"/>
      <c r="N1707" s="84"/>
      <c r="O1707" s="111"/>
    </row>
    <row r="1708" spans="1:15" s="122" customFormat="1" ht="14.25" customHeight="1">
      <c r="A1708" s="313"/>
      <c r="B1708" s="95"/>
      <c r="C1708" s="96"/>
      <c r="D1708" s="97"/>
      <c r="E1708" s="98"/>
      <c r="F1708" s="90"/>
      <c r="G1708" s="99"/>
      <c r="H1708" s="105"/>
      <c r="I1708" s="92"/>
      <c r="J1708" s="510"/>
      <c r="K1708" s="510"/>
      <c r="L1708" s="510"/>
      <c r="M1708" s="98"/>
      <c r="N1708" s="90"/>
      <c r="O1708" s="94"/>
    </row>
    <row r="1709" spans="1:15" s="122" customFormat="1" ht="14.25" customHeight="1">
      <c r="A1709" s="313"/>
      <c r="B1709" s="95"/>
      <c r="C1709" s="96"/>
      <c r="D1709" s="97"/>
      <c r="E1709" s="98"/>
      <c r="F1709" s="90"/>
      <c r="G1709" s="99"/>
      <c r="H1709" s="100"/>
      <c r="I1709" s="92"/>
      <c r="J1709" s="510"/>
      <c r="K1709" s="510"/>
      <c r="L1709" s="510"/>
      <c r="M1709" s="98"/>
      <c r="N1709" s="90"/>
      <c r="O1709" s="101">
        <f>ROUNDDOWN(SUM(N1708:N1714)/1000,0)</f>
        <v>0</v>
      </c>
    </row>
    <row r="1710" spans="1:15" s="122" customFormat="1" ht="14.25" customHeight="1">
      <c r="A1710" s="313"/>
      <c r="B1710" s="78" t="s">
        <v>396</v>
      </c>
      <c r="C1710" s="79"/>
      <c r="D1710" s="79"/>
      <c r="E1710" s="80"/>
      <c r="F1710" s="81"/>
      <c r="G1710" s="82"/>
      <c r="H1710" s="100"/>
      <c r="I1710" s="92"/>
      <c r="J1710" s="510"/>
      <c r="K1710" s="510"/>
      <c r="L1710" s="510"/>
      <c r="M1710" s="98"/>
      <c r="N1710" s="90"/>
      <c r="O1710" s="94"/>
    </row>
    <row r="1711" spans="1:15" s="122" customFormat="1" ht="14.25" customHeight="1">
      <c r="A1711" s="313"/>
      <c r="B1711" s="95"/>
      <c r="C1711" s="96"/>
      <c r="D1711" s="97"/>
      <c r="E1711" s="98"/>
      <c r="F1711" s="90"/>
      <c r="G1711" s="91"/>
      <c r="H1711" s="100"/>
      <c r="I1711" s="92"/>
      <c r="J1711" s="510"/>
      <c r="K1711" s="510"/>
      <c r="L1711" s="510"/>
      <c r="M1711" s="98"/>
      <c r="N1711" s="90"/>
      <c r="O1711" s="94"/>
    </row>
    <row r="1712" spans="1:15" s="122" customFormat="1" ht="14.25" customHeight="1">
      <c r="A1712" s="313"/>
      <c r="B1712" s="95"/>
      <c r="C1712" s="96"/>
      <c r="D1712" s="97"/>
      <c r="E1712" s="98"/>
      <c r="F1712" s="90"/>
      <c r="G1712" s="91">
        <f>ROUNDDOWN(SUM(F1711:F1718)/1000,0)</f>
        <v>0</v>
      </c>
      <c r="H1712" s="100"/>
      <c r="I1712" s="92"/>
      <c r="J1712" s="510"/>
      <c r="K1712" s="510"/>
      <c r="L1712" s="510"/>
      <c r="M1712" s="98"/>
      <c r="N1712" s="90"/>
      <c r="O1712" s="94"/>
    </row>
    <row r="1713" spans="1:17" s="122" customFormat="1" ht="14.25" customHeight="1">
      <c r="A1713" s="313"/>
      <c r="B1713" s="95"/>
      <c r="C1713" s="96"/>
      <c r="D1713" s="97"/>
      <c r="E1713" s="98"/>
      <c r="F1713" s="90"/>
      <c r="G1713" s="91"/>
      <c r="H1713" s="100"/>
      <c r="I1713" s="92"/>
      <c r="J1713" s="510"/>
      <c r="K1713" s="510"/>
      <c r="L1713" s="510"/>
      <c r="M1713" s="98"/>
      <c r="N1713" s="90"/>
      <c r="O1713" s="94"/>
    </row>
    <row r="1714" spans="1:17" s="122" customFormat="1" ht="14.25" customHeight="1">
      <c r="A1714" s="313"/>
      <c r="B1714" s="95"/>
      <c r="C1714" s="96"/>
      <c r="D1714" s="97"/>
      <c r="E1714" s="98"/>
      <c r="F1714" s="90"/>
      <c r="G1714" s="91"/>
      <c r="H1714" s="105"/>
      <c r="I1714" s="185" t="s">
        <v>400</v>
      </c>
      <c r="J1714" s="108"/>
      <c r="K1714" s="109"/>
      <c r="L1714" s="109"/>
      <c r="M1714" s="110"/>
      <c r="N1714" s="84"/>
      <c r="O1714" s="168"/>
    </row>
    <row r="1715" spans="1:17" s="122" customFormat="1" ht="14.25" customHeight="1">
      <c r="A1715" s="313"/>
      <c r="B1715" s="95"/>
      <c r="C1715" s="96"/>
      <c r="D1715" s="97"/>
      <c r="E1715" s="98"/>
      <c r="F1715" s="90"/>
      <c r="G1715" s="91"/>
      <c r="H1715" s="105"/>
      <c r="I1715" s="92"/>
      <c r="J1715" s="510"/>
      <c r="K1715" s="510"/>
      <c r="L1715" s="510"/>
      <c r="M1715" s="98"/>
      <c r="N1715" s="90"/>
      <c r="O1715" s="169"/>
    </row>
    <row r="1716" spans="1:17" s="122" customFormat="1" ht="14.25" customHeight="1">
      <c r="A1716" s="313"/>
      <c r="B1716" s="95"/>
      <c r="C1716" s="96"/>
      <c r="D1716" s="97"/>
      <c r="E1716" s="98"/>
      <c r="F1716" s="90"/>
      <c r="G1716" s="91"/>
      <c r="H1716" s="105"/>
      <c r="I1716" s="92"/>
      <c r="J1716" s="510"/>
      <c r="K1716" s="510"/>
      <c r="L1716" s="510"/>
      <c r="M1716" s="98"/>
      <c r="N1716" s="90"/>
      <c r="O1716" s="101">
        <f>ROUNDDOWN(SUM(N1715:N1721)/1000,0)</f>
        <v>0</v>
      </c>
    </row>
    <row r="1717" spans="1:17" s="122" customFormat="1" ht="14.25" customHeight="1">
      <c r="A1717" s="313"/>
      <c r="B1717" s="95"/>
      <c r="C1717" s="96"/>
      <c r="D1717" s="97"/>
      <c r="E1717" s="98"/>
      <c r="F1717" s="90"/>
      <c r="G1717" s="91"/>
      <c r="H1717" s="105"/>
      <c r="I1717" s="92"/>
      <c r="J1717" s="510"/>
      <c r="K1717" s="510"/>
      <c r="L1717" s="510"/>
      <c r="M1717" s="98"/>
      <c r="N1717" s="90"/>
      <c r="O1717" s="94"/>
    </row>
    <row r="1718" spans="1:17" s="122" customFormat="1" ht="14.25" customHeight="1">
      <c r="A1718" s="313"/>
      <c r="B1718" s="78" t="s">
        <v>56</v>
      </c>
      <c r="C1718" s="79"/>
      <c r="D1718" s="79"/>
      <c r="E1718" s="80"/>
      <c r="F1718" s="81"/>
      <c r="G1718" s="82"/>
      <c r="H1718" s="105"/>
      <c r="I1718" s="92"/>
      <c r="J1718" s="510"/>
      <c r="K1718" s="510"/>
      <c r="L1718" s="510"/>
      <c r="M1718" s="98"/>
      <c r="N1718" s="90"/>
      <c r="O1718" s="94"/>
    </row>
    <row r="1719" spans="1:17" s="122" customFormat="1" ht="14.25" customHeight="1">
      <c r="A1719" s="313"/>
      <c r="B1719" s="95"/>
      <c r="C1719" s="96"/>
      <c r="D1719" s="97"/>
      <c r="E1719" s="98"/>
      <c r="F1719" s="90"/>
      <c r="G1719" s="91"/>
      <c r="H1719" s="100"/>
      <c r="I1719" s="92"/>
      <c r="J1719" s="510"/>
      <c r="K1719" s="510"/>
      <c r="L1719" s="510"/>
      <c r="M1719" s="98"/>
      <c r="N1719" s="90"/>
      <c r="O1719" s="94"/>
    </row>
    <row r="1720" spans="1:17" s="122" customFormat="1" ht="14.25" customHeight="1">
      <c r="A1720" s="313"/>
      <c r="B1720" s="95"/>
      <c r="C1720" s="96"/>
      <c r="D1720" s="97"/>
      <c r="E1720" s="98"/>
      <c r="F1720" s="90"/>
      <c r="G1720" s="99">
        <f>ROUNDDOWN(SUM(F1719:F1724)/1000,0)</f>
        <v>0</v>
      </c>
      <c r="H1720" s="105"/>
      <c r="I1720" s="92"/>
      <c r="J1720" s="510"/>
      <c r="K1720" s="510"/>
      <c r="L1720" s="510"/>
      <c r="M1720" s="98"/>
      <c r="N1720" s="90"/>
      <c r="O1720" s="106"/>
    </row>
    <row r="1721" spans="1:17" s="122" customFormat="1" ht="14.25" customHeight="1">
      <c r="A1721" s="313"/>
      <c r="B1721" s="95"/>
      <c r="C1721" s="96"/>
      <c r="D1721" s="97"/>
      <c r="E1721" s="98"/>
      <c r="F1721" s="90"/>
      <c r="G1721" s="91"/>
      <c r="H1721" s="105"/>
      <c r="I1721" s="185" t="s">
        <v>401</v>
      </c>
      <c r="J1721" s="108"/>
      <c r="K1721" s="109"/>
      <c r="L1721" s="109"/>
      <c r="M1721" s="110"/>
      <c r="N1721" s="707"/>
      <c r="O1721" s="112"/>
    </row>
    <row r="1722" spans="1:17" s="122" customFormat="1" ht="14.25" customHeight="1">
      <c r="A1722" s="313"/>
      <c r="B1722" s="95"/>
      <c r="C1722" s="96"/>
      <c r="D1722" s="97"/>
      <c r="E1722" s="98"/>
      <c r="F1722" s="90"/>
      <c r="G1722" s="99"/>
      <c r="H1722" s="105"/>
      <c r="I1722" s="92"/>
      <c r="J1722" s="510"/>
      <c r="K1722" s="510"/>
      <c r="L1722" s="510"/>
      <c r="M1722" s="98"/>
      <c r="N1722" s="90"/>
      <c r="O1722" s="94"/>
    </row>
    <row r="1723" spans="1:17" s="122" customFormat="1" ht="14.25" customHeight="1">
      <c r="A1723" s="313"/>
      <c r="B1723" s="95"/>
      <c r="C1723" s="96"/>
      <c r="D1723" s="97"/>
      <c r="E1723" s="98"/>
      <c r="F1723" s="90"/>
      <c r="G1723" s="99"/>
      <c r="H1723" s="100"/>
      <c r="I1723" s="92"/>
      <c r="J1723" s="510"/>
      <c r="K1723" s="510"/>
      <c r="L1723" s="510"/>
      <c r="M1723" s="98"/>
      <c r="N1723" s="90"/>
      <c r="O1723" s="101">
        <f>ROUNDDOWN(SUM(N1722:N1727)/1000,0)</f>
        <v>0</v>
      </c>
    </row>
    <row r="1724" spans="1:17" s="122" customFormat="1" ht="14.1" customHeight="1" thickBot="1">
      <c r="A1724" s="313"/>
      <c r="B1724" s="113" t="s">
        <v>608</v>
      </c>
      <c r="C1724" s="114"/>
      <c r="D1724" s="114"/>
      <c r="E1724" s="115"/>
      <c r="F1724" s="116"/>
      <c r="G1724" s="117">
        <f>G1725-G1690-G1697-G1703-G1707-G1712-G1720</f>
        <v>0</v>
      </c>
      <c r="H1724" s="105"/>
      <c r="I1724" s="92"/>
      <c r="J1724" s="510"/>
      <c r="K1724" s="510"/>
      <c r="L1724" s="510"/>
      <c r="M1724" s="98"/>
      <c r="N1724" s="90"/>
      <c r="O1724" s="94"/>
    </row>
    <row r="1725" spans="1:17" s="122" customFormat="1" ht="14.25" customHeight="1" thickTop="1">
      <c r="A1725" s="313"/>
      <c r="B1725" s="702" t="s">
        <v>57</v>
      </c>
      <c r="C1725" s="703"/>
      <c r="D1725" s="703"/>
      <c r="E1725" s="703"/>
      <c r="F1725" s="704"/>
      <c r="G1725" s="118">
        <f>O1734</f>
        <v>0</v>
      </c>
      <c r="H1725" s="100"/>
      <c r="I1725" s="92"/>
      <c r="J1725" s="510"/>
      <c r="K1725" s="510"/>
      <c r="L1725" s="510"/>
      <c r="M1725" s="98"/>
      <c r="N1725" s="90"/>
      <c r="O1725" s="94"/>
    </row>
    <row r="1726" spans="1:17" s="122" customFormat="1" ht="20.100000000000001" customHeight="1">
      <c r="A1726" s="313"/>
      <c r="B1726" s="119" t="s">
        <v>58</v>
      </c>
      <c r="C1726" s="120"/>
      <c r="D1726" s="120"/>
      <c r="E1726" s="120"/>
      <c r="F1726" s="120"/>
      <c r="G1726" s="121"/>
      <c r="H1726" s="100"/>
      <c r="I1726" s="107"/>
      <c r="J1726" s="511"/>
      <c r="K1726" s="511"/>
      <c r="L1726" s="511"/>
      <c r="M1726" s="104"/>
      <c r="N1726" s="645"/>
      <c r="O1726" s="106"/>
    </row>
    <row r="1727" spans="1:17" s="122" customFormat="1" ht="14.25" customHeight="1">
      <c r="A1727" s="313"/>
      <c r="B1727" s="122" t="s">
        <v>59</v>
      </c>
      <c r="C1727" s="120"/>
      <c r="D1727" s="120"/>
      <c r="E1727" s="120"/>
      <c r="F1727" s="120"/>
      <c r="G1727" s="123" t="s">
        <v>60</v>
      </c>
      <c r="H1727" s="121"/>
      <c r="I1727" s="185" t="s">
        <v>717</v>
      </c>
      <c r="J1727" s="708"/>
      <c r="K1727" s="510"/>
      <c r="L1727" s="510"/>
      <c r="M1727" s="110"/>
      <c r="N1727" s="84"/>
      <c r="O1727" s="111"/>
    </row>
    <row r="1728" spans="1:17" s="122" customFormat="1" ht="14.25" customHeight="1">
      <c r="A1728" s="313"/>
      <c r="B1728" s="987" t="s">
        <v>61</v>
      </c>
      <c r="C1728" s="1019"/>
      <c r="D1728" s="1019"/>
      <c r="E1728" s="1019"/>
      <c r="F1728" s="1020"/>
      <c r="G1728" s="125" t="s">
        <v>62</v>
      </c>
      <c r="H1728" s="124"/>
      <c r="I1728" s="92"/>
      <c r="J1728" s="510"/>
      <c r="K1728" s="709"/>
      <c r="L1728" s="709"/>
      <c r="M1728" s="98"/>
      <c r="N1728" s="90"/>
      <c r="O1728" s="94"/>
      <c r="Q1728" s="648" t="s">
        <v>735</v>
      </c>
    </row>
    <row r="1729" spans="1:21" s="122" customFormat="1" ht="14.25" customHeight="1">
      <c r="A1729" s="313"/>
      <c r="B1729" s="1144" t="s">
        <v>403</v>
      </c>
      <c r="C1729" s="1019"/>
      <c r="D1729" s="1019"/>
      <c r="E1729" s="1019"/>
      <c r="F1729" s="1020"/>
      <c r="G1729" s="126"/>
      <c r="H1729" s="124"/>
      <c r="I1729" s="92"/>
      <c r="J1729" s="510"/>
      <c r="K1729" s="510"/>
      <c r="L1729" s="510"/>
      <c r="M1729" s="98"/>
      <c r="N1729" s="90"/>
      <c r="O1729" s="101">
        <f>ROUNDDOWN(SUM(N1728:N1732)/1000,0)</f>
        <v>0</v>
      </c>
    </row>
    <row r="1730" spans="1:21" s="122" customFormat="1" ht="20.100000000000001" customHeight="1">
      <c r="A1730" s="313"/>
      <c r="B1730" s="1144" t="s">
        <v>404</v>
      </c>
      <c r="C1730" s="1145"/>
      <c r="D1730" s="1145"/>
      <c r="E1730" s="1145"/>
      <c r="F1730" s="1146"/>
      <c r="G1730" s="126"/>
      <c r="H1730" s="127"/>
      <c r="I1730" s="92"/>
      <c r="J1730" s="510"/>
      <c r="K1730" s="510"/>
      <c r="L1730" s="510"/>
      <c r="M1730" s="98"/>
      <c r="N1730" s="90"/>
      <c r="O1730" s="94"/>
    </row>
    <row r="1731" spans="1:21" s="122" customFormat="1" ht="21.95" customHeight="1" thickBot="1">
      <c r="A1731" s="313"/>
      <c r="B1731" s="1144" t="s">
        <v>104</v>
      </c>
      <c r="C1731" s="1145"/>
      <c r="D1731" s="1145"/>
      <c r="E1731" s="1145"/>
      <c r="F1731" s="1146"/>
      <c r="G1731" s="126"/>
      <c r="H1731" s="105"/>
      <c r="I1731" s="92"/>
      <c r="J1731" s="510"/>
      <c r="K1731" s="510"/>
      <c r="L1731" s="510"/>
      <c r="M1731" s="98"/>
      <c r="N1731" s="90"/>
      <c r="O1731" s="128"/>
    </row>
    <row r="1732" spans="1:21" s="122" customFormat="1" ht="35.450000000000003" customHeight="1" thickTop="1">
      <c r="A1732" s="313"/>
      <c r="B1732" s="1144" t="s">
        <v>108</v>
      </c>
      <c r="C1732" s="1145"/>
      <c r="D1732" s="1145"/>
      <c r="E1732" s="1145"/>
      <c r="F1732" s="1146"/>
      <c r="G1732" s="126"/>
      <c r="H1732" s="105"/>
      <c r="I1732" s="1166" t="s">
        <v>402</v>
      </c>
      <c r="J1732" s="1167"/>
      <c r="K1732" s="1167"/>
      <c r="L1732" s="1167"/>
      <c r="M1732" s="1167"/>
      <c r="N1732" s="1168"/>
      <c r="O1732" s="129">
        <f>SUM(O1690,O1700,O1709,O1716,O1723,O1729)</f>
        <v>0</v>
      </c>
    </row>
    <row r="1733" spans="1:21" s="122" customFormat="1" ht="35.450000000000003" customHeight="1">
      <c r="A1733" s="313"/>
      <c r="B1733" s="1144" t="s">
        <v>774</v>
      </c>
      <c r="C1733" s="1145"/>
      <c r="D1733" s="1145"/>
      <c r="E1733" s="1145"/>
      <c r="F1733" s="1146"/>
      <c r="G1733" s="126"/>
      <c r="H1733" s="121"/>
      <c r="I1733" s="1169" t="s">
        <v>276</v>
      </c>
      <c r="J1733" s="1170"/>
      <c r="K1733" s="1170"/>
      <c r="L1733" s="1170"/>
      <c r="M1733" s="1170"/>
      <c r="N1733" s="1171"/>
      <c r="O1733" s="136">
        <f>IF(共通入力シート!$B$18="課税事業者",ROUNDDOWN((O1732-G1735)*10/110,0),0)</f>
        <v>0</v>
      </c>
    </row>
    <row r="1734" spans="1:21" s="122" customFormat="1" ht="26.1" customHeight="1" thickBot="1">
      <c r="A1734" s="313"/>
      <c r="B1734" s="1153" t="s">
        <v>775</v>
      </c>
      <c r="C1734" s="1154"/>
      <c r="D1734" s="1154"/>
      <c r="E1734" s="1154"/>
      <c r="F1734" s="1155"/>
      <c r="G1734" s="126"/>
      <c r="H1734" s="121"/>
      <c r="I1734" s="1159" t="s">
        <v>609</v>
      </c>
      <c r="J1734" s="1160"/>
      <c r="K1734" s="1160"/>
      <c r="L1734" s="1160"/>
      <c r="M1734" s="1160"/>
      <c r="N1734" s="1161"/>
      <c r="O1734" s="131">
        <f>O1732-O1733</f>
        <v>0</v>
      </c>
    </row>
    <row r="1735" spans="1:21" s="122" customFormat="1" ht="25.35" customHeight="1" thickTop="1">
      <c r="A1735" s="313"/>
      <c r="B1735" s="1156" t="s">
        <v>63</v>
      </c>
      <c r="C1735" s="1157"/>
      <c r="D1735" s="1157"/>
      <c r="E1735" s="1157"/>
      <c r="F1735" s="1158"/>
      <c r="G1735" s="130">
        <f>SUM(G1729:G1734)</f>
        <v>0</v>
      </c>
      <c r="H1735" s="326"/>
      <c r="I1735" s="1159" t="s">
        <v>610</v>
      </c>
      <c r="J1735" s="1160"/>
      <c r="K1735" s="1160"/>
      <c r="L1735" s="1160"/>
      <c r="M1735" s="1160"/>
      <c r="N1735" s="1161"/>
      <c r="O1735" s="134"/>
    </row>
    <row r="1736" spans="1:21" s="122" customFormat="1" ht="26.25" customHeight="1">
      <c r="A1736" s="313"/>
      <c r="B1736" s="122" t="s">
        <v>64</v>
      </c>
      <c r="C1736" s="327"/>
      <c r="D1736" s="327"/>
      <c r="E1736" s="327"/>
      <c r="F1736" s="327"/>
      <c r="G1736" s="133"/>
      <c r="H1736" s="326"/>
      <c r="O1736" s="135"/>
    </row>
    <row r="1737" spans="1:21" s="122" customFormat="1" ht="10.5" customHeight="1" thickBot="1">
      <c r="A1737" s="313"/>
      <c r="C1737" s="327"/>
      <c r="D1737" s="327"/>
      <c r="E1737" s="327"/>
      <c r="F1737" s="327"/>
      <c r="G1737" s="133"/>
      <c r="H1737" s="326"/>
      <c r="I1737" s="328"/>
    </row>
    <row r="1738" spans="1:21" s="122" customFormat="1" ht="25.35" customHeight="1" thickBot="1">
      <c r="A1738" s="313"/>
      <c r="B1738" s="1143" t="s">
        <v>65</v>
      </c>
      <c r="C1738" s="1018"/>
      <c r="D1738" s="1162" t="str">
        <f>IF(共通入力シート!$B$2="","",共通入力シート!$B$2)</f>
        <v/>
      </c>
      <c r="E1738" s="1162"/>
      <c r="F1738" s="1162"/>
      <c r="G1738" s="1163"/>
      <c r="H1738" s="1164" t="s">
        <v>778</v>
      </c>
      <c r="I1738" s="1165"/>
      <c r="J1738" s="1165"/>
      <c r="K1738" s="1165"/>
      <c r="L1738" s="1165"/>
      <c r="M1738" s="1165"/>
      <c r="N1738" s="1165"/>
      <c r="O1738" s="1165"/>
    </row>
    <row r="1739" spans="1:21" s="122" customFormat="1" ht="77.099999999999994" customHeight="1" thickBot="1">
      <c r="A1739" s="313"/>
      <c r="B1739" s="1148" t="s">
        <v>776</v>
      </c>
      <c r="C1739" s="1149"/>
      <c r="D1739" s="1150" t="str">
        <f>IF(O1734=0,"",MAX(0,MIN(INT(O1734/2),G1724)))</f>
        <v/>
      </c>
      <c r="E1739" s="1150"/>
      <c r="F1739" s="1150"/>
      <c r="G1739" s="329" t="s">
        <v>27</v>
      </c>
      <c r="H1739" s="1151" t="s">
        <v>736</v>
      </c>
      <c r="I1739" s="1152"/>
      <c r="J1739" s="1152"/>
      <c r="K1739" s="1152"/>
      <c r="L1739" s="1152"/>
      <c r="M1739" s="1152"/>
      <c r="N1739" s="1152"/>
      <c r="O1739" s="1152"/>
    </row>
    <row r="1740" spans="1:21" ht="4.5" customHeight="1"/>
    <row r="1741" spans="1:21" ht="15.6" customHeight="1">
      <c r="B1741" s="122" t="s">
        <v>332</v>
      </c>
      <c r="C1741" s="198"/>
      <c r="D1741" s="198"/>
      <c r="E1741" s="198"/>
      <c r="F1741" s="198"/>
      <c r="G1741" s="198"/>
      <c r="H1741" s="198"/>
      <c r="I1741" s="198"/>
      <c r="J1741" s="198"/>
      <c r="K1741" s="198"/>
      <c r="L1741" s="198"/>
      <c r="M1741" s="198"/>
      <c r="N1741" s="198"/>
      <c r="O1741" s="198"/>
      <c r="R1741" s="294"/>
      <c r="S1741" s="294"/>
      <c r="T1741" s="294"/>
      <c r="U1741" s="294"/>
    </row>
    <row r="1742" spans="1:21" ht="15.6" customHeight="1">
      <c r="B1742" s="198" t="s">
        <v>383</v>
      </c>
      <c r="C1742" s="198"/>
      <c r="D1742" s="198"/>
      <c r="E1742" s="198"/>
      <c r="F1742" s="198"/>
      <c r="G1742" s="198"/>
      <c r="H1742" s="198"/>
      <c r="I1742" s="198"/>
      <c r="J1742" s="198"/>
      <c r="K1742" s="198"/>
      <c r="L1742" s="198"/>
      <c r="M1742" s="198"/>
      <c r="N1742" s="198"/>
      <c r="O1742" s="198"/>
      <c r="R1742" s="294"/>
      <c r="S1742" s="294"/>
      <c r="T1742" s="294"/>
      <c r="U1742" s="294"/>
    </row>
    <row r="1743" spans="1:21" ht="15.6" customHeight="1" thickBot="1">
      <c r="B1743" s="1044" t="s">
        <v>575</v>
      </c>
      <c r="C1743" s="1044"/>
      <c r="D1743" s="1044"/>
      <c r="E1743" s="1044"/>
      <c r="F1743" s="1044"/>
      <c r="G1743" s="1044"/>
      <c r="H1743" s="1044"/>
      <c r="I1743" s="1044"/>
      <c r="J1743" s="1044"/>
      <c r="K1743" s="1044"/>
      <c r="L1743" s="1044"/>
      <c r="M1743" s="1044"/>
      <c r="N1743" s="1044"/>
      <c r="O1743" s="1044"/>
      <c r="R1743" s="294"/>
      <c r="S1743" s="294"/>
      <c r="T1743" s="294"/>
      <c r="U1743" s="294"/>
    </row>
    <row r="1744" spans="1:21" ht="15.75" customHeight="1">
      <c r="B1744" s="1036" t="s">
        <v>36</v>
      </c>
      <c r="C1744" s="1063"/>
      <c r="D1744" s="1051" t="s">
        <v>570</v>
      </c>
      <c r="E1744" s="1052"/>
      <c r="F1744" s="1036" t="s">
        <v>447</v>
      </c>
      <c r="G1744" s="1037"/>
      <c r="H1744" s="1038"/>
      <c r="I1744" s="1038"/>
      <c r="J1744" s="1038"/>
      <c r="K1744" s="1038"/>
      <c r="L1744" s="1038"/>
      <c r="M1744" s="1038"/>
      <c r="N1744" s="1038"/>
      <c r="O1744" s="1039"/>
      <c r="Q1744" s="520"/>
      <c r="R1744" s="294"/>
      <c r="S1744" s="294"/>
      <c r="T1744" s="294"/>
      <c r="U1744" s="294"/>
    </row>
    <row r="1745" spans="2:21" ht="17.25" customHeight="1" thickBot="1">
      <c r="B1745" s="1040"/>
      <c r="C1745" s="1064"/>
      <c r="D1745" s="1053"/>
      <c r="E1745" s="1054"/>
      <c r="F1745" s="1040"/>
      <c r="G1745" s="1041"/>
      <c r="H1745" s="1042"/>
      <c r="I1745" s="1042"/>
      <c r="J1745" s="1042"/>
      <c r="K1745" s="1042"/>
      <c r="L1745" s="1042"/>
      <c r="M1745" s="1042"/>
      <c r="N1745" s="1042"/>
      <c r="O1745" s="1043"/>
      <c r="Q1745" s="519"/>
      <c r="R1745" s="294"/>
      <c r="S1745" s="294"/>
      <c r="T1745" s="294"/>
      <c r="U1745" s="294"/>
    </row>
    <row r="1746" spans="2:21" ht="16.5" customHeight="1">
      <c r="B1746" s="295" t="s">
        <v>111</v>
      </c>
      <c r="C1746" s="296"/>
      <c r="D1746" s="296"/>
      <c r="E1746" s="297"/>
      <c r="F1746" s="296"/>
      <c r="G1746" s="296"/>
      <c r="H1746" s="298"/>
      <c r="I1746" s="298"/>
      <c r="J1746" s="298"/>
      <c r="K1746" s="298"/>
      <c r="L1746" s="298"/>
      <c r="M1746" s="298"/>
      <c r="N1746" s="298"/>
      <c r="O1746" s="299"/>
      <c r="R1746" s="294"/>
      <c r="S1746" s="294"/>
      <c r="T1746" s="294"/>
      <c r="U1746" s="294"/>
    </row>
    <row r="1747" spans="2:21" ht="18.75" customHeight="1">
      <c r="B1747" s="1055"/>
      <c r="C1747" s="1056"/>
      <c r="D1747" s="1056"/>
      <c r="E1747" s="1056"/>
      <c r="F1747" s="1056"/>
      <c r="G1747" s="1056"/>
      <c r="H1747" s="1056"/>
      <c r="I1747" s="1056"/>
      <c r="J1747" s="1056"/>
      <c r="K1747" s="1056"/>
      <c r="L1747" s="1213" t="s">
        <v>39</v>
      </c>
      <c r="M1747" s="1215"/>
      <c r="N1747" s="1215"/>
      <c r="O1747" s="1216"/>
      <c r="Q1747" s="496" t="str">
        <f>IF(M1747="", "←選択してください。", "")</f>
        <v>←選択してください。</v>
      </c>
      <c r="R1747" s="294"/>
      <c r="S1747" s="294"/>
      <c r="T1747" s="294"/>
      <c r="U1747" s="294"/>
    </row>
    <row r="1748" spans="2:21" ht="17.25" customHeight="1">
      <c r="B1748" s="1057"/>
      <c r="C1748" s="1058"/>
      <c r="D1748" s="1058"/>
      <c r="E1748" s="1058"/>
      <c r="F1748" s="1058"/>
      <c r="G1748" s="1058"/>
      <c r="H1748" s="1058"/>
      <c r="I1748" s="1058"/>
      <c r="J1748" s="1058"/>
      <c r="K1748" s="1058"/>
      <c r="L1748" s="1214"/>
      <c r="M1748" s="1217"/>
      <c r="N1748" s="1217"/>
      <c r="O1748" s="1218"/>
      <c r="Q1748" s="301"/>
      <c r="R1748" s="294"/>
      <c r="S1748" s="294"/>
      <c r="T1748" s="294"/>
      <c r="U1748" s="294"/>
    </row>
    <row r="1749" spans="2:21" ht="4.5" customHeight="1">
      <c r="B1749" s="303"/>
      <c r="C1749" s="303"/>
      <c r="D1749" s="303"/>
      <c r="E1749" s="303"/>
      <c r="F1749" s="303"/>
      <c r="G1749" s="303"/>
      <c r="H1749" s="303"/>
      <c r="I1749" s="303"/>
      <c r="J1749" s="303"/>
      <c r="K1749" s="303"/>
      <c r="L1749" s="303"/>
      <c r="M1749" s="303"/>
      <c r="N1749" s="303"/>
      <c r="O1749" s="517"/>
      <c r="R1749" s="294"/>
      <c r="S1749" s="294"/>
      <c r="T1749" s="294"/>
      <c r="U1749" s="294"/>
    </row>
    <row r="1750" spans="2:21" ht="24" customHeight="1">
      <c r="B1750" s="987" t="s">
        <v>112</v>
      </c>
      <c r="C1750" s="1097"/>
      <c r="D1750" s="1098" t="s">
        <v>41</v>
      </c>
      <c r="E1750" s="1099"/>
      <c r="F1750" s="1100"/>
      <c r="G1750" s="1100"/>
      <c r="H1750" s="1101"/>
      <c r="I1750" s="987"/>
      <c r="J1750" s="988"/>
      <c r="K1750" s="988"/>
      <c r="L1750" s="1219"/>
      <c r="M1750" s="1219"/>
      <c r="N1750" s="1219"/>
      <c r="O1750" s="1220"/>
      <c r="Q1750" s="301" t="str">
        <f>IF(OR(F1744="人材養成事業",F1744= "普及啓発事業"), "←斜線部は記入する必要はありません。", "")</f>
        <v/>
      </c>
      <c r="R1750" s="294"/>
      <c r="S1750" s="294"/>
      <c r="T1750" s="294"/>
      <c r="U1750" s="294"/>
    </row>
    <row r="1751" spans="2:21" ht="8.25" customHeight="1">
      <c r="B1751" s="122"/>
      <c r="C1751" s="122"/>
      <c r="D1751" s="122"/>
      <c r="E1751" s="122"/>
      <c r="F1751" s="303"/>
      <c r="G1751" s="303"/>
      <c r="H1751" s="500"/>
      <c r="I1751" s="303"/>
      <c r="J1751" s="303"/>
      <c r="K1751" s="303"/>
      <c r="L1751" s="501"/>
      <c r="M1751" s="303"/>
      <c r="N1751" s="303"/>
      <c r="O1751" s="502"/>
      <c r="Q1751" s="301"/>
      <c r="R1751" s="294"/>
      <c r="S1751" s="294"/>
      <c r="T1751" s="294"/>
      <c r="U1751" s="294"/>
    </row>
    <row r="1752" spans="2:21" ht="24" hidden="1" customHeight="1">
      <c r="B1752" s="122"/>
      <c r="C1752" s="122"/>
      <c r="D1752" s="122"/>
      <c r="E1752" s="122"/>
      <c r="F1752" s="303"/>
      <c r="G1752" s="303"/>
      <c r="H1752" s="500"/>
      <c r="I1752" s="303"/>
      <c r="J1752" s="303"/>
      <c r="K1752" s="303"/>
      <c r="L1752" s="501"/>
      <c r="M1752" s="303"/>
      <c r="N1752" s="303"/>
      <c r="O1752" s="502"/>
      <c r="Q1752" s="301"/>
      <c r="R1752" s="294"/>
      <c r="S1752" s="294"/>
      <c r="T1752" s="294"/>
      <c r="U1752" s="294"/>
    </row>
    <row r="1753" spans="2:21" ht="9.75" hidden="1" customHeight="1">
      <c r="B1753" s="122"/>
      <c r="C1753" s="122"/>
      <c r="D1753" s="303"/>
      <c r="E1753" s="303"/>
      <c r="F1753" s="303"/>
      <c r="G1753" s="303"/>
      <c r="H1753" s="303"/>
      <c r="I1753" s="303"/>
      <c r="J1753" s="303"/>
      <c r="K1753" s="303"/>
      <c r="L1753" s="303"/>
      <c r="M1753" s="303"/>
      <c r="N1753" s="303"/>
      <c r="O1753" s="303"/>
      <c r="Q1753" s="301"/>
      <c r="R1753" s="294"/>
      <c r="S1753" s="294"/>
      <c r="T1753" s="294"/>
      <c r="U1753" s="294"/>
    </row>
    <row r="1754" spans="2:21" s="97" customFormat="1" ht="18" customHeight="1">
      <c r="B1754" s="1067" t="s">
        <v>277</v>
      </c>
      <c r="C1754" s="1075"/>
      <c r="D1754" s="1032" t="s">
        <v>738</v>
      </c>
      <c r="E1754" s="975"/>
      <c r="F1754" s="975"/>
      <c r="G1754" s="975"/>
      <c r="H1754" s="975"/>
      <c r="I1754" s="975"/>
      <c r="J1754" s="975"/>
      <c r="K1754" s="975"/>
      <c r="L1754" s="975"/>
      <c r="M1754" s="975"/>
      <c r="N1754" s="975"/>
      <c r="O1754" s="976"/>
      <c r="Q1754" s="495"/>
    </row>
    <row r="1755" spans="2:21" s="97" customFormat="1" ht="19.350000000000001" customHeight="1">
      <c r="B1755" s="1076"/>
      <c r="C1755" s="1077"/>
      <c r="D1755" s="1033"/>
      <c r="E1755" s="1034"/>
      <c r="F1755" s="1034"/>
      <c r="G1755" s="1034"/>
      <c r="H1755" s="1034"/>
      <c r="I1755" s="1034"/>
      <c r="J1755" s="1034"/>
      <c r="K1755" s="1034"/>
      <c r="L1755" s="1034"/>
      <c r="M1755" s="1034"/>
      <c r="N1755" s="1034"/>
      <c r="O1755" s="1035"/>
    </row>
    <row r="1756" spans="2:21" s="97" customFormat="1" ht="19.350000000000001" customHeight="1">
      <c r="B1756" s="1076"/>
      <c r="C1756" s="1077"/>
      <c r="D1756" s="1026"/>
      <c r="E1756" s="1027"/>
      <c r="F1756" s="1027"/>
      <c r="G1756" s="1027"/>
      <c r="H1756" s="1027"/>
      <c r="I1756" s="1027"/>
      <c r="J1756" s="1027"/>
      <c r="K1756" s="1027"/>
      <c r="L1756" s="1027"/>
      <c r="M1756" s="1027"/>
      <c r="N1756" s="1027"/>
      <c r="O1756" s="1028"/>
    </row>
    <row r="1757" spans="2:21" s="97" customFormat="1" ht="19.350000000000001" customHeight="1">
      <c r="B1757" s="1076"/>
      <c r="C1757" s="1077"/>
      <c r="D1757" s="1026"/>
      <c r="E1757" s="1027"/>
      <c r="F1757" s="1027"/>
      <c r="G1757" s="1027"/>
      <c r="H1757" s="1027"/>
      <c r="I1757" s="1027"/>
      <c r="J1757" s="1027"/>
      <c r="K1757" s="1027"/>
      <c r="L1757" s="1027"/>
      <c r="M1757" s="1027"/>
      <c r="N1757" s="1027"/>
      <c r="O1757" s="1028"/>
    </row>
    <row r="1758" spans="2:21" s="97" customFormat="1" ht="19.350000000000001" customHeight="1">
      <c r="B1758" s="1076"/>
      <c r="C1758" s="1077"/>
      <c r="D1758" s="1026"/>
      <c r="E1758" s="1027"/>
      <c r="F1758" s="1027"/>
      <c r="G1758" s="1027"/>
      <c r="H1758" s="1027"/>
      <c r="I1758" s="1027"/>
      <c r="J1758" s="1027"/>
      <c r="K1758" s="1027"/>
      <c r="L1758" s="1027"/>
      <c r="M1758" s="1027"/>
      <c r="N1758" s="1027"/>
      <c r="O1758" s="1028"/>
    </row>
    <row r="1759" spans="2:21" s="97" customFormat="1" ht="19.350000000000001" customHeight="1">
      <c r="B1759" s="1076"/>
      <c r="C1759" s="1077"/>
      <c r="D1759" s="1026"/>
      <c r="E1759" s="1027"/>
      <c r="F1759" s="1027"/>
      <c r="G1759" s="1027"/>
      <c r="H1759" s="1027"/>
      <c r="I1759" s="1027"/>
      <c r="J1759" s="1027"/>
      <c r="K1759" s="1027"/>
      <c r="L1759" s="1027"/>
      <c r="M1759" s="1027"/>
      <c r="N1759" s="1027"/>
      <c r="O1759" s="1028"/>
    </row>
    <row r="1760" spans="2:21" s="97" customFormat="1" ht="19.350000000000001" customHeight="1">
      <c r="B1760" s="1076"/>
      <c r="C1760" s="1077"/>
      <c r="D1760" s="1026"/>
      <c r="E1760" s="1027"/>
      <c r="F1760" s="1027"/>
      <c r="G1760" s="1027"/>
      <c r="H1760" s="1027"/>
      <c r="I1760" s="1027"/>
      <c r="J1760" s="1027"/>
      <c r="K1760" s="1027"/>
      <c r="L1760" s="1027"/>
      <c r="M1760" s="1027"/>
      <c r="N1760" s="1027"/>
      <c r="O1760" s="1028"/>
    </row>
    <row r="1761" spans="2:15" s="97" customFormat="1" ht="19.350000000000001" customHeight="1">
      <c r="B1761" s="1076"/>
      <c r="C1761" s="1077"/>
      <c r="D1761" s="1026"/>
      <c r="E1761" s="1027"/>
      <c r="F1761" s="1027"/>
      <c r="G1761" s="1027"/>
      <c r="H1761" s="1027"/>
      <c r="I1761" s="1027"/>
      <c r="J1761" s="1027"/>
      <c r="K1761" s="1027"/>
      <c r="L1761" s="1027"/>
      <c r="M1761" s="1027"/>
      <c r="N1761" s="1027"/>
      <c r="O1761" s="1028"/>
    </row>
    <row r="1762" spans="2:15" s="97" customFormat="1" ht="19.350000000000001" customHeight="1">
      <c r="B1762" s="1076"/>
      <c r="C1762" s="1077"/>
      <c r="D1762" s="1026"/>
      <c r="E1762" s="1027"/>
      <c r="F1762" s="1027"/>
      <c r="G1762" s="1027"/>
      <c r="H1762" s="1027"/>
      <c r="I1762" s="1027"/>
      <c r="J1762" s="1027"/>
      <c r="K1762" s="1027"/>
      <c r="L1762" s="1027"/>
      <c r="M1762" s="1027"/>
      <c r="N1762" s="1027"/>
      <c r="O1762" s="1028"/>
    </row>
    <row r="1763" spans="2:15" s="97" customFormat="1" ht="19.350000000000001" customHeight="1">
      <c r="B1763" s="1076"/>
      <c r="C1763" s="1077"/>
      <c r="D1763" s="1026"/>
      <c r="E1763" s="1027"/>
      <c r="F1763" s="1027"/>
      <c r="G1763" s="1027"/>
      <c r="H1763" s="1027"/>
      <c r="I1763" s="1027"/>
      <c r="J1763" s="1027"/>
      <c r="K1763" s="1027"/>
      <c r="L1763" s="1027"/>
      <c r="M1763" s="1027"/>
      <c r="N1763" s="1027"/>
      <c r="O1763" s="1028"/>
    </row>
    <row r="1764" spans="2:15" s="97" customFormat="1" ht="19.350000000000001" customHeight="1">
      <c r="B1764" s="1078"/>
      <c r="C1764" s="1079"/>
      <c r="D1764" s="1029"/>
      <c r="E1764" s="1030"/>
      <c r="F1764" s="1030"/>
      <c r="G1764" s="1030"/>
      <c r="H1764" s="1030"/>
      <c r="I1764" s="1030"/>
      <c r="J1764" s="1030"/>
      <c r="K1764" s="1030"/>
      <c r="L1764" s="1030"/>
      <c r="M1764" s="1030"/>
      <c r="N1764" s="1030"/>
      <c r="O1764" s="1031"/>
    </row>
    <row r="1765" spans="2:15" s="97" customFormat="1" ht="18" customHeight="1">
      <c r="B1765" s="1067" t="s">
        <v>114</v>
      </c>
      <c r="C1765" s="1092"/>
      <c r="D1765" s="1147" t="s">
        <v>523</v>
      </c>
      <c r="E1765" s="1133"/>
      <c r="F1765" s="1133"/>
      <c r="G1765" s="1133"/>
      <c r="H1765" s="1133"/>
      <c r="I1765" s="1133"/>
      <c r="J1765" s="1133"/>
      <c r="K1765" s="1133"/>
      <c r="L1765" s="1133"/>
      <c r="M1765" s="1133"/>
      <c r="N1765" s="1133"/>
      <c r="O1765" s="1134"/>
    </row>
    <row r="1766" spans="2:15" s="97" customFormat="1" ht="18" customHeight="1">
      <c r="B1766" s="1093"/>
      <c r="C1766" s="1094"/>
      <c r="D1766" s="1045"/>
      <c r="E1766" s="1046"/>
      <c r="F1766" s="1046"/>
      <c r="G1766" s="1046"/>
      <c r="H1766" s="1046"/>
      <c r="I1766" s="1046"/>
      <c r="J1766" s="1046"/>
      <c r="K1766" s="1046"/>
      <c r="L1766" s="1046"/>
      <c r="M1766" s="1046"/>
      <c r="N1766" s="1046"/>
      <c r="O1766" s="1047"/>
    </row>
    <row r="1767" spans="2:15" s="97" customFormat="1" ht="18" customHeight="1">
      <c r="B1767" s="1093"/>
      <c r="C1767" s="1094"/>
      <c r="D1767" s="1026"/>
      <c r="E1767" s="1027"/>
      <c r="F1767" s="1027"/>
      <c r="G1767" s="1027"/>
      <c r="H1767" s="1027"/>
      <c r="I1767" s="1027"/>
      <c r="J1767" s="1027"/>
      <c r="K1767" s="1027"/>
      <c r="L1767" s="1027"/>
      <c r="M1767" s="1027"/>
      <c r="N1767" s="1027"/>
      <c r="O1767" s="1028"/>
    </row>
    <row r="1768" spans="2:15" s="97" customFormat="1" ht="18" customHeight="1">
      <c r="B1768" s="1093"/>
      <c r="C1768" s="1094"/>
      <c r="D1768" s="1026"/>
      <c r="E1768" s="1027"/>
      <c r="F1768" s="1027"/>
      <c r="G1768" s="1027"/>
      <c r="H1768" s="1027"/>
      <c r="I1768" s="1027"/>
      <c r="J1768" s="1027"/>
      <c r="K1768" s="1027"/>
      <c r="L1768" s="1027"/>
      <c r="M1768" s="1027"/>
      <c r="N1768" s="1027"/>
      <c r="O1768" s="1028"/>
    </row>
    <row r="1769" spans="2:15" s="97" customFormat="1" ht="18" customHeight="1">
      <c r="B1769" s="1093"/>
      <c r="C1769" s="1094"/>
      <c r="D1769" s="1026"/>
      <c r="E1769" s="1027"/>
      <c r="F1769" s="1027"/>
      <c r="G1769" s="1027"/>
      <c r="H1769" s="1027"/>
      <c r="I1769" s="1027"/>
      <c r="J1769" s="1027"/>
      <c r="K1769" s="1027"/>
      <c r="L1769" s="1027"/>
      <c r="M1769" s="1027"/>
      <c r="N1769" s="1027"/>
      <c r="O1769" s="1028"/>
    </row>
    <row r="1770" spans="2:15" s="97" customFormat="1" ht="18" customHeight="1">
      <c r="B1770" s="1093"/>
      <c r="C1770" s="1094"/>
      <c r="D1770" s="1026"/>
      <c r="E1770" s="1027"/>
      <c r="F1770" s="1027"/>
      <c r="G1770" s="1027"/>
      <c r="H1770" s="1027"/>
      <c r="I1770" s="1027"/>
      <c r="J1770" s="1027"/>
      <c r="K1770" s="1027"/>
      <c r="L1770" s="1027"/>
      <c r="M1770" s="1027"/>
      <c r="N1770" s="1027"/>
      <c r="O1770" s="1028"/>
    </row>
    <row r="1771" spans="2:15" s="97" customFormat="1" ht="18" customHeight="1">
      <c r="B1771" s="1093"/>
      <c r="C1771" s="1094"/>
      <c r="D1771" s="1048"/>
      <c r="E1771" s="1049"/>
      <c r="F1771" s="1049"/>
      <c r="G1771" s="1049"/>
      <c r="H1771" s="1049"/>
      <c r="I1771" s="1049"/>
      <c r="J1771" s="1049"/>
      <c r="K1771" s="1049"/>
      <c r="L1771" s="1049"/>
      <c r="M1771" s="1049"/>
      <c r="N1771" s="1049"/>
      <c r="O1771" s="1050"/>
    </row>
    <row r="1772" spans="2:15" s="97" customFormat="1" ht="18" customHeight="1">
      <c r="B1772" s="1093"/>
      <c r="C1772" s="1094"/>
      <c r="D1772" s="1116" t="s">
        <v>334</v>
      </c>
      <c r="E1772" s="1117"/>
      <c r="F1772" s="1117"/>
      <c r="G1772" s="1117"/>
      <c r="H1772" s="1117"/>
      <c r="I1772" s="1117"/>
      <c r="J1772" s="1117"/>
      <c r="K1772" s="1117"/>
      <c r="L1772" s="1117"/>
      <c r="M1772" s="1117"/>
      <c r="N1772" s="1117"/>
      <c r="O1772" s="1118"/>
    </row>
    <row r="1773" spans="2:15" s="97" customFormat="1" ht="18" customHeight="1">
      <c r="B1773" s="1093"/>
      <c r="C1773" s="1094"/>
      <c r="D1773" s="1045"/>
      <c r="E1773" s="1119"/>
      <c r="F1773" s="1119"/>
      <c r="G1773" s="1119"/>
      <c r="H1773" s="1119"/>
      <c r="I1773" s="1119"/>
      <c r="J1773" s="1119"/>
      <c r="K1773" s="1119"/>
      <c r="L1773" s="1119"/>
      <c r="M1773" s="1119"/>
      <c r="N1773" s="1119"/>
      <c r="O1773" s="1120"/>
    </row>
    <row r="1774" spans="2:15" s="97" customFormat="1" ht="18" customHeight="1">
      <c r="B1774" s="1093"/>
      <c r="C1774" s="1094"/>
      <c r="D1774" s="1121"/>
      <c r="E1774" s="1122"/>
      <c r="F1774" s="1122"/>
      <c r="G1774" s="1122"/>
      <c r="H1774" s="1122"/>
      <c r="I1774" s="1122"/>
      <c r="J1774" s="1122"/>
      <c r="K1774" s="1122"/>
      <c r="L1774" s="1122"/>
      <c r="M1774" s="1122"/>
      <c r="N1774" s="1122"/>
      <c r="O1774" s="1123"/>
    </row>
    <row r="1775" spans="2:15" s="97" customFormat="1" ht="18" customHeight="1">
      <c r="B1775" s="1093"/>
      <c r="C1775" s="1094"/>
      <c r="D1775" s="1121"/>
      <c r="E1775" s="1122"/>
      <c r="F1775" s="1122"/>
      <c r="G1775" s="1122"/>
      <c r="H1775" s="1122"/>
      <c r="I1775" s="1122"/>
      <c r="J1775" s="1122"/>
      <c r="K1775" s="1122"/>
      <c r="L1775" s="1122"/>
      <c r="M1775" s="1122"/>
      <c r="N1775" s="1122"/>
      <c r="O1775" s="1123"/>
    </row>
    <row r="1776" spans="2:15" s="97" customFormat="1" ht="18" customHeight="1">
      <c r="B1776" s="1093"/>
      <c r="C1776" s="1094"/>
      <c r="D1776" s="1121"/>
      <c r="E1776" s="1122"/>
      <c r="F1776" s="1122"/>
      <c r="G1776" s="1122"/>
      <c r="H1776" s="1122"/>
      <c r="I1776" s="1122"/>
      <c r="J1776" s="1122"/>
      <c r="K1776" s="1122"/>
      <c r="L1776" s="1122"/>
      <c r="M1776" s="1122"/>
      <c r="N1776" s="1122"/>
      <c r="O1776" s="1123"/>
    </row>
    <row r="1777" spans="2:17" s="97" customFormat="1" ht="18" customHeight="1">
      <c r="B1777" s="1093"/>
      <c r="C1777" s="1094"/>
      <c r="D1777" s="1121"/>
      <c r="E1777" s="1122"/>
      <c r="F1777" s="1122"/>
      <c r="G1777" s="1122"/>
      <c r="H1777" s="1122"/>
      <c r="I1777" s="1122"/>
      <c r="J1777" s="1122"/>
      <c r="K1777" s="1122"/>
      <c r="L1777" s="1122"/>
      <c r="M1777" s="1122"/>
      <c r="N1777" s="1122"/>
      <c r="O1777" s="1123"/>
    </row>
    <row r="1778" spans="2:17" s="97" customFormat="1" ht="18" customHeight="1">
      <c r="B1778" s="1093"/>
      <c r="C1778" s="1094"/>
      <c r="D1778" s="1121"/>
      <c r="E1778" s="1122"/>
      <c r="F1778" s="1122"/>
      <c r="G1778" s="1122"/>
      <c r="H1778" s="1122"/>
      <c r="I1778" s="1122"/>
      <c r="J1778" s="1122"/>
      <c r="K1778" s="1122"/>
      <c r="L1778" s="1122"/>
      <c r="M1778" s="1122"/>
      <c r="N1778" s="1122"/>
      <c r="O1778" s="1123"/>
    </row>
    <row r="1779" spans="2:17" s="97" customFormat="1" ht="18" customHeight="1">
      <c r="B1779" s="1095"/>
      <c r="C1779" s="1096"/>
      <c r="D1779" s="1124"/>
      <c r="E1779" s="1125"/>
      <c r="F1779" s="1125"/>
      <c r="G1779" s="1125"/>
      <c r="H1779" s="1125"/>
      <c r="I1779" s="1125"/>
      <c r="J1779" s="1125"/>
      <c r="K1779" s="1125"/>
      <c r="L1779" s="1125"/>
      <c r="M1779" s="1125"/>
      <c r="N1779" s="1125"/>
      <c r="O1779" s="1126"/>
    </row>
    <row r="1780" spans="2:17" s="97" customFormat="1" ht="31.5" customHeight="1">
      <c r="B1780" s="1067" t="s">
        <v>110</v>
      </c>
      <c r="C1780" s="1092"/>
      <c r="D1780" s="1102" t="s">
        <v>733</v>
      </c>
      <c r="E1780" s="1090"/>
      <c r="F1780" s="1090"/>
      <c r="G1780" s="1090"/>
      <c r="H1780" s="1090"/>
      <c r="I1780" s="1090"/>
      <c r="J1780" s="1090"/>
      <c r="K1780" s="1090"/>
      <c r="L1780" s="1090"/>
      <c r="M1780" s="1090"/>
      <c r="N1780" s="1090"/>
      <c r="O1780" s="1091"/>
    </row>
    <row r="1781" spans="2:17" s="97" customFormat="1" ht="18" customHeight="1">
      <c r="B1781" s="1093"/>
      <c r="C1781" s="1094"/>
      <c r="D1781" s="1045"/>
      <c r="E1781" s="1108"/>
      <c r="F1781" s="1108"/>
      <c r="G1781" s="1108"/>
      <c r="H1781" s="1108"/>
      <c r="I1781" s="1108"/>
      <c r="J1781" s="1108"/>
      <c r="K1781" s="1108"/>
      <c r="L1781" s="1108"/>
      <c r="M1781" s="1108"/>
      <c r="N1781" s="1108"/>
      <c r="O1781" s="1109"/>
    </row>
    <row r="1782" spans="2:17" s="97" customFormat="1" ht="18" customHeight="1">
      <c r="B1782" s="1093"/>
      <c r="C1782" s="1094"/>
      <c r="D1782" s="1110"/>
      <c r="E1782" s="1111"/>
      <c r="F1782" s="1111"/>
      <c r="G1782" s="1111"/>
      <c r="H1782" s="1111"/>
      <c r="I1782" s="1111"/>
      <c r="J1782" s="1111"/>
      <c r="K1782" s="1111"/>
      <c r="L1782" s="1111"/>
      <c r="M1782" s="1111"/>
      <c r="N1782" s="1111"/>
      <c r="O1782" s="1112"/>
    </row>
    <row r="1783" spans="2:17" s="97" customFormat="1" ht="18" customHeight="1">
      <c r="B1783" s="1093"/>
      <c r="C1783" s="1094"/>
      <c r="D1783" s="1113"/>
      <c r="E1783" s="1114"/>
      <c r="F1783" s="1114"/>
      <c r="G1783" s="1114"/>
      <c r="H1783" s="1114"/>
      <c r="I1783" s="1114"/>
      <c r="J1783" s="1114"/>
      <c r="K1783" s="1114"/>
      <c r="L1783" s="1114"/>
      <c r="M1783" s="1114"/>
      <c r="N1783" s="1114"/>
      <c r="O1783" s="1115"/>
    </row>
    <row r="1784" spans="2:17" s="97" customFormat="1" ht="17.100000000000001" customHeight="1">
      <c r="B1784" s="1093"/>
      <c r="C1784" s="1094"/>
      <c r="D1784" s="1133" t="s">
        <v>278</v>
      </c>
      <c r="E1784" s="1133"/>
      <c r="F1784" s="1133"/>
      <c r="G1784" s="1133"/>
      <c r="H1784" s="1133"/>
      <c r="I1784" s="1133"/>
      <c r="J1784" s="1133"/>
      <c r="K1784" s="1133"/>
      <c r="L1784" s="1133"/>
      <c r="M1784" s="1133"/>
      <c r="N1784" s="1133"/>
      <c r="O1784" s="1134"/>
    </row>
    <row r="1785" spans="2:17" s="97" customFormat="1" ht="17.100000000000001" customHeight="1">
      <c r="B1785" s="1093"/>
      <c r="C1785" s="1094"/>
      <c r="D1785" s="1135"/>
      <c r="E1785" s="1108"/>
      <c r="F1785" s="1108"/>
      <c r="G1785" s="1108"/>
      <c r="H1785" s="1108"/>
      <c r="I1785" s="1108"/>
      <c r="J1785" s="1108"/>
      <c r="K1785" s="1108"/>
      <c r="L1785" s="1108"/>
      <c r="M1785" s="1108"/>
      <c r="N1785" s="1108"/>
      <c r="O1785" s="1109"/>
    </row>
    <row r="1786" spans="2:17" s="97" customFormat="1" ht="17.100000000000001" customHeight="1">
      <c r="B1786" s="1093"/>
      <c r="C1786" s="1094"/>
      <c r="D1786" s="1110"/>
      <c r="E1786" s="1111"/>
      <c r="F1786" s="1111"/>
      <c r="G1786" s="1111"/>
      <c r="H1786" s="1111"/>
      <c r="I1786" s="1111"/>
      <c r="J1786" s="1111"/>
      <c r="K1786" s="1111"/>
      <c r="L1786" s="1111"/>
      <c r="M1786" s="1111"/>
      <c r="N1786" s="1111"/>
      <c r="O1786" s="1112"/>
    </row>
    <row r="1787" spans="2:17" s="97" customFormat="1" ht="17.100000000000001" customHeight="1">
      <c r="B1787" s="1093"/>
      <c r="C1787" s="1094"/>
      <c r="D1787" s="1113"/>
      <c r="E1787" s="1114"/>
      <c r="F1787" s="1114"/>
      <c r="G1787" s="1114"/>
      <c r="H1787" s="1114"/>
      <c r="I1787" s="1114"/>
      <c r="J1787" s="1114"/>
      <c r="K1787" s="1114"/>
      <c r="L1787" s="1114"/>
      <c r="M1787" s="1114"/>
      <c r="N1787" s="1114"/>
      <c r="O1787" s="1115"/>
    </row>
    <row r="1788" spans="2:17" s="97" customFormat="1" ht="17.100000000000001" customHeight="1">
      <c r="B1788" s="1093"/>
      <c r="C1788" s="1094"/>
      <c r="D1788" s="1133" t="s">
        <v>371</v>
      </c>
      <c r="E1788" s="1133"/>
      <c r="F1788" s="1133"/>
      <c r="G1788" s="1133"/>
      <c r="H1788" s="1133"/>
      <c r="I1788" s="1133"/>
      <c r="J1788" s="1133"/>
      <c r="K1788" s="1133"/>
      <c r="L1788" s="1133"/>
      <c r="M1788" s="1133"/>
      <c r="N1788" s="1133"/>
      <c r="O1788" s="1134"/>
    </row>
    <row r="1789" spans="2:17" s="97" customFormat="1" ht="17.100000000000001" customHeight="1">
      <c r="B1789" s="1093"/>
      <c r="C1789" s="1094"/>
      <c r="D1789" s="1135"/>
      <c r="E1789" s="1136"/>
      <c r="F1789" s="1136"/>
      <c r="G1789" s="1136"/>
      <c r="H1789" s="1136"/>
      <c r="I1789" s="1136"/>
      <c r="J1789" s="1136"/>
      <c r="K1789" s="1136"/>
      <c r="L1789" s="1136"/>
      <c r="M1789" s="1136"/>
      <c r="N1789" s="1136"/>
      <c r="O1789" s="1137"/>
    </row>
    <row r="1790" spans="2:17" s="97" customFormat="1" ht="17.100000000000001" customHeight="1">
      <c r="B1790" s="1093"/>
      <c r="C1790" s="1094"/>
      <c r="D1790" s="1138"/>
      <c r="E1790" s="827"/>
      <c r="F1790" s="827"/>
      <c r="G1790" s="827"/>
      <c r="H1790" s="827"/>
      <c r="I1790" s="827"/>
      <c r="J1790" s="827"/>
      <c r="K1790" s="827"/>
      <c r="L1790" s="827"/>
      <c r="M1790" s="827"/>
      <c r="N1790" s="827"/>
      <c r="O1790" s="1139"/>
    </row>
    <row r="1791" spans="2:17" s="97" customFormat="1" ht="17.100000000000001" customHeight="1">
      <c r="B1791" s="1093"/>
      <c r="C1791" s="1094"/>
      <c r="D1791" s="1140"/>
      <c r="E1791" s="1141"/>
      <c r="F1791" s="1141"/>
      <c r="G1791" s="1141"/>
      <c r="H1791" s="1141"/>
      <c r="I1791" s="1141"/>
      <c r="J1791" s="1141"/>
      <c r="K1791" s="1141"/>
      <c r="L1791" s="1141"/>
      <c r="M1791" s="1141"/>
      <c r="N1791" s="1141"/>
      <c r="O1791" s="1142"/>
    </row>
    <row r="1792" spans="2:17" s="97" customFormat="1" ht="45" customHeight="1">
      <c r="B1792" s="1093"/>
      <c r="C1792" s="1094"/>
      <c r="D1792" s="1021" t="s">
        <v>781</v>
      </c>
      <c r="E1792" s="1022"/>
      <c r="F1792" s="1022"/>
      <c r="G1792" s="1022"/>
      <c r="H1792" s="1022"/>
      <c r="I1792" s="1022"/>
      <c r="J1792" s="1022"/>
      <c r="K1792" s="1022"/>
      <c r="L1792" s="1023"/>
      <c r="M1792" s="1024" t="s">
        <v>713</v>
      </c>
      <c r="N1792" s="1025"/>
      <c r="O1792" s="706" t="s">
        <v>714</v>
      </c>
      <c r="Q1792" s="495" t="s">
        <v>721</v>
      </c>
    </row>
    <row r="1793" spans="1:21" s="97" customFormat="1" ht="17.100000000000001" customHeight="1">
      <c r="B1793" s="1093"/>
      <c r="C1793" s="1094"/>
      <c r="D1793" s="1045"/>
      <c r="E1793" s="1103"/>
      <c r="F1793" s="1103"/>
      <c r="G1793" s="1103"/>
      <c r="H1793" s="1103"/>
      <c r="I1793" s="1103"/>
      <c r="J1793" s="1103"/>
      <c r="K1793" s="1103"/>
      <c r="L1793" s="1103"/>
      <c r="M1793" s="1103"/>
      <c r="N1793" s="1103"/>
      <c r="O1793" s="1104"/>
    </row>
    <row r="1794" spans="1:21" ht="18" customHeight="1">
      <c r="B1794" s="1093"/>
      <c r="C1794" s="1094"/>
      <c r="D1794" s="1105"/>
      <c r="E1794" s="1106"/>
      <c r="F1794" s="1106"/>
      <c r="G1794" s="1106"/>
      <c r="H1794" s="1106"/>
      <c r="I1794" s="1106"/>
      <c r="J1794" s="1106"/>
      <c r="K1794" s="1106"/>
      <c r="L1794" s="1106"/>
      <c r="M1794" s="1106"/>
      <c r="N1794" s="1106"/>
      <c r="O1794" s="1107"/>
      <c r="R1794" s="294"/>
      <c r="S1794" s="294"/>
      <c r="T1794" s="294"/>
      <c r="U1794" s="294"/>
    </row>
    <row r="1795" spans="1:21" ht="18" customHeight="1">
      <c r="B1795" s="1093"/>
      <c r="C1795" s="1094"/>
      <c r="D1795" s="1147" t="s">
        <v>279</v>
      </c>
      <c r="E1795" s="1133"/>
      <c r="F1795" s="1133"/>
      <c r="G1795" s="1133"/>
      <c r="H1795" s="1133"/>
      <c r="I1795" s="1133"/>
      <c r="J1795" s="1133"/>
      <c r="K1795" s="1133"/>
      <c r="L1795" s="1133"/>
      <c r="M1795" s="1133"/>
      <c r="N1795" s="1133"/>
      <c r="O1795" s="1134"/>
      <c r="R1795" s="294"/>
      <c r="S1795" s="294"/>
      <c r="T1795" s="294"/>
      <c r="U1795" s="294"/>
    </row>
    <row r="1796" spans="1:21" ht="18" customHeight="1">
      <c r="B1796" s="1093"/>
      <c r="C1796" s="1094"/>
      <c r="D1796" s="1127"/>
      <c r="E1796" s="1128"/>
      <c r="F1796" s="1128"/>
      <c r="G1796" s="1128"/>
      <c r="H1796" s="1128"/>
      <c r="I1796" s="1128"/>
      <c r="J1796" s="1128"/>
      <c r="K1796" s="1128"/>
      <c r="L1796" s="1128"/>
      <c r="M1796" s="1128"/>
      <c r="N1796" s="1128"/>
      <c r="O1796" s="1129"/>
      <c r="R1796" s="294"/>
      <c r="S1796" s="294"/>
      <c r="T1796" s="294"/>
      <c r="U1796" s="294"/>
    </row>
    <row r="1797" spans="1:21" s="308" customFormat="1" ht="18" customHeight="1">
      <c r="B1797" s="1095"/>
      <c r="C1797" s="1096"/>
      <c r="D1797" s="1130"/>
      <c r="E1797" s="1131"/>
      <c r="F1797" s="1131"/>
      <c r="G1797" s="1131"/>
      <c r="H1797" s="1131"/>
      <c r="I1797" s="1131"/>
      <c r="J1797" s="1131"/>
      <c r="K1797" s="1131"/>
      <c r="L1797" s="1131"/>
      <c r="M1797" s="1131"/>
      <c r="N1797" s="1131"/>
      <c r="O1797" s="1132"/>
    </row>
    <row r="1798" spans="1:21" s="122" customFormat="1" ht="4.5" customHeight="1">
      <c r="B1798" s="309"/>
      <c r="C1798" s="309"/>
      <c r="D1798" s="310"/>
      <c r="E1798" s="310"/>
      <c r="F1798" s="310"/>
      <c r="G1798" s="310"/>
      <c r="H1798" s="310"/>
      <c r="I1798" s="310"/>
      <c r="J1798" s="310"/>
      <c r="K1798" s="310"/>
      <c r="L1798" s="310"/>
      <c r="M1798" s="310"/>
      <c r="N1798" s="310"/>
      <c r="O1798" s="310"/>
    </row>
    <row r="1799" spans="1:21" s="122" customFormat="1" ht="18.75" customHeight="1">
      <c r="B1799" s="463" t="s">
        <v>333</v>
      </c>
      <c r="C1799" s="309"/>
      <c r="D1799" s="310"/>
      <c r="E1799" s="310"/>
      <c r="F1799" s="310"/>
      <c r="G1799" s="310"/>
      <c r="H1799" s="310"/>
      <c r="I1799" s="310"/>
      <c r="J1799" s="310"/>
      <c r="K1799" s="310"/>
      <c r="L1799" s="310"/>
      <c r="M1799" s="310"/>
      <c r="N1799" s="310"/>
      <c r="O1799" s="310"/>
    </row>
    <row r="1800" spans="1:21" s="122" customFormat="1" ht="14.25" customHeight="1" thickBot="1">
      <c r="B1800" s="463" t="s">
        <v>331</v>
      </c>
      <c r="C1800" s="309"/>
      <c r="D1800" s="310"/>
      <c r="E1800" s="310"/>
      <c r="F1800" s="310"/>
      <c r="G1800" s="310"/>
      <c r="H1800" s="310"/>
      <c r="I1800" s="310"/>
      <c r="J1800" s="310"/>
      <c r="K1800" s="310"/>
      <c r="L1800" s="310"/>
      <c r="M1800" s="310"/>
      <c r="N1800" s="310"/>
      <c r="O1800" s="310"/>
    </row>
    <row r="1801" spans="1:21" s="122" customFormat="1" ht="18" customHeight="1" thickBot="1">
      <c r="B1801" s="1143" t="s">
        <v>36</v>
      </c>
      <c r="C1801" s="1017"/>
      <c r="D1801" s="1018"/>
      <c r="E1801" s="311" t="s">
        <v>570</v>
      </c>
      <c r="F1801" s="312"/>
      <c r="G1801" s="312"/>
      <c r="H1801" s="312"/>
      <c r="I1801" s="312"/>
      <c r="J1801" s="312"/>
      <c r="K1801" s="312"/>
      <c r="L1801" s="212"/>
      <c r="M1801" s="212"/>
      <c r="N1801" s="212"/>
      <c r="O1801" s="212"/>
    </row>
    <row r="1802" spans="1:21" s="122" customFormat="1" ht="12">
      <c r="A1802" s="313"/>
      <c r="B1802" s="314" t="s">
        <v>50</v>
      </c>
      <c r="C1802" s="314"/>
      <c r="D1802" s="315"/>
      <c r="E1802" s="316"/>
      <c r="F1802" s="316"/>
      <c r="G1802" s="317" t="s">
        <v>51</v>
      </c>
      <c r="H1802" s="315"/>
      <c r="I1802" s="314" t="s">
        <v>52</v>
      </c>
      <c r="J1802" s="314"/>
      <c r="K1802" s="313"/>
      <c r="L1802" s="318"/>
      <c r="M1802" s="319"/>
      <c r="N1802" s="313"/>
      <c r="O1802" s="317" t="s">
        <v>51</v>
      </c>
    </row>
    <row r="1803" spans="1:21" s="122" customFormat="1" ht="12">
      <c r="A1803" s="320"/>
      <c r="B1803" s="321" t="s">
        <v>53</v>
      </c>
      <c r="C1803" s="322"/>
      <c r="D1803" s="322"/>
      <c r="E1803" s="323"/>
      <c r="F1803" s="323" t="s">
        <v>54</v>
      </c>
      <c r="G1803" s="324" t="s">
        <v>55</v>
      </c>
      <c r="H1803" s="325"/>
      <c r="I1803" s="321" t="s">
        <v>53</v>
      </c>
      <c r="J1803" s="322"/>
      <c r="K1803" s="322"/>
      <c r="L1803" s="322"/>
      <c r="M1803" s="323"/>
      <c r="N1803" s="323" t="s">
        <v>54</v>
      </c>
      <c r="O1803" s="324" t="s">
        <v>55</v>
      </c>
    </row>
    <row r="1804" spans="1:21" s="122" customFormat="1" ht="18" customHeight="1">
      <c r="A1804" s="313"/>
      <c r="B1804" s="78" t="s">
        <v>395</v>
      </c>
      <c r="C1804" s="79"/>
      <c r="D1804" s="79"/>
      <c r="E1804" s="80"/>
      <c r="F1804" s="81"/>
      <c r="G1804" s="82"/>
      <c r="H1804" s="83"/>
      <c r="I1804" s="78" t="s">
        <v>397</v>
      </c>
      <c r="J1804" s="79"/>
      <c r="K1804" s="79"/>
      <c r="L1804" s="79"/>
      <c r="M1804" s="80"/>
      <c r="N1804" s="84"/>
      <c r="O1804" s="85"/>
      <c r="Q1804" s="561" t="s">
        <v>700</v>
      </c>
    </row>
    <row r="1805" spans="1:21" s="122" customFormat="1" ht="14.25" customHeight="1">
      <c r="A1805" s="313"/>
      <c r="B1805" s="86"/>
      <c r="C1805" s="87"/>
      <c r="D1805" s="88"/>
      <c r="E1805" s="89"/>
      <c r="F1805" s="90"/>
      <c r="G1805" s="91"/>
      <c r="H1805" s="83"/>
      <c r="I1805" s="92"/>
      <c r="J1805" s="93"/>
      <c r="K1805" s="88"/>
      <c r="L1805" s="88"/>
      <c r="M1805" s="89"/>
      <c r="N1805" s="90"/>
      <c r="O1805" s="94"/>
    </row>
    <row r="1806" spans="1:21" s="122" customFormat="1" ht="14.25" customHeight="1">
      <c r="A1806" s="313"/>
      <c r="B1806" s="95"/>
      <c r="C1806" s="96"/>
      <c r="D1806" s="97"/>
      <c r="E1806" s="98"/>
      <c r="F1806" s="90"/>
      <c r="G1806" s="99">
        <f>ROUNDDOWN(SUM(F1805:F1811)/1000,0)</f>
        <v>0</v>
      </c>
      <c r="H1806" s="100"/>
      <c r="I1806" s="92"/>
      <c r="J1806" s="510"/>
      <c r="K1806" s="510"/>
      <c r="L1806" s="510"/>
      <c r="M1806" s="98"/>
      <c r="N1806" s="90"/>
      <c r="O1806" s="101">
        <f>ROUNDDOWN(SUM(N1805:N1814)/1000,0)</f>
        <v>0</v>
      </c>
    </row>
    <row r="1807" spans="1:21" s="122" customFormat="1" ht="14.1" customHeight="1">
      <c r="A1807" s="313"/>
      <c r="B1807" s="95"/>
      <c r="C1807" s="96"/>
      <c r="D1807" s="97"/>
      <c r="E1807" s="98"/>
      <c r="F1807" s="90"/>
      <c r="G1807" s="99"/>
      <c r="H1807" s="100"/>
      <c r="I1807" s="92"/>
      <c r="J1807" s="510"/>
      <c r="K1807" s="510"/>
      <c r="L1807" s="510"/>
      <c r="M1807" s="98"/>
      <c r="N1807" s="90"/>
      <c r="O1807" s="94"/>
    </row>
    <row r="1808" spans="1:21" s="122" customFormat="1" ht="14.25" customHeight="1">
      <c r="A1808" s="313"/>
      <c r="B1808" s="95"/>
      <c r="C1808" s="96"/>
      <c r="D1808" s="97"/>
      <c r="E1808" s="98"/>
      <c r="F1808" s="90"/>
      <c r="G1808" s="99"/>
      <c r="H1808" s="100"/>
      <c r="I1808" s="92"/>
      <c r="J1808" s="510"/>
      <c r="K1808" s="510"/>
      <c r="L1808" s="510"/>
      <c r="M1808" s="98"/>
      <c r="N1808" s="90"/>
      <c r="O1808" s="94"/>
    </row>
    <row r="1809" spans="1:15" s="122" customFormat="1" ht="14.25" customHeight="1">
      <c r="A1809" s="313"/>
      <c r="B1809" s="95"/>
      <c r="C1809" s="96"/>
      <c r="D1809" s="97"/>
      <c r="E1809" s="98"/>
      <c r="F1809" s="90"/>
      <c r="G1809" s="102"/>
      <c r="H1809" s="103"/>
      <c r="I1809" s="92"/>
      <c r="J1809" s="510"/>
      <c r="K1809" s="510"/>
      <c r="L1809" s="510"/>
      <c r="M1809" s="98"/>
      <c r="N1809" s="90"/>
      <c r="O1809" s="94"/>
    </row>
    <row r="1810" spans="1:15" s="122" customFormat="1" ht="14.25" customHeight="1">
      <c r="A1810" s="313"/>
      <c r="B1810" s="95"/>
      <c r="C1810" s="96"/>
      <c r="D1810" s="97"/>
      <c r="E1810" s="98"/>
      <c r="F1810" s="90"/>
      <c r="G1810" s="102"/>
      <c r="H1810" s="103"/>
      <c r="I1810" s="92"/>
      <c r="J1810" s="510"/>
      <c r="K1810" s="510"/>
      <c r="L1810" s="510"/>
      <c r="M1810" s="98"/>
      <c r="N1810" s="90"/>
      <c r="O1810" s="94"/>
    </row>
    <row r="1811" spans="1:15" s="122" customFormat="1" ht="14.25" customHeight="1">
      <c r="A1811" s="313"/>
      <c r="B1811" s="78" t="s">
        <v>607</v>
      </c>
      <c r="C1811" s="79"/>
      <c r="D1811" s="79"/>
      <c r="E1811" s="80"/>
      <c r="F1811" s="81"/>
      <c r="G1811" s="82"/>
      <c r="H1811" s="105"/>
      <c r="I1811" s="92"/>
      <c r="J1811" s="510"/>
      <c r="K1811" s="510"/>
      <c r="L1811" s="510"/>
      <c r="M1811" s="98"/>
      <c r="N1811" s="90"/>
      <c r="O1811" s="94"/>
    </row>
    <row r="1812" spans="1:15" s="122" customFormat="1" ht="14.25" customHeight="1">
      <c r="A1812" s="313"/>
      <c r="B1812" s="95"/>
      <c r="C1812" s="96"/>
      <c r="D1812" s="97"/>
      <c r="E1812" s="98"/>
      <c r="F1812" s="90"/>
      <c r="G1812" s="91"/>
      <c r="H1812" s="105"/>
      <c r="I1812" s="92"/>
      <c r="J1812" s="510"/>
      <c r="K1812" s="510"/>
      <c r="L1812" s="510"/>
      <c r="M1812" s="98"/>
      <c r="N1812" s="90"/>
      <c r="O1812" s="94"/>
    </row>
    <row r="1813" spans="1:15" s="122" customFormat="1" ht="14.25" customHeight="1">
      <c r="A1813" s="313"/>
      <c r="B1813" s="95"/>
      <c r="C1813" s="96"/>
      <c r="D1813" s="97"/>
      <c r="E1813" s="98"/>
      <c r="F1813" s="90"/>
      <c r="G1813" s="99">
        <f>ROUNDDOWN(SUM(F1812:F1817)/1000,0)</f>
        <v>0</v>
      </c>
      <c r="H1813" s="100"/>
      <c r="I1813" s="107"/>
      <c r="J1813" s="511"/>
      <c r="K1813" s="511"/>
      <c r="L1813" s="511"/>
      <c r="M1813" s="98"/>
      <c r="N1813" s="90"/>
      <c r="O1813" s="106"/>
    </row>
    <row r="1814" spans="1:15" s="122" customFormat="1" ht="14.25" customHeight="1">
      <c r="A1814" s="313"/>
      <c r="B1814" s="95"/>
      <c r="C1814" s="96"/>
      <c r="D1814" s="97"/>
      <c r="E1814" s="98"/>
      <c r="F1814" s="90"/>
      <c r="G1814" s="99"/>
      <c r="H1814" s="100"/>
      <c r="I1814" s="78" t="s">
        <v>398</v>
      </c>
      <c r="J1814" s="79"/>
      <c r="K1814" s="79"/>
      <c r="L1814" s="79"/>
      <c r="M1814" s="80"/>
      <c r="N1814" s="81"/>
      <c r="O1814" s="111"/>
    </row>
    <row r="1815" spans="1:15" s="122" customFormat="1" ht="14.25" customHeight="1">
      <c r="A1815" s="313"/>
      <c r="B1815" s="95"/>
      <c r="C1815" s="96"/>
      <c r="D1815" s="97"/>
      <c r="E1815" s="98"/>
      <c r="F1815" s="90"/>
      <c r="G1815" s="99"/>
      <c r="H1815" s="105"/>
      <c r="I1815" s="92"/>
      <c r="J1815" s="510"/>
      <c r="K1815" s="510"/>
      <c r="L1815" s="510"/>
      <c r="M1815" s="98"/>
      <c r="N1815" s="90"/>
      <c r="O1815" s="94"/>
    </row>
    <row r="1816" spans="1:15" s="122" customFormat="1" ht="14.25" customHeight="1">
      <c r="A1816" s="313"/>
      <c r="B1816" s="95"/>
      <c r="C1816" s="96"/>
      <c r="D1816" s="97"/>
      <c r="E1816" s="98"/>
      <c r="F1816" s="90"/>
      <c r="G1816" s="99"/>
      <c r="H1816" s="100"/>
      <c r="I1816" s="92"/>
      <c r="J1816" s="510"/>
      <c r="K1816" s="510"/>
      <c r="L1816" s="510"/>
      <c r="M1816" s="98"/>
      <c r="N1816" s="90"/>
      <c r="O1816" s="101">
        <f>ROUNDDOWN(SUM(N1815:N1823)/1000,0)</f>
        <v>0</v>
      </c>
    </row>
    <row r="1817" spans="1:15" s="122" customFormat="1" ht="14.25" customHeight="1">
      <c r="A1817" s="313"/>
      <c r="B1817" s="78" t="s">
        <v>614</v>
      </c>
      <c r="C1817" s="79"/>
      <c r="D1817" s="79"/>
      <c r="E1817" s="80"/>
      <c r="F1817" s="81"/>
      <c r="G1817" s="82"/>
      <c r="H1817" s="100"/>
      <c r="I1817" s="92"/>
      <c r="J1817" s="510"/>
      <c r="K1817" s="510"/>
      <c r="L1817" s="510"/>
      <c r="M1817" s="98"/>
      <c r="N1817" s="90"/>
      <c r="O1817" s="94"/>
    </row>
    <row r="1818" spans="1:15" s="122" customFormat="1" ht="14.25" customHeight="1">
      <c r="A1818" s="313"/>
      <c r="B1818" s="95"/>
      <c r="C1818" s="96"/>
      <c r="D1818" s="97"/>
      <c r="E1818" s="98"/>
      <c r="F1818" s="90"/>
      <c r="G1818" s="91"/>
      <c r="H1818" s="105"/>
      <c r="I1818" s="92"/>
      <c r="J1818" s="510"/>
      <c r="K1818" s="510"/>
      <c r="L1818" s="510"/>
      <c r="M1818" s="98"/>
      <c r="N1818" s="90"/>
      <c r="O1818" s="94"/>
    </row>
    <row r="1819" spans="1:15" s="122" customFormat="1" ht="14.25" customHeight="1">
      <c r="A1819" s="313"/>
      <c r="B1819" s="95"/>
      <c r="C1819" s="96"/>
      <c r="D1819" s="97"/>
      <c r="E1819" s="98"/>
      <c r="F1819" s="90"/>
      <c r="G1819" s="99">
        <f>ROUNDDOWN(SUM(F1818:F1821)/1000,0)</f>
        <v>0</v>
      </c>
      <c r="H1819" s="105"/>
      <c r="I1819" s="92"/>
      <c r="J1819" s="510"/>
      <c r="K1819" s="510"/>
      <c r="L1819" s="510"/>
      <c r="M1819" s="98"/>
      <c r="N1819" s="90"/>
      <c r="O1819" s="94"/>
    </row>
    <row r="1820" spans="1:15" s="122" customFormat="1" ht="14.25" customHeight="1">
      <c r="A1820" s="313"/>
      <c r="B1820" s="95"/>
      <c r="C1820" s="96"/>
      <c r="D1820" s="97"/>
      <c r="E1820" s="98"/>
      <c r="F1820" s="90"/>
      <c r="G1820" s="99"/>
      <c r="H1820" s="100"/>
      <c r="I1820" s="92"/>
      <c r="J1820" s="510"/>
      <c r="K1820" s="510"/>
      <c r="L1820" s="510"/>
      <c r="M1820" s="98"/>
      <c r="N1820" s="90"/>
      <c r="O1820" s="94"/>
    </row>
    <row r="1821" spans="1:15" s="122" customFormat="1" ht="14.25" customHeight="1">
      <c r="A1821" s="313"/>
      <c r="B1821" s="78" t="s">
        <v>615</v>
      </c>
      <c r="C1821" s="79"/>
      <c r="D1821" s="79"/>
      <c r="E1821" s="80"/>
      <c r="F1821" s="81"/>
      <c r="G1821" s="82"/>
      <c r="H1821" s="100"/>
      <c r="I1821" s="92"/>
      <c r="J1821" s="510"/>
      <c r="K1821" s="510"/>
      <c r="L1821" s="510"/>
      <c r="M1821" s="98"/>
      <c r="N1821" s="90"/>
      <c r="O1821" s="94"/>
    </row>
    <row r="1822" spans="1:15" s="122" customFormat="1" ht="14.25" customHeight="1">
      <c r="A1822" s="313"/>
      <c r="B1822" s="95"/>
      <c r="C1822" s="96"/>
      <c r="D1822" s="97"/>
      <c r="E1822" s="98"/>
      <c r="F1822" s="90"/>
      <c r="G1822" s="91"/>
      <c r="H1822" s="105"/>
      <c r="I1822" s="92"/>
      <c r="J1822" s="510"/>
      <c r="K1822" s="510"/>
      <c r="L1822" s="510"/>
      <c r="M1822" s="98"/>
      <c r="N1822" s="90"/>
      <c r="O1822" s="106"/>
    </row>
    <row r="1823" spans="1:15" s="122" customFormat="1" ht="14.25" customHeight="1">
      <c r="A1823" s="313"/>
      <c r="B1823" s="95"/>
      <c r="C1823" s="96"/>
      <c r="D1823" s="97"/>
      <c r="E1823" s="98"/>
      <c r="F1823" s="90"/>
      <c r="G1823" s="99">
        <f>ROUNDDOWN(SUM(F1822:F1827)/1000,0)</f>
        <v>0</v>
      </c>
      <c r="H1823" s="105"/>
      <c r="I1823" s="185" t="s">
        <v>399</v>
      </c>
      <c r="J1823" s="167"/>
      <c r="K1823" s="109"/>
      <c r="L1823" s="109"/>
      <c r="M1823" s="110"/>
      <c r="N1823" s="84"/>
      <c r="O1823" s="111"/>
    </row>
    <row r="1824" spans="1:15" s="122" customFormat="1" ht="14.25" customHeight="1">
      <c r="A1824" s="313"/>
      <c r="B1824" s="95"/>
      <c r="C1824" s="96"/>
      <c r="D1824" s="97"/>
      <c r="E1824" s="98"/>
      <c r="F1824" s="90"/>
      <c r="G1824" s="99"/>
      <c r="H1824" s="105"/>
      <c r="I1824" s="92"/>
      <c r="J1824" s="510"/>
      <c r="K1824" s="510"/>
      <c r="L1824" s="510"/>
      <c r="M1824" s="98"/>
      <c r="N1824" s="90"/>
      <c r="O1824" s="94"/>
    </row>
    <row r="1825" spans="1:15" s="122" customFormat="1" ht="14.25" customHeight="1">
      <c r="A1825" s="313"/>
      <c r="B1825" s="95"/>
      <c r="C1825" s="96"/>
      <c r="D1825" s="97"/>
      <c r="E1825" s="98"/>
      <c r="F1825" s="90"/>
      <c r="G1825" s="99"/>
      <c r="H1825" s="100"/>
      <c r="I1825" s="92"/>
      <c r="J1825" s="510"/>
      <c r="K1825" s="510"/>
      <c r="L1825" s="510"/>
      <c r="M1825" s="98"/>
      <c r="N1825" s="90"/>
      <c r="O1825" s="101">
        <f>ROUNDDOWN(SUM(N1824:N1830)/1000,0)</f>
        <v>0</v>
      </c>
    </row>
    <row r="1826" spans="1:15" s="122" customFormat="1" ht="14.25" customHeight="1">
      <c r="A1826" s="313"/>
      <c r="B1826" s="78" t="s">
        <v>396</v>
      </c>
      <c r="C1826" s="79"/>
      <c r="D1826" s="79"/>
      <c r="E1826" s="80"/>
      <c r="F1826" s="81"/>
      <c r="G1826" s="82"/>
      <c r="H1826" s="100"/>
      <c r="I1826" s="92"/>
      <c r="J1826" s="510"/>
      <c r="K1826" s="510"/>
      <c r="L1826" s="510"/>
      <c r="M1826" s="98"/>
      <c r="N1826" s="90"/>
      <c r="O1826" s="94"/>
    </row>
    <row r="1827" spans="1:15" s="122" customFormat="1" ht="14.25" customHeight="1">
      <c r="A1827" s="313"/>
      <c r="B1827" s="95"/>
      <c r="C1827" s="96"/>
      <c r="D1827" s="97"/>
      <c r="E1827" s="98"/>
      <c r="F1827" s="90"/>
      <c r="G1827" s="91"/>
      <c r="H1827" s="100"/>
      <c r="I1827" s="92"/>
      <c r="J1827" s="510"/>
      <c r="K1827" s="510"/>
      <c r="L1827" s="510"/>
      <c r="M1827" s="98"/>
      <c r="N1827" s="90"/>
      <c r="O1827" s="94"/>
    </row>
    <row r="1828" spans="1:15" s="122" customFormat="1" ht="14.25" customHeight="1">
      <c r="A1828" s="313"/>
      <c r="B1828" s="95"/>
      <c r="C1828" s="96"/>
      <c r="D1828" s="97"/>
      <c r="E1828" s="98"/>
      <c r="F1828" s="90"/>
      <c r="G1828" s="91">
        <f>ROUNDDOWN(SUM(F1827:F1834)/1000,0)</f>
        <v>0</v>
      </c>
      <c r="H1828" s="100"/>
      <c r="I1828" s="92"/>
      <c r="J1828" s="510"/>
      <c r="K1828" s="510"/>
      <c r="L1828" s="510"/>
      <c r="M1828" s="98"/>
      <c r="N1828" s="90"/>
      <c r="O1828" s="94"/>
    </row>
    <row r="1829" spans="1:15" s="122" customFormat="1" ht="14.25" customHeight="1">
      <c r="A1829" s="313"/>
      <c r="B1829" s="95"/>
      <c r="C1829" s="96"/>
      <c r="D1829" s="97"/>
      <c r="E1829" s="98"/>
      <c r="F1829" s="90"/>
      <c r="G1829" s="91"/>
      <c r="H1829" s="100"/>
      <c r="I1829" s="92"/>
      <c r="J1829" s="510"/>
      <c r="K1829" s="510"/>
      <c r="L1829" s="510"/>
      <c r="M1829" s="98"/>
      <c r="N1829" s="90"/>
      <c r="O1829" s="94"/>
    </row>
    <row r="1830" spans="1:15" s="122" customFormat="1" ht="14.25" customHeight="1">
      <c r="A1830" s="313"/>
      <c r="B1830" s="95"/>
      <c r="C1830" s="96"/>
      <c r="D1830" s="97"/>
      <c r="E1830" s="98"/>
      <c r="F1830" s="90"/>
      <c r="G1830" s="91"/>
      <c r="H1830" s="105"/>
      <c r="I1830" s="185" t="s">
        <v>400</v>
      </c>
      <c r="J1830" s="108"/>
      <c r="K1830" s="109"/>
      <c r="L1830" s="109"/>
      <c r="M1830" s="110"/>
      <c r="N1830" s="84"/>
      <c r="O1830" s="168"/>
    </row>
    <row r="1831" spans="1:15" s="122" customFormat="1" ht="14.25" customHeight="1">
      <c r="A1831" s="313"/>
      <c r="B1831" s="95"/>
      <c r="C1831" s="96"/>
      <c r="D1831" s="97"/>
      <c r="E1831" s="98"/>
      <c r="F1831" s="90"/>
      <c r="G1831" s="91"/>
      <c r="H1831" s="105"/>
      <c r="I1831" s="92"/>
      <c r="J1831" s="510"/>
      <c r="K1831" s="510"/>
      <c r="L1831" s="510"/>
      <c r="M1831" s="98"/>
      <c r="N1831" s="90"/>
      <c r="O1831" s="169"/>
    </row>
    <row r="1832" spans="1:15" s="122" customFormat="1" ht="14.25" customHeight="1">
      <c r="A1832" s="313"/>
      <c r="B1832" s="95"/>
      <c r="C1832" s="96"/>
      <c r="D1832" s="97"/>
      <c r="E1832" s="98"/>
      <c r="F1832" s="90"/>
      <c r="G1832" s="91"/>
      <c r="H1832" s="105"/>
      <c r="I1832" s="92"/>
      <c r="J1832" s="510"/>
      <c r="K1832" s="510"/>
      <c r="L1832" s="510"/>
      <c r="M1832" s="98"/>
      <c r="N1832" s="90"/>
      <c r="O1832" s="101">
        <f>ROUNDDOWN(SUM(N1831:N1837)/1000,0)</f>
        <v>0</v>
      </c>
    </row>
    <row r="1833" spans="1:15" s="122" customFormat="1" ht="14.25" customHeight="1">
      <c r="A1833" s="313"/>
      <c r="B1833" s="95"/>
      <c r="C1833" s="96"/>
      <c r="D1833" s="97"/>
      <c r="E1833" s="98"/>
      <c r="F1833" s="90"/>
      <c r="G1833" s="91"/>
      <c r="H1833" s="105"/>
      <c r="I1833" s="92"/>
      <c r="J1833" s="510"/>
      <c r="K1833" s="510"/>
      <c r="L1833" s="510"/>
      <c r="M1833" s="98"/>
      <c r="N1833" s="90"/>
      <c r="O1833" s="94"/>
    </row>
    <row r="1834" spans="1:15" s="122" customFormat="1" ht="14.25" customHeight="1">
      <c r="A1834" s="313"/>
      <c r="B1834" s="78" t="s">
        <v>56</v>
      </c>
      <c r="C1834" s="79"/>
      <c r="D1834" s="79"/>
      <c r="E1834" s="80"/>
      <c r="F1834" s="81"/>
      <c r="G1834" s="82"/>
      <c r="H1834" s="105"/>
      <c r="I1834" s="92"/>
      <c r="J1834" s="510"/>
      <c r="K1834" s="510"/>
      <c r="L1834" s="510"/>
      <c r="M1834" s="98"/>
      <c r="N1834" s="90"/>
      <c r="O1834" s="94"/>
    </row>
    <row r="1835" spans="1:15" s="122" customFormat="1" ht="14.25" customHeight="1">
      <c r="A1835" s="313"/>
      <c r="B1835" s="95"/>
      <c r="C1835" s="96"/>
      <c r="D1835" s="97"/>
      <c r="E1835" s="98"/>
      <c r="F1835" s="90"/>
      <c r="G1835" s="91"/>
      <c r="H1835" s="100"/>
      <c r="I1835" s="92"/>
      <c r="J1835" s="510"/>
      <c r="K1835" s="510"/>
      <c r="L1835" s="510"/>
      <c r="M1835" s="98"/>
      <c r="N1835" s="90"/>
      <c r="O1835" s="94"/>
    </row>
    <row r="1836" spans="1:15" s="122" customFormat="1" ht="14.25" customHeight="1">
      <c r="A1836" s="313"/>
      <c r="B1836" s="95"/>
      <c r="C1836" s="96"/>
      <c r="D1836" s="97"/>
      <c r="E1836" s="98"/>
      <c r="F1836" s="90"/>
      <c r="G1836" s="99">
        <f>ROUNDDOWN(SUM(F1835:F1840)/1000,0)</f>
        <v>0</v>
      </c>
      <c r="H1836" s="105"/>
      <c r="I1836" s="92"/>
      <c r="J1836" s="510"/>
      <c r="K1836" s="510"/>
      <c r="L1836" s="510"/>
      <c r="M1836" s="98"/>
      <c r="N1836" s="90"/>
      <c r="O1836" s="106"/>
    </row>
    <row r="1837" spans="1:15" s="122" customFormat="1" ht="14.25" customHeight="1">
      <c r="A1837" s="313"/>
      <c r="B1837" s="95"/>
      <c r="C1837" s="96"/>
      <c r="D1837" s="97"/>
      <c r="E1837" s="98"/>
      <c r="F1837" s="90"/>
      <c r="G1837" s="91"/>
      <c r="H1837" s="105"/>
      <c r="I1837" s="185" t="s">
        <v>401</v>
      </c>
      <c r="J1837" s="108"/>
      <c r="K1837" s="109"/>
      <c r="L1837" s="109"/>
      <c r="M1837" s="110"/>
      <c r="N1837" s="707"/>
      <c r="O1837" s="112"/>
    </row>
    <row r="1838" spans="1:15" s="122" customFormat="1" ht="14.25" customHeight="1">
      <c r="A1838" s="313"/>
      <c r="B1838" s="95"/>
      <c r="C1838" s="96"/>
      <c r="D1838" s="97"/>
      <c r="E1838" s="98"/>
      <c r="F1838" s="90"/>
      <c r="G1838" s="99"/>
      <c r="H1838" s="105"/>
      <c r="I1838" s="92"/>
      <c r="J1838" s="510"/>
      <c r="K1838" s="510"/>
      <c r="L1838" s="510"/>
      <c r="M1838" s="98"/>
      <c r="N1838" s="90"/>
      <c r="O1838" s="94"/>
    </row>
    <row r="1839" spans="1:15" s="122" customFormat="1" ht="14.25" customHeight="1">
      <c r="A1839" s="313"/>
      <c r="B1839" s="95"/>
      <c r="C1839" s="96"/>
      <c r="D1839" s="97"/>
      <c r="E1839" s="98"/>
      <c r="F1839" s="90"/>
      <c r="G1839" s="99"/>
      <c r="H1839" s="100"/>
      <c r="I1839" s="92"/>
      <c r="J1839" s="510"/>
      <c r="K1839" s="510"/>
      <c r="L1839" s="510"/>
      <c r="M1839" s="98"/>
      <c r="N1839" s="90"/>
      <c r="O1839" s="101">
        <f>ROUNDDOWN(SUM(N1838:N1843)/1000,0)</f>
        <v>0</v>
      </c>
    </row>
    <row r="1840" spans="1:15" s="122" customFormat="1" ht="14.1" customHeight="1" thickBot="1">
      <c r="A1840" s="313"/>
      <c r="B1840" s="113" t="s">
        <v>608</v>
      </c>
      <c r="C1840" s="114"/>
      <c r="D1840" s="114"/>
      <c r="E1840" s="115"/>
      <c r="F1840" s="116"/>
      <c r="G1840" s="117">
        <f>G1841-G1806-G1813-G1819-G1823-G1828-G1836</f>
        <v>0</v>
      </c>
      <c r="H1840" s="105"/>
      <c r="I1840" s="92"/>
      <c r="J1840" s="510"/>
      <c r="K1840" s="510"/>
      <c r="L1840" s="510"/>
      <c r="M1840" s="98"/>
      <c r="N1840" s="90"/>
      <c r="O1840" s="94"/>
    </row>
    <row r="1841" spans="1:17" s="122" customFormat="1" ht="14.25" customHeight="1" thickTop="1">
      <c r="A1841" s="313"/>
      <c r="B1841" s="702" t="s">
        <v>57</v>
      </c>
      <c r="C1841" s="703"/>
      <c r="D1841" s="703"/>
      <c r="E1841" s="703"/>
      <c r="F1841" s="704"/>
      <c r="G1841" s="118">
        <f>O1850</f>
        <v>0</v>
      </c>
      <c r="H1841" s="100"/>
      <c r="I1841" s="92"/>
      <c r="J1841" s="510"/>
      <c r="K1841" s="510"/>
      <c r="L1841" s="510"/>
      <c r="M1841" s="98"/>
      <c r="N1841" s="90"/>
      <c r="O1841" s="94"/>
    </row>
    <row r="1842" spans="1:17" s="122" customFormat="1" ht="20.100000000000001" customHeight="1">
      <c r="A1842" s="313"/>
      <c r="B1842" s="119" t="s">
        <v>58</v>
      </c>
      <c r="C1842" s="120"/>
      <c r="D1842" s="120"/>
      <c r="E1842" s="120"/>
      <c r="F1842" s="120"/>
      <c r="G1842" s="121"/>
      <c r="H1842" s="100"/>
      <c r="I1842" s="107"/>
      <c r="J1842" s="511"/>
      <c r="K1842" s="511"/>
      <c r="L1842" s="511"/>
      <c r="M1842" s="104"/>
      <c r="N1842" s="645"/>
      <c r="O1842" s="106"/>
    </row>
    <row r="1843" spans="1:17" s="122" customFormat="1" ht="14.25" customHeight="1">
      <c r="A1843" s="313"/>
      <c r="B1843" s="122" t="s">
        <v>59</v>
      </c>
      <c r="C1843" s="120"/>
      <c r="D1843" s="120"/>
      <c r="E1843" s="120"/>
      <c r="F1843" s="120"/>
      <c r="G1843" s="123" t="s">
        <v>60</v>
      </c>
      <c r="H1843" s="121"/>
      <c r="I1843" s="185" t="s">
        <v>717</v>
      </c>
      <c r="J1843" s="708"/>
      <c r="K1843" s="510"/>
      <c r="L1843" s="510"/>
      <c r="M1843" s="110"/>
      <c r="N1843" s="84"/>
      <c r="O1843" s="111"/>
    </row>
    <row r="1844" spans="1:17" s="122" customFormat="1" ht="14.25" customHeight="1">
      <c r="A1844" s="313"/>
      <c r="B1844" s="987" t="s">
        <v>61</v>
      </c>
      <c r="C1844" s="1019"/>
      <c r="D1844" s="1019"/>
      <c r="E1844" s="1019"/>
      <c r="F1844" s="1020"/>
      <c r="G1844" s="125" t="s">
        <v>62</v>
      </c>
      <c r="H1844" s="124"/>
      <c r="I1844" s="92"/>
      <c r="J1844" s="510"/>
      <c r="K1844" s="709"/>
      <c r="L1844" s="709"/>
      <c r="M1844" s="98"/>
      <c r="N1844" s="90"/>
      <c r="O1844" s="94"/>
      <c r="Q1844" s="648" t="s">
        <v>735</v>
      </c>
    </row>
    <row r="1845" spans="1:17" s="122" customFormat="1" ht="14.25" customHeight="1">
      <c r="A1845" s="313"/>
      <c r="B1845" s="1144" t="s">
        <v>403</v>
      </c>
      <c r="C1845" s="1019"/>
      <c r="D1845" s="1019"/>
      <c r="E1845" s="1019"/>
      <c r="F1845" s="1020"/>
      <c r="G1845" s="126"/>
      <c r="H1845" s="124"/>
      <c r="I1845" s="92"/>
      <c r="J1845" s="510"/>
      <c r="K1845" s="510"/>
      <c r="L1845" s="510"/>
      <c r="M1845" s="98"/>
      <c r="N1845" s="90"/>
      <c r="O1845" s="101">
        <f>ROUNDDOWN(SUM(N1844:N1848)/1000,0)</f>
        <v>0</v>
      </c>
    </row>
    <row r="1846" spans="1:17" s="122" customFormat="1" ht="20.100000000000001" customHeight="1">
      <c r="A1846" s="313"/>
      <c r="B1846" s="1144" t="s">
        <v>404</v>
      </c>
      <c r="C1846" s="1145"/>
      <c r="D1846" s="1145"/>
      <c r="E1846" s="1145"/>
      <c r="F1846" s="1146"/>
      <c r="G1846" s="126"/>
      <c r="H1846" s="127"/>
      <c r="I1846" s="92"/>
      <c r="J1846" s="510"/>
      <c r="K1846" s="510"/>
      <c r="L1846" s="510"/>
      <c r="M1846" s="98"/>
      <c r="N1846" s="90"/>
      <c r="O1846" s="94"/>
    </row>
    <row r="1847" spans="1:17" s="122" customFormat="1" ht="21.95" customHeight="1" thickBot="1">
      <c r="A1847" s="313"/>
      <c r="B1847" s="1144" t="s">
        <v>104</v>
      </c>
      <c r="C1847" s="1145"/>
      <c r="D1847" s="1145"/>
      <c r="E1847" s="1145"/>
      <c r="F1847" s="1146"/>
      <c r="G1847" s="126"/>
      <c r="H1847" s="105"/>
      <c r="I1847" s="92"/>
      <c r="J1847" s="510"/>
      <c r="K1847" s="510"/>
      <c r="L1847" s="510"/>
      <c r="M1847" s="98"/>
      <c r="N1847" s="90"/>
      <c r="O1847" s="128"/>
    </row>
    <row r="1848" spans="1:17" s="122" customFormat="1" ht="35.450000000000003" customHeight="1" thickTop="1">
      <c r="A1848" s="313"/>
      <c r="B1848" s="1144" t="s">
        <v>108</v>
      </c>
      <c r="C1848" s="1145"/>
      <c r="D1848" s="1145"/>
      <c r="E1848" s="1145"/>
      <c r="F1848" s="1146"/>
      <c r="G1848" s="126"/>
      <c r="H1848" s="105"/>
      <c r="I1848" s="1166" t="s">
        <v>402</v>
      </c>
      <c r="J1848" s="1167"/>
      <c r="K1848" s="1167"/>
      <c r="L1848" s="1167"/>
      <c r="M1848" s="1167"/>
      <c r="N1848" s="1168"/>
      <c r="O1848" s="129">
        <f>SUM(O1806,O1816,O1825,O1832,O1839,O1845)</f>
        <v>0</v>
      </c>
    </row>
    <row r="1849" spans="1:17" s="122" customFormat="1" ht="35.450000000000003" customHeight="1">
      <c r="A1849" s="313"/>
      <c r="B1849" s="1144" t="s">
        <v>774</v>
      </c>
      <c r="C1849" s="1145"/>
      <c r="D1849" s="1145"/>
      <c r="E1849" s="1145"/>
      <c r="F1849" s="1146"/>
      <c r="G1849" s="126"/>
      <c r="H1849" s="121"/>
      <c r="I1849" s="1169" t="s">
        <v>276</v>
      </c>
      <c r="J1849" s="1170"/>
      <c r="K1849" s="1170"/>
      <c r="L1849" s="1170"/>
      <c r="M1849" s="1170"/>
      <c r="N1849" s="1171"/>
      <c r="O1849" s="136">
        <f>IF(共通入力シート!$B$18="課税事業者",ROUNDDOWN((O1848-G1851)*10/110,0),0)</f>
        <v>0</v>
      </c>
    </row>
    <row r="1850" spans="1:17" s="122" customFormat="1" ht="26.1" customHeight="1" thickBot="1">
      <c r="A1850" s="313"/>
      <c r="B1850" s="1153" t="s">
        <v>775</v>
      </c>
      <c r="C1850" s="1154"/>
      <c r="D1850" s="1154"/>
      <c r="E1850" s="1154"/>
      <c r="F1850" s="1155"/>
      <c r="G1850" s="126"/>
      <c r="H1850" s="121"/>
      <c r="I1850" s="1159" t="s">
        <v>609</v>
      </c>
      <c r="J1850" s="1160"/>
      <c r="K1850" s="1160"/>
      <c r="L1850" s="1160"/>
      <c r="M1850" s="1160"/>
      <c r="N1850" s="1161"/>
      <c r="O1850" s="131">
        <f>O1848-O1849</f>
        <v>0</v>
      </c>
    </row>
    <row r="1851" spans="1:17" s="122" customFormat="1" ht="25.35" customHeight="1" thickTop="1">
      <c r="A1851" s="313"/>
      <c r="B1851" s="1156" t="s">
        <v>63</v>
      </c>
      <c r="C1851" s="1157"/>
      <c r="D1851" s="1157"/>
      <c r="E1851" s="1157"/>
      <c r="F1851" s="1158"/>
      <c r="G1851" s="130">
        <f>SUM(G1845:G1850)</f>
        <v>0</v>
      </c>
      <c r="H1851" s="326"/>
      <c r="I1851" s="1159" t="s">
        <v>610</v>
      </c>
      <c r="J1851" s="1160"/>
      <c r="K1851" s="1160"/>
      <c r="L1851" s="1160"/>
      <c r="M1851" s="1160"/>
      <c r="N1851" s="1161"/>
      <c r="O1851" s="134"/>
    </row>
    <row r="1852" spans="1:17" s="122" customFormat="1" ht="26.25" customHeight="1">
      <c r="A1852" s="313"/>
      <c r="B1852" s="122" t="s">
        <v>64</v>
      </c>
      <c r="C1852" s="327"/>
      <c r="D1852" s="327"/>
      <c r="E1852" s="327"/>
      <c r="F1852" s="327"/>
      <c r="G1852" s="133"/>
      <c r="H1852" s="326"/>
      <c r="O1852" s="135"/>
    </row>
    <row r="1853" spans="1:17" s="122" customFormat="1" ht="10.5" customHeight="1" thickBot="1">
      <c r="A1853" s="313"/>
      <c r="C1853" s="327"/>
      <c r="D1853" s="327"/>
      <c r="E1853" s="327"/>
      <c r="F1853" s="327"/>
      <c r="G1853" s="133"/>
      <c r="H1853" s="326"/>
      <c r="I1853" s="328"/>
    </row>
    <row r="1854" spans="1:17" s="122" customFormat="1" ht="25.35" customHeight="1" thickBot="1">
      <c r="A1854" s="313"/>
      <c r="B1854" s="1143" t="s">
        <v>65</v>
      </c>
      <c r="C1854" s="1018"/>
      <c r="D1854" s="1162" t="str">
        <f>IF(共通入力シート!$B$2="","",共通入力シート!$B$2)</f>
        <v/>
      </c>
      <c r="E1854" s="1162"/>
      <c r="F1854" s="1162"/>
      <c r="G1854" s="1163"/>
      <c r="H1854" s="1164" t="s">
        <v>778</v>
      </c>
      <c r="I1854" s="1165"/>
      <c r="J1854" s="1165"/>
      <c r="K1854" s="1165"/>
      <c r="L1854" s="1165"/>
      <c r="M1854" s="1165"/>
      <c r="N1854" s="1165"/>
      <c r="O1854" s="1165"/>
    </row>
    <row r="1855" spans="1:17" s="122" customFormat="1" ht="77.099999999999994" customHeight="1" thickBot="1">
      <c r="A1855" s="313"/>
      <c r="B1855" s="1148" t="s">
        <v>776</v>
      </c>
      <c r="C1855" s="1149"/>
      <c r="D1855" s="1150" t="str">
        <f>IF(O1850=0,"",MAX(0,MIN(INT(O1850/2),G1840)))</f>
        <v/>
      </c>
      <c r="E1855" s="1150"/>
      <c r="F1855" s="1150"/>
      <c r="G1855" s="329" t="s">
        <v>27</v>
      </c>
      <c r="H1855" s="1151" t="s">
        <v>736</v>
      </c>
      <c r="I1855" s="1152"/>
      <c r="J1855" s="1152"/>
      <c r="K1855" s="1152"/>
      <c r="L1855" s="1152"/>
      <c r="M1855" s="1152"/>
      <c r="N1855" s="1152"/>
      <c r="O1855" s="1152"/>
    </row>
    <row r="1856" spans="1:17" ht="4.5" customHeight="1"/>
    <row r="1857" spans="2:21" ht="15.6" customHeight="1">
      <c r="B1857" s="122" t="s">
        <v>332</v>
      </c>
      <c r="C1857" s="198"/>
      <c r="D1857" s="198"/>
      <c r="E1857" s="198"/>
      <c r="F1857" s="198"/>
      <c r="G1857" s="198"/>
      <c r="H1857" s="198"/>
      <c r="I1857" s="198"/>
      <c r="J1857" s="198"/>
      <c r="K1857" s="198"/>
      <c r="L1857" s="198"/>
      <c r="M1857" s="198"/>
      <c r="N1857" s="198"/>
      <c r="O1857" s="198"/>
      <c r="R1857" s="294"/>
      <c r="S1857" s="294"/>
      <c r="T1857" s="294"/>
      <c r="U1857" s="294"/>
    </row>
    <row r="1858" spans="2:21" ht="15.6" customHeight="1">
      <c r="B1858" s="198" t="s">
        <v>383</v>
      </c>
      <c r="C1858" s="198"/>
      <c r="D1858" s="198"/>
      <c r="E1858" s="198"/>
      <c r="F1858" s="198"/>
      <c r="G1858" s="198"/>
      <c r="H1858" s="198"/>
      <c r="I1858" s="198"/>
      <c r="J1858" s="198"/>
      <c r="K1858" s="198"/>
      <c r="L1858" s="198"/>
      <c r="M1858" s="198"/>
      <c r="N1858" s="198"/>
      <c r="O1858" s="198"/>
      <c r="R1858" s="294"/>
      <c r="S1858" s="294"/>
      <c r="T1858" s="294"/>
      <c r="U1858" s="294"/>
    </row>
    <row r="1859" spans="2:21" ht="15.6" customHeight="1" thickBot="1">
      <c r="B1859" s="1044" t="s">
        <v>575</v>
      </c>
      <c r="C1859" s="1044"/>
      <c r="D1859" s="1044"/>
      <c r="E1859" s="1044"/>
      <c r="F1859" s="1044"/>
      <c r="G1859" s="1044"/>
      <c r="H1859" s="1044"/>
      <c r="I1859" s="1044"/>
      <c r="J1859" s="1044"/>
      <c r="K1859" s="1044"/>
      <c r="L1859" s="1044"/>
      <c r="M1859" s="1044"/>
      <c r="N1859" s="1044"/>
      <c r="O1859" s="1044"/>
      <c r="R1859" s="294"/>
      <c r="S1859" s="294"/>
      <c r="T1859" s="294"/>
      <c r="U1859" s="294"/>
    </row>
    <row r="1860" spans="2:21" ht="15.75" customHeight="1">
      <c r="B1860" s="1036" t="s">
        <v>36</v>
      </c>
      <c r="C1860" s="1063"/>
      <c r="D1860" s="1051" t="s">
        <v>571</v>
      </c>
      <c r="E1860" s="1052"/>
      <c r="F1860" s="1036" t="s">
        <v>447</v>
      </c>
      <c r="G1860" s="1037"/>
      <c r="H1860" s="1038"/>
      <c r="I1860" s="1038"/>
      <c r="J1860" s="1038"/>
      <c r="K1860" s="1038"/>
      <c r="L1860" s="1038"/>
      <c r="M1860" s="1038"/>
      <c r="N1860" s="1038"/>
      <c r="O1860" s="1039"/>
      <c r="Q1860" s="520"/>
      <c r="R1860" s="294"/>
      <c r="S1860" s="294"/>
      <c r="T1860" s="294"/>
      <c r="U1860" s="294"/>
    </row>
    <row r="1861" spans="2:21" ht="17.25" customHeight="1" thickBot="1">
      <c r="B1861" s="1040"/>
      <c r="C1861" s="1064"/>
      <c r="D1861" s="1053"/>
      <c r="E1861" s="1054"/>
      <c r="F1861" s="1040"/>
      <c r="G1861" s="1041"/>
      <c r="H1861" s="1042"/>
      <c r="I1861" s="1042"/>
      <c r="J1861" s="1042"/>
      <c r="K1861" s="1042"/>
      <c r="L1861" s="1042"/>
      <c r="M1861" s="1042"/>
      <c r="N1861" s="1042"/>
      <c r="O1861" s="1043"/>
      <c r="Q1861" s="519"/>
      <c r="R1861" s="294"/>
      <c r="S1861" s="294"/>
      <c r="T1861" s="294"/>
      <c r="U1861" s="294"/>
    </row>
    <row r="1862" spans="2:21" ht="16.5" customHeight="1">
      <c r="B1862" s="295" t="s">
        <v>111</v>
      </c>
      <c r="C1862" s="296"/>
      <c r="D1862" s="296"/>
      <c r="E1862" s="297"/>
      <c r="F1862" s="296"/>
      <c r="G1862" s="296"/>
      <c r="H1862" s="298"/>
      <c r="I1862" s="298"/>
      <c r="J1862" s="298"/>
      <c r="K1862" s="298"/>
      <c r="L1862" s="298"/>
      <c r="M1862" s="298"/>
      <c r="N1862" s="298"/>
      <c r="O1862" s="299"/>
      <c r="R1862" s="294"/>
      <c r="S1862" s="294"/>
      <c r="T1862" s="294"/>
      <c r="U1862" s="294"/>
    </row>
    <row r="1863" spans="2:21" ht="18.75" customHeight="1">
      <c r="B1863" s="1055"/>
      <c r="C1863" s="1056"/>
      <c r="D1863" s="1056"/>
      <c r="E1863" s="1056"/>
      <c r="F1863" s="1056"/>
      <c r="G1863" s="1056"/>
      <c r="H1863" s="1056"/>
      <c r="I1863" s="1056"/>
      <c r="J1863" s="1056"/>
      <c r="K1863" s="1056"/>
      <c r="L1863" s="1213" t="s">
        <v>39</v>
      </c>
      <c r="M1863" s="1215"/>
      <c r="N1863" s="1215"/>
      <c r="O1863" s="1216"/>
      <c r="Q1863" s="496" t="str">
        <f>IF(M1863="", "←選択してください。", "")</f>
        <v>←選択してください。</v>
      </c>
      <c r="R1863" s="294"/>
      <c r="S1863" s="294"/>
      <c r="T1863" s="294"/>
      <c r="U1863" s="294"/>
    </row>
    <row r="1864" spans="2:21" ht="17.25" customHeight="1">
      <c r="B1864" s="1057"/>
      <c r="C1864" s="1058"/>
      <c r="D1864" s="1058"/>
      <c r="E1864" s="1058"/>
      <c r="F1864" s="1058"/>
      <c r="G1864" s="1058"/>
      <c r="H1864" s="1058"/>
      <c r="I1864" s="1058"/>
      <c r="J1864" s="1058"/>
      <c r="K1864" s="1058"/>
      <c r="L1864" s="1214"/>
      <c r="M1864" s="1217"/>
      <c r="N1864" s="1217"/>
      <c r="O1864" s="1218"/>
      <c r="Q1864" s="301"/>
      <c r="R1864" s="294"/>
      <c r="S1864" s="294"/>
      <c r="T1864" s="294"/>
      <c r="U1864" s="294"/>
    </row>
    <row r="1865" spans="2:21" ht="4.5" customHeight="1">
      <c r="B1865" s="303"/>
      <c r="C1865" s="303"/>
      <c r="D1865" s="303"/>
      <c r="E1865" s="303"/>
      <c r="F1865" s="303"/>
      <c r="G1865" s="303"/>
      <c r="H1865" s="303"/>
      <c r="I1865" s="303"/>
      <c r="J1865" s="303"/>
      <c r="K1865" s="303"/>
      <c r="L1865" s="303"/>
      <c r="M1865" s="303"/>
      <c r="N1865" s="303"/>
      <c r="O1865" s="517"/>
      <c r="R1865" s="294"/>
      <c r="S1865" s="294"/>
      <c r="T1865" s="294"/>
      <c r="U1865" s="294"/>
    </row>
    <row r="1866" spans="2:21" ht="24" customHeight="1">
      <c r="B1866" s="987" t="s">
        <v>112</v>
      </c>
      <c r="C1866" s="1097"/>
      <c r="D1866" s="1098" t="s">
        <v>41</v>
      </c>
      <c r="E1866" s="1099"/>
      <c r="F1866" s="1100"/>
      <c r="G1866" s="1100"/>
      <c r="H1866" s="1101"/>
      <c r="I1866" s="987"/>
      <c r="J1866" s="988"/>
      <c r="K1866" s="988"/>
      <c r="L1866" s="1219"/>
      <c r="M1866" s="1219"/>
      <c r="N1866" s="1219"/>
      <c r="O1866" s="1220"/>
      <c r="Q1866" s="301" t="str">
        <f>IF(OR(F1860="人材養成事業",F1860= "普及啓発事業"), "←斜線部は記入する必要はありません。", "")</f>
        <v/>
      </c>
      <c r="R1866" s="294"/>
      <c r="S1866" s="294"/>
      <c r="T1866" s="294"/>
      <c r="U1866" s="294"/>
    </row>
    <row r="1867" spans="2:21" ht="8.25" customHeight="1">
      <c r="B1867" s="122"/>
      <c r="C1867" s="122"/>
      <c r="D1867" s="122"/>
      <c r="E1867" s="122"/>
      <c r="F1867" s="303"/>
      <c r="G1867" s="303"/>
      <c r="H1867" s="500"/>
      <c r="I1867" s="303"/>
      <c r="J1867" s="303"/>
      <c r="K1867" s="303"/>
      <c r="L1867" s="501"/>
      <c r="M1867" s="303"/>
      <c r="N1867" s="303"/>
      <c r="O1867" s="502"/>
      <c r="Q1867" s="301"/>
      <c r="R1867" s="294"/>
      <c r="S1867" s="294"/>
      <c r="T1867" s="294"/>
      <c r="U1867" s="294"/>
    </row>
    <row r="1868" spans="2:21" ht="24" hidden="1" customHeight="1">
      <c r="B1868" s="122"/>
      <c r="C1868" s="122"/>
      <c r="D1868" s="122"/>
      <c r="E1868" s="122"/>
      <c r="F1868" s="303"/>
      <c r="G1868" s="303"/>
      <c r="H1868" s="500"/>
      <c r="I1868" s="303"/>
      <c r="J1868" s="303"/>
      <c r="K1868" s="303"/>
      <c r="L1868" s="501"/>
      <c r="M1868" s="303"/>
      <c r="N1868" s="303"/>
      <c r="O1868" s="502"/>
      <c r="Q1868" s="301"/>
      <c r="R1868" s="294"/>
      <c r="S1868" s="294"/>
      <c r="T1868" s="294"/>
      <c r="U1868" s="294"/>
    </row>
    <row r="1869" spans="2:21" ht="9.75" hidden="1" customHeight="1">
      <c r="B1869" s="122"/>
      <c r="C1869" s="122"/>
      <c r="D1869" s="303"/>
      <c r="E1869" s="303"/>
      <c r="F1869" s="303"/>
      <c r="G1869" s="303"/>
      <c r="H1869" s="303"/>
      <c r="I1869" s="303"/>
      <c r="J1869" s="303"/>
      <c r="K1869" s="303"/>
      <c r="L1869" s="303"/>
      <c r="M1869" s="303"/>
      <c r="N1869" s="303"/>
      <c r="O1869" s="303"/>
      <c r="Q1869" s="301"/>
      <c r="R1869" s="294"/>
      <c r="S1869" s="294"/>
      <c r="T1869" s="294"/>
      <c r="U1869" s="294"/>
    </row>
    <row r="1870" spans="2:21" s="97" customFormat="1" ht="18" customHeight="1">
      <c r="B1870" s="1067" t="s">
        <v>277</v>
      </c>
      <c r="C1870" s="1075"/>
      <c r="D1870" s="1032" t="s">
        <v>738</v>
      </c>
      <c r="E1870" s="975"/>
      <c r="F1870" s="975"/>
      <c r="G1870" s="975"/>
      <c r="H1870" s="975"/>
      <c r="I1870" s="975"/>
      <c r="J1870" s="975"/>
      <c r="K1870" s="975"/>
      <c r="L1870" s="975"/>
      <c r="M1870" s="975"/>
      <c r="N1870" s="975"/>
      <c r="O1870" s="976"/>
      <c r="Q1870" s="495"/>
    </row>
    <row r="1871" spans="2:21" s="97" customFormat="1" ht="19.350000000000001" customHeight="1">
      <c r="B1871" s="1076"/>
      <c r="C1871" s="1077"/>
      <c r="D1871" s="1033"/>
      <c r="E1871" s="1034"/>
      <c r="F1871" s="1034"/>
      <c r="G1871" s="1034"/>
      <c r="H1871" s="1034"/>
      <c r="I1871" s="1034"/>
      <c r="J1871" s="1034"/>
      <c r="K1871" s="1034"/>
      <c r="L1871" s="1034"/>
      <c r="M1871" s="1034"/>
      <c r="N1871" s="1034"/>
      <c r="O1871" s="1035"/>
    </row>
    <row r="1872" spans="2:21" s="97" customFormat="1" ht="19.350000000000001" customHeight="1">
      <c r="B1872" s="1076"/>
      <c r="C1872" s="1077"/>
      <c r="D1872" s="1026"/>
      <c r="E1872" s="1027"/>
      <c r="F1872" s="1027"/>
      <c r="G1872" s="1027"/>
      <c r="H1872" s="1027"/>
      <c r="I1872" s="1027"/>
      <c r="J1872" s="1027"/>
      <c r="K1872" s="1027"/>
      <c r="L1872" s="1027"/>
      <c r="M1872" s="1027"/>
      <c r="N1872" s="1027"/>
      <c r="O1872" s="1028"/>
    </row>
    <row r="1873" spans="2:15" s="97" customFormat="1" ht="19.350000000000001" customHeight="1">
      <c r="B1873" s="1076"/>
      <c r="C1873" s="1077"/>
      <c r="D1873" s="1026"/>
      <c r="E1873" s="1027"/>
      <c r="F1873" s="1027"/>
      <c r="G1873" s="1027"/>
      <c r="H1873" s="1027"/>
      <c r="I1873" s="1027"/>
      <c r="J1873" s="1027"/>
      <c r="K1873" s="1027"/>
      <c r="L1873" s="1027"/>
      <c r="M1873" s="1027"/>
      <c r="N1873" s="1027"/>
      <c r="O1873" s="1028"/>
    </row>
    <row r="1874" spans="2:15" s="97" customFormat="1" ht="19.350000000000001" customHeight="1">
      <c r="B1874" s="1076"/>
      <c r="C1874" s="1077"/>
      <c r="D1874" s="1026"/>
      <c r="E1874" s="1027"/>
      <c r="F1874" s="1027"/>
      <c r="G1874" s="1027"/>
      <c r="H1874" s="1027"/>
      <c r="I1874" s="1027"/>
      <c r="J1874" s="1027"/>
      <c r="K1874" s="1027"/>
      <c r="L1874" s="1027"/>
      <c r="M1874" s="1027"/>
      <c r="N1874" s="1027"/>
      <c r="O1874" s="1028"/>
    </row>
    <row r="1875" spans="2:15" s="97" customFormat="1" ht="19.350000000000001" customHeight="1">
      <c r="B1875" s="1076"/>
      <c r="C1875" s="1077"/>
      <c r="D1875" s="1026"/>
      <c r="E1875" s="1027"/>
      <c r="F1875" s="1027"/>
      <c r="G1875" s="1027"/>
      <c r="H1875" s="1027"/>
      <c r="I1875" s="1027"/>
      <c r="J1875" s="1027"/>
      <c r="K1875" s="1027"/>
      <c r="L1875" s="1027"/>
      <c r="M1875" s="1027"/>
      <c r="N1875" s="1027"/>
      <c r="O1875" s="1028"/>
    </row>
    <row r="1876" spans="2:15" s="97" customFormat="1" ht="19.350000000000001" customHeight="1">
      <c r="B1876" s="1076"/>
      <c r="C1876" s="1077"/>
      <c r="D1876" s="1026"/>
      <c r="E1876" s="1027"/>
      <c r="F1876" s="1027"/>
      <c r="G1876" s="1027"/>
      <c r="H1876" s="1027"/>
      <c r="I1876" s="1027"/>
      <c r="J1876" s="1027"/>
      <c r="K1876" s="1027"/>
      <c r="L1876" s="1027"/>
      <c r="M1876" s="1027"/>
      <c r="N1876" s="1027"/>
      <c r="O1876" s="1028"/>
    </row>
    <row r="1877" spans="2:15" s="97" customFormat="1" ht="19.350000000000001" customHeight="1">
      <c r="B1877" s="1076"/>
      <c r="C1877" s="1077"/>
      <c r="D1877" s="1026"/>
      <c r="E1877" s="1027"/>
      <c r="F1877" s="1027"/>
      <c r="G1877" s="1027"/>
      <c r="H1877" s="1027"/>
      <c r="I1877" s="1027"/>
      <c r="J1877" s="1027"/>
      <c r="K1877" s="1027"/>
      <c r="L1877" s="1027"/>
      <c r="M1877" s="1027"/>
      <c r="N1877" s="1027"/>
      <c r="O1877" s="1028"/>
    </row>
    <row r="1878" spans="2:15" s="97" customFormat="1" ht="19.350000000000001" customHeight="1">
      <c r="B1878" s="1076"/>
      <c r="C1878" s="1077"/>
      <c r="D1878" s="1026"/>
      <c r="E1878" s="1027"/>
      <c r="F1878" s="1027"/>
      <c r="G1878" s="1027"/>
      <c r="H1878" s="1027"/>
      <c r="I1878" s="1027"/>
      <c r="J1878" s="1027"/>
      <c r="K1878" s="1027"/>
      <c r="L1878" s="1027"/>
      <c r="M1878" s="1027"/>
      <c r="N1878" s="1027"/>
      <c r="O1878" s="1028"/>
    </row>
    <row r="1879" spans="2:15" s="97" customFormat="1" ht="19.350000000000001" customHeight="1">
      <c r="B1879" s="1076"/>
      <c r="C1879" s="1077"/>
      <c r="D1879" s="1026"/>
      <c r="E1879" s="1027"/>
      <c r="F1879" s="1027"/>
      <c r="G1879" s="1027"/>
      <c r="H1879" s="1027"/>
      <c r="I1879" s="1027"/>
      <c r="J1879" s="1027"/>
      <c r="K1879" s="1027"/>
      <c r="L1879" s="1027"/>
      <c r="M1879" s="1027"/>
      <c r="N1879" s="1027"/>
      <c r="O1879" s="1028"/>
    </row>
    <row r="1880" spans="2:15" s="97" customFormat="1" ht="19.350000000000001" customHeight="1">
      <c r="B1880" s="1078"/>
      <c r="C1880" s="1079"/>
      <c r="D1880" s="1029"/>
      <c r="E1880" s="1030"/>
      <c r="F1880" s="1030"/>
      <c r="G1880" s="1030"/>
      <c r="H1880" s="1030"/>
      <c r="I1880" s="1030"/>
      <c r="J1880" s="1030"/>
      <c r="K1880" s="1030"/>
      <c r="L1880" s="1030"/>
      <c r="M1880" s="1030"/>
      <c r="N1880" s="1030"/>
      <c r="O1880" s="1031"/>
    </row>
    <row r="1881" spans="2:15" s="97" customFormat="1" ht="18" customHeight="1">
      <c r="B1881" s="1067" t="s">
        <v>114</v>
      </c>
      <c r="C1881" s="1092"/>
      <c r="D1881" s="1147" t="s">
        <v>523</v>
      </c>
      <c r="E1881" s="1133"/>
      <c r="F1881" s="1133"/>
      <c r="G1881" s="1133"/>
      <c r="H1881" s="1133"/>
      <c r="I1881" s="1133"/>
      <c r="J1881" s="1133"/>
      <c r="K1881" s="1133"/>
      <c r="L1881" s="1133"/>
      <c r="M1881" s="1133"/>
      <c r="N1881" s="1133"/>
      <c r="O1881" s="1134"/>
    </row>
    <row r="1882" spans="2:15" s="97" customFormat="1" ht="18" customHeight="1">
      <c r="B1882" s="1093"/>
      <c r="C1882" s="1094"/>
      <c r="D1882" s="1045"/>
      <c r="E1882" s="1046"/>
      <c r="F1882" s="1046"/>
      <c r="G1882" s="1046"/>
      <c r="H1882" s="1046"/>
      <c r="I1882" s="1046"/>
      <c r="J1882" s="1046"/>
      <c r="K1882" s="1046"/>
      <c r="L1882" s="1046"/>
      <c r="M1882" s="1046"/>
      <c r="N1882" s="1046"/>
      <c r="O1882" s="1047"/>
    </row>
    <row r="1883" spans="2:15" s="97" customFormat="1" ht="18" customHeight="1">
      <c r="B1883" s="1093"/>
      <c r="C1883" s="1094"/>
      <c r="D1883" s="1026"/>
      <c r="E1883" s="1027"/>
      <c r="F1883" s="1027"/>
      <c r="G1883" s="1027"/>
      <c r="H1883" s="1027"/>
      <c r="I1883" s="1027"/>
      <c r="J1883" s="1027"/>
      <c r="K1883" s="1027"/>
      <c r="L1883" s="1027"/>
      <c r="M1883" s="1027"/>
      <c r="N1883" s="1027"/>
      <c r="O1883" s="1028"/>
    </row>
    <row r="1884" spans="2:15" s="97" customFormat="1" ht="18" customHeight="1">
      <c r="B1884" s="1093"/>
      <c r="C1884" s="1094"/>
      <c r="D1884" s="1026"/>
      <c r="E1884" s="1027"/>
      <c r="F1884" s="1027"/>
      <c r="G1884" s="1027"/>
      <c r="H1884" s="1027"/>
      <c r="I1884" s="1027"/>
      <c r="J1884" s="1027"/>
      <c r="K1884" s="1027"/>
      <c r="L1884" s="1027"/>
      <c r="M1884" s="1027"/>
      <c r="N1884" s="1027"/>
      <c r="O1884" s="1028"/>
    </row>
    <row r="1885" spans="2:15" s="97" customFormat="1" ht="18" customHeight="1">
      <c r="B1885" s="1093"/>
      <c r="C1885" s="1094"/>
      <c r="D1885" s="1026"/>
      <c r="E1885" s="1027"/>
      <c r="F1885" s="1027"/>
      <c r="G1885" s="1027"/>
      <c r="H1885" s="1027"/>
      <c r="I1885" s="1027"/>
      <c r="J1885" s="1027"/>
      <c r="K1885" s="1027"/>
      <c r="L1885" s="1027"/>
      <c r="M1885" s="1027"/>
      <c r="N1885" s="1027"/>
      <c r="O1885" s="1028"/>
    </row>
    <row r="1886" spans="2:15" s="97" customFormat="1" ht="18" customHeight="1">
      <c r="B1886" s="1093"/>
      <c r="C1886" s="1094"/>
      <c r="D1886" s="1026"/>
      <c r="E1886" s="1027"/>
      <c r="F1886" s="1027"/>
      <c r="G1886" s="1027"/>
      <c r="H1886" s="1027"/>
      <c r="I1886" s="1027"/>
      <c r="J1886" s="1027"/>
      <c r="K1886" s="1027"/>
      <c r="L1886" s="1027"/>
      <c r="M1886" s="1027"/>
      <c r="N1886" s="1027"/>
      <c r="O1886" s="1028"/>
    </row>
    <row r="1887" spans="2:15" s="97" customFormat="1" ht="18" customHeight="1">
      <c r="B1887" s="1093"/>
      <c r="C1887" s="1094"/>
      <c r="D1887" s="1048"/>
      <c r="E1887" s="1049"/>
      <c r="F1887" s="1049"/>
      <c r="G1887" s="1049"/>
      <c r="H1887" s="1049"/>
      <c r="I1887" s="1049"/>
      <c r="J1887" s="1049"/>
      <c r="K1887" s="1049"/>
      <c r="L1887" s="1049"/>
      <c r="M1887" s="1049"/>
      <c r="N1887" s="1049"/>
      <c r="O1887" s="1050"/>
    </row>
    <row r="1888" spans="2:15" s="97" customFormat="1" ht="18" customHeight="1">
      <c r="B1888" s="1093"/>
      <c r="C1888" s="1094"/>
      <c r="D1888" s="1116" t="s">
        <v>334</v>
      </c>
      <c r="E1888" s="1117"/>
      <c r="F1888" s="1117"/>
      <c r="G1888" s="1117"/>
      <c r="H1888" s="1117"/>
      <c r="I1888" s="1117"/>
      <c r="J1888" s="1117"/>
      <c r="K1888" s="1117"/>
      <c r="L1888" s="1117"/>
      <c r="M1888" s="1117"/>
      <c r="N1888" s="1117"/>
      <c r="O1888" s="1118"/>
    </row>
    <row r="1889" spans="2:15" s="97" customFormat="1" ht="18" customHeight="1">
      <c r="B1889" s="1093"/>
      <c r="C1889" s="1094"/>
      <c r="D1889" s="1045"/>
      <c r="E1889" s="1119"/>
      <c r="F1889" s="1119"/>
      <c r="G1889" s="1119"/>
      <c r="H1889" s="1119"/>
      <c r="I1889" s="1119"/>
      <c r="J1889" s="1119"/>
      <c r="K1889" s="1119"/>
      <c r="L1889" s="1119"/>
      <c r="M1889" s="1119"/>
      <c r="N1889" s="1119"/>
      <c r="O1889" s="1120"/>
    </row>
    <row r="1890" spans="2:15" s="97" customFormat="1" ht="18" customHeight="1">
      <c r="B1890" s="1093"/>
      <c r="C1890" s="1094"/>
      <c r="D1890" s="1121"/>
      <c r="E1890" s="1122"/>
      <c r="F1890" s="1122"/>
      <c r="G1890" s="1122"/>
      <c r="H1890" s="1122"/>
      <c r="I1890" s="1122"/>
      <c r="J1890" s="1122"/>
      <c r="K1890" s="1122"/>
      <c r="L1890" s="1122"/>
      <c r="M1890" s="1122"/>
      <c r="N1890" s="1122"/>
      <c r="O1890" s="1123"/>
    </row>
    <row r="1891" spans="2:15" s="97" customFormat="1" ht="18" customHeight="1">
      <c r="B1891" s="1093"/>
      <c r="C1891" s="1094"/>
      <c r="D1891" s="1121"/>
      <c r="E1891" s="1122"/>
      <c r="F1891" s="1122"/>
      <c r="G1891" s="1122"/>
      <c r="H1891" s="1122"/>
      <c r="I1891" s="1122"/>
      <c r="J1891" s="1122"/>
      <c r="K1891" s="1122"/>
      <c r="L1891" s="1122"/>
      <c r="M1891" s="1122"/>
      <c r="N1891" s="1122"/>
      <c r="O1891" s="1123"/>
    </row>
    <row r="1892" spans="2:15" s="97" customFormat="1" ht="18" customHeight="1">
      <c r="B1892" s="1093"/>
      <c r="C1892" s="1094"/>
      <c r="D1892" s="1121"/>
      <c r="E1892" s="1122"/>
      <c r="F1892" s="1122"/>
      <c r="G1892" s="1122"/>
      <c r="H1892" s="1122"/>
      <c r="I1892" s="1122"/>
      <c r="J1892" s="1122"/>
      <c r="K1892" s="1122"/>
      <c r="L1892" s="1122"/>
      <c r="M1892" s="1122"/>
      <c r="N1892" s="1122"/>
      <c r="O1892" s="1123"/>
    </row>
    <row r="1893" spans="2:15" s="97" customFormat="1" ht="18" customHeight="1">
      <c r="B1893" s="1093"/>
      <c r="C1893" s="1094"/>
      <c r="D1893" s="1121"/>
      <c r="E1893" s="1122"/>
      <c r="F1893" s="1122"/>
      <c r="G1893" s="1122"/>
      <c r="H1893" s="1122"/>
      <c r="I1893" s="1122"/>
      <c r="J1893" s="1122"/>
      <c r="K1893" s="1122"/>
      <c r="L1893" s="1122"/>
      <c r="M1893" s="1122"/>
      <c r="N1893" s="1122"/>
      <c r="O1893" s="1123"/>
    </row>
    <row r="1894" spans="2:15" s="97" customFormat="1" ht="18" customHeight="1">
      <c r="B1894" s="1093"/>
      <c r="C1894" s="1094"/>
      <c r="D1894" s="1121"/>
      <c r="E1894" s="1122"/>
      <c r="F1894" s="1122"/>
      <c r="G1894" s="1122"/>
      <c r="H1894" s="1122"/>
      <c r="I1894" s="1122"/>
      <c r="J1894" s="1122"/>
      <c r="K1894" s="1122"/>
      <c r="L1894" s="1122"/>
      <c r="M1894" s="1122"/>
      <c r="N1894" s="1122"/>
      <c r="O1894" s="1123"/>
    </row>
    <row r="1895" spans="2:15" s="97" customFormat="1" ht="18" customHeight="1">
      <c r="B1895" s="1095"/>
      <c r="C1895" s="1096"/>
      <c r="D1895" s="1124"/>
      <c r="E1895" s="1125"/>
      <c r="F1895" s="1125"/>
      <c r="G1895" s="1125"/>
      <c r="H1895" s="1125"/>
      <c r="I1895" s="1125"/>
      <c r="J1895" s="1125"/>
      <c r="K1895" s="1125"/>
      <c r="L1895" s="1125"/>
      <c r="M1895" s="1125"/>
      <c r="N1895" s="1125"/>
      <c r="O1895" s="1126"/>
    </row>
    <row r="1896" spans="2:15" s="97" customFormat="1" ht="33.75" customHeight="1">
      <c r="B1896" s="1067" t="s">
        <v>110</v>
      </c>
      <c r="C1896" s="1092"/>
      <c r="D1896" s="1102" t="s">
        <v>733</v>
      </c>
      <c r="E1896" s="1090"/>
      <c r="F1896" s="1090"/>
      <c r="G1896" s="1090"/>
      <c r="H1896" s="1090"/>
      <c r="I1896" s="1090"/>
      <c r="J1896" s="1090"/>
      <c r="K1896" s="1090"/>
      <c r="L1896" s="1090"/>
      <c r="M1896" s="1090"/>
      <c r="N1896" s="1090"/>
      <c r="O1896" s="1091"/>
    </row>
    <row r="1897" spans="2:15" s="97" customFormat="1" ht="18" customHeight="1">
      <c r="B1897" s="1093"/>
      <c r="C1897" s="1094"/>
      <c r="D1897" s="1045"/>
      <c r="E1897" s="1108"/>
      <c r="F1897" s="1108"/>
      <c r="G1897" s="1108"/>
      <c r="H1897" s="1108"/>
      <c r="I1897" s="1108"/>
      <c r="J1897" s="1108"/>
      <c r="K1897" s="1108"/>
      <c r="L1897" s="1108"/>
      <c r="M1897" s="1108"/>
      <c r="N1897" s="1108"/>
      <c r="O1897" s="1109"/>
    </row>
    <row r="1898" spans="2:15" s="97" customFormat="1" ht="18" customHeight="1">
      <c r="B1898" s="1093"/>
      <c r="C1898" s="1094"/>
      <c r="D1898" s="1110"/>
      <c r="E1898" s="1111"/>
      <c r="F1898" s="1111"/>
      <c r="G1898" s="1111"/>
      <c r="H1898" s="1111"/>
      <c r="I1898" s="1111"/>
      <c r="J1898" s="1111"/>
      <c r="K1898" s="1111"/>
      <c r="L1898" s="1111"/>
      <c r="M1898" s="1111"/>
      <c r="N1898" s="1111"/>
      <c r="O1898" s="1112"/>
    </row>
    <row r="1899" spans="2:15" s="97" customFormat="1" ht="18" customHeight="1">
      <c r="B1899" s="1093"/>
      <c r="C1899" s="1094"/>
      <c r="D1899" s="1113"/>
      <c r="E1899" s="1114"/>
      <c r="F1899" s="1114"/>
      <c r="G1899" s="1114"/>
      <c r="H1899" s="1114"/>
      <c r="I1899" s="1114"/>
      <c r="J1899" s="1114"/>
      <c r="K1899" s="1114"/>
      <c r="L1899" s="1114"/>
      <c r="M1899" s="1114"/>
      <c r="N1899" s="1114"/>
      <c r="O1899" s="1115"/>
    </row>
    <row r="1900" spans="2:15" s="97" customFormat="1" ht="17.100000000000001" customHeight="1">
      <c r="B1900" s="1093"/>
      <c r="C1900" s="1094"/>
      <c r="D1900" s="1133" t="s">
        <v>278</v>
      </c>
      <c r="E1900" s="1133"/>
      <c r="F1900" s="1133"/>
      <c r="G1900" s="1133"/>
      <c r="H1900" s="1133"/>
      <c r="I1900" s="1133"/>
      <c r="J1900" s="1133"/>
      <c r="K1900" s="1133"/>
      <c r="L1900" s="1133"/>
      <c r="M1900" s="1133"/>
      <c r="N1900" s="1133"/>
      <c r="O1900" s="1134"/>
    </row>
    <row r="1901" spans="2:15" s="97" customFormat="1" ht="17.100000000000001" customHeight="1">
      <c r="B1901" s="1093"/>
      <c r="C1901" s="1094"/>
      <c r="D1901" s="1135"/>
      <c r="E1901" s="1108"/>
      <c r="F1901" s="1108"/>
      <c r="G1901" s="1108"/>
      <c r="H1901" s="1108"/>
      <c r="I1901" s="1108"/>
      <c r="J1901" s="1108"/>
      <c r="K1901" s="1108"/>
      <c r="L1901" s="1108"/>
      <c r="M1901" s="1108"/>
      <c r="N1901" s="1108"/>
      <c r="O1901" s="1109"/>
    </row>
    <row r="1902" spans="2:15" s="97" customFormat="1" ht="17.100000000000001" customHeight="1">
      <c r="B1902" s="1093"/>
      <c r="C1902" s="1094"/>
      <c r="D1902" s="1110"/>
      <c r="E1902" s="1111"/>
      <c r="F1902" s="1111"/>
      <c r="G1902" s="1111"/>
      <c r="H1902" s="1111"/>
      <c r="I1902" s="1111"/>
      <c r="J1902" s="1111"/>
      <c r="K1902" s="1111"/>
      <c r="L1902" s="1111"/>
      <c r="M1902" s="1111"/>
      <c r="N1902" s="1111"/>
      <c r="O1902" s="1112"/>
    </row>
    <row r="1903" spans="2:15" s="97" customFormat="1" ht="17.100000000000001" customHeight="1">
      <c r="B1903" s="1093"/>
      <c r="C1903" s="1094"/>
      <c r="D1903" s="1113"/>
      <c r="E1903" s="1114"/>
      <c r="F1903" s="1114"/>
      <c r="G1903" s="1114"/>
      <c r="H1903" s="1114"/>
      <c r="I1903" s="1114"/>
      <c r="J1903" s="1114"/>
      <c r="K1903" s="1114"/>
      <c r="L1903" s="1114"/>
      <c r="M1903" s="1114"/>
      <c r="N1903" s="1114"/>
      <c r="O1903" s="1115"/>
    </row>
    <row r="1904" spans="2:15" s="97" customFormat="1" ht="17.100000000000001" customHeight="1">
      <c r="B1904" s="1093"/>
      <c r="C1904" s="1094"/>
      <c r="D1904" s="1133" t="s">
        <v>371</v>
      </c>
      <c r="E1904" s="1133"/>
      <c r="F1904" s="1133"/>
      <c r="G1904" s="1133"/>
      <c r="H1904" s="1133"/>
      <c r="I1904" s="1133"/>
      <c r="J1904" s="1133"/>
      <c r="K1904" s="1133"/>
      <c r="L1904" s="1133"/>
      <c r="M1904" s="1133"/>
      <c r="N1904" s="1133"/>
      <c r="O1904" s="1134"/>
    </row>
    <row r="1905" spans="1:21" s="97" customFormat="1" ht="17.100000000000001" customHeight="1">
      <c r="B1905" s="1093"/>
      <c r="C1905" s="1094"/>
      <c r="D1905" s="1135"/>
      <c r="E1905" s="1136"/>
      <c r="F1905" s="1136"/>
      <c r="G1905" s="1136"/>
      <c r="H1905" s="1136"/>
      <c r="I1905" s="1136"/>
      <c r="J1905" s="1136"/>
      <c r="K1905" s="1136"/>
      <c r="L1905" s="1136"/>
      <c r="M1905" s="1136"/>
      <c r="N1905" s="1136"/>
      <c r="O1905" s="1137"/>
    </row>
    <row r="1906" spans="1:21" s="97" customFormat="1" ht="17.100000000000001" customHeight="1">
      <c r="B1906" s="1093"/>
      <c r="C1906" s="1094"/>
      <c r="D1906" s="1138"/>
      <c r="E1906" s="827"/>
      <c r="F1906" s="827"/>
      <c r="G1906" s="827"/>
      <c r="H1906" s="827"/>
      <c r="I1906" s="827"/>
      <c r="J1906" s="827"/>
      <c r="K1906" s="827"/>
      <c r="L1906" s="827"/>
      <c r="M1906" s="827"/>
      <c r="N1906" s="827"/>
      <c r="O1906" s="1139"/>
    </row>
    <row r="1907" spans="1:21" s="97" customFormat="1" ht="17.100000000000001" customHeight="1">
      <c r="B1907" s="1093"/>
      <c r="C1907" s="1094"/>
      <c r="D1907" s="1140"/>
      <c r="E1907" s="1141"/>
      <c r="F1907" s="1141"/>
      <c r="G1907" s="1141"/>
      <c r="H1907" s="1141"/>
      <c r="I1907" s="1141"/>
      <c r="J1907" s="1141"/>
      <c r="K1907" s="1141"/>
      <c r="L1907" s="1141"/>
      <c r="M1907" s="1141"/>
      <c r="N1907" s="1141"/>
      <c r="O1907" s="1142"/>
    </row>
    <row r="1908" spans="1:21" s="97" customFormat="1" ht="45" customHeight="1">
      <c r="B1908" s="1093"/>
      <c r="C1908" s="1094"/>
      <c r="D1908" s="1021" t="s">
        <v>781</v>
      </c>
      <c r="E1908" s="1022"/>
      <c r="F1908" s="1022"/>
      <c r="G1908" s="1022"/>
      <c r="H1908" s="1022"/>
      <c r="I1908" s="1022"/>
      <c r="J1908" s="1022"/>
      <c r="K1908" s="1022"/>
      <c r="L1908" s="1023"/>
      <c r="M1908" s="1024" t="s">
        <v>713</v>
      </c>
      <c r="N1908" s="1025"/>
      <c r="O1908" s="706" t="s">
        <v>714</v>
      </c>
      <c r="Q1908" s="495" t="s">
        <v>721</v>
      </c>
    </row>
    <row r="1909" spans="1:21" s="97" customFormat="1" ht="17.100000000000001" customHeight="1">
      <c r="B1909" s="1093"/>
      <c r="C1909" s="1094"/>
      <c r="D1909" s="1045"/>
      <c r="E1909" s="1103"/>
      <c r="F1909" s="1103"/>
      <c r="G1909" s="1103"/>
      <c r="H1909" s="1103"/>
      <c r="I1909" s="1103"/>
      <c r="J1909" s="1103"/>
      <c r="K1909" s="1103"/>
      <c r="L1909" s="1103"/>
      <c r="M1909" s="1103"/>
      <c r="N1909" s="1103"/>
      <c r="O1909" s="1104"/>
    </row>
    <row r="1910" spans="1:21" ht="18" customHeight="1">
      <c r="B1910" s="1093"/>
      <c r="C1910" s="1094"/>
      <c r="D1910" s="1105"/>
      <c r="E1910" s="1106"/>
      <c r="F1910" s="1106"/>
      <c r="G1910" s="1106"/>
      <c r="H1910" s="1106"/>
      <c r="I1910" s="1106"/>
      <c r="J1910" s="1106"/>
      <c r="K1910" s="1106"/>
      <c r="L1910" s="1106"/>
      <c r="M1910" s="1106"/>
      <c r="N1910" s="1106"/>
      <c r="O1910" s="1107"/>
      <c r="R1910" s="294"/>
      <c r="S1910" s="294"/>
      <c r="T1910" s="294"/>
      <c r="U1910" s="294"/>
    </row>
    <row r="1911" spans="1:21" ht="18" customHeight="1">
      <c r="B1911" s="1093"/>
      <c r="C1911" s="1094"/>
      <c r="D1911" s="1147" t="s">
        <v>279</v>
      </c>
      <c r="E1911" s="1133"/>
      <c r="F1911" s="1133"/>
      <c r="G1911" s="1133"/>
      <c r="H1911" s="1133"/>
      <c r="I1911" s="1133"/>
      <c r="J1911" s="1133"/>
      <c r="K1911" s="1133"/>
      <c r="L1911" s="1133"/>
      <c r="M1911" s="1133"/>
      <c r="N1911" s="1133"/>
      <c r="O1911" s="1134"/>
      <c r="R1911" s="294"/>
      <c r="S1911" s="294"/>
      <c r="T1911" s="294"/>
      <c r="U1911" s="294"/>
    </row>
    <row r="1912" spans="1:21" ht="18" customHeight="1">
      <c r="B1912" s="1093"/>
      <c r="C1912" s="1094"/>
      <c r="D1912" s="1127"/>
      <c r="E1912" s="1128"/>
      <c r="F1912" s="1128"/>
      <c r="G1912" s="1128"/>
      <c r="H1912" s="1128"/>
      <c r="I1912" s="1128"/>
      <c r="J1912" s="1128"/>
      <c r="K1912" s="1128"/>
      <c r="L1912" s="1128"/>
      <c r="M1912" s="1128"/>
      <c r="N1912" s="1128"/>
      <c r="O1912" s="1129"/>
      <c r="R1912" s="294"/>
      <c r="S1912" s="294"/>
      <c r="T1912" s="294"/>
      <c r="U1912" s="294"/>
    </row>
    <row r="1913" spans="1:21" s="308" customFormat="1" ht="18" customHeight="1">
      <c r="B1913" s="1095"/>
      <c r="C1913" s="1096"/>
      <c r="D1913" s="1130"/>
      <c r="E1913" s="1131"/>
      <c r="F1913" s="1131"/>
      <c r="G1913" s="1131"/>
      <c r="H1913" s="1131"/>
      <c r="I1913" s="1131"/>
      <c r="J1913" s="1131"/>
      <c r="K1913" s="1131"/>
      <c r="L1913" s="1131"/>
      <c r="M1913" s="1131"/>
      <c r="N1913" s="1131"/>
      <c r="O1913" s="1132"/>
    </row>
    <row r="1914" spans="1:21" s="122" customFormat="1" ht="4.5" customHeight="1">
      <c r="B1914" s="309"/>
      <c r="C1914" s="309"/>
      <c r="D1914" s="310"/>
      <c r="E1914" s="310"/>
      <c r="F1914" s="310"/>
      <c r="G1914" s="310"/>
      <c r="H1914" s="310"/>
      <c r="I1914" s="310"/>
      <c r="J1914" s="310"/>
      <c r="K1914" s="310"/>
      <c r="L1914" s="310"/>
      <c r="M1914" s="310"/>
      <c r="N1914" s="310"/>
      <c r="O1914" s="310"/>
    </row>
    <row r="1915" spans="1:21" s="122" customFormat="1" ht="18.75" customHeight="1">
      <c r="B1915" s="463" t="s">
        <v>333</v>
      </c>
      <c r="C1915" s="309"/>
      <c r="D1915" s="310"/>
      <c r="E1915" s="310"/>
      <c r="F1915" s="310"/>
      <c r="G1915" s="310"/>
      <c r="H1915" s="310"/>
      <c r="I1915" s="310"/>
      <c r="J1915" s="310"/>
      <c r="K1915" s="310"/>
      <c r="L1915" s="310"/>
      <c r="M1915" s="310"/>
      <c r="N1915" s="310"/>
      <c r="O1915" s="310"/>
    </row>
    <row r="1916" spans="1:21" s="122" customFormat="1" ht="14.25" customHeight="1" thickBot="1">
      <c r="B1916" s="463" t="s">
        <v>331</v>
      </c>
      <c r="C1916" s="309"/>
      <c r="D1916" s="310"/>
      <c r="E1916" s="310"/>
      <c r="F1916" s="310"/>
      <c r="G1916" s="310"/>
      <c r="H1916" s="310"/>
      <c r="I1916" s="310"/>
      <c r="J1916" s="310"/>
      <c r="K1916" s="310"/>
      <c r="L1916" s="310"/>
      <c r="M1916" s="310"/>
      <c r="N1916" s="310"/>
      <c r="O1916" s="310"/>
    </row>
    <row r="1917" spans="1:21" s="122" customFormat="1" ht="18" customHeight="1" thickBot="1">
      <c r="B1917" s="1143" t="s">
        <v>36</v>
      </c>
      <c r="C1917" s="1017"/>
      <c r="D1917" s="1018"/>
      <c r="E1917" s="311" t="s">
        <v>571</v>
      </c>
      <c r="F1917" s="312"/>
      <c r="G1917" s="312"/>
      <c r="H1917" s="312"/>
      <c r="I1917" s="312"/>
      <c r="J1917" s="312"/>
      <c r="K1917" s="312"/>
      <c r="L1917" s="212"/>
      <c r="M1917" s="212"/>
      <c r="N1917" s="212"/>
      <c r="O1917" s="212"/>
    </row>
    <row r="1918" spans="1:21" s="122" customFormat="1" ht="12">
      <c r="A1918" s="313"/>
      <c r="B1918" s="314" t="s">
        <v>50</v>
      </c>
      <c r="C1918" s="314"/>
      <c r="D1918" s="315"/>
      <c r="E1918" s="316"/>
      <c r="F1918" s="316"/>
      <c r="G1918" s="317" t="s">
        <v>51</v>
      </c>
      <c r="H1918" s="315"/>
      <c r="I1918" s="314" t="s">
        <v>52</v>
      </c>
      <c r="J1918" s="314"/>
      <c r="K1918" s="313"/>
      <c r="L1918" s="318"/>
      <c r="M1918" s="319"/>
      <c r="N1918" s="313"/>
      <c r="O1918" s="317" t="s">
        <v>51</v>
      </c>
    </row>
    <row r="1919" spans="1:21" s="122" customFormat="1" ht="12">
      <c r="A1919" s="320"/>
      <c r="B1919" s="321" t="s">
        <v>53</v>
      </c>
      <c r="C1919" s="322"/>
      <c r="D1919" s="322"/>
      <c r="E1919" s="323"/>
      <c r="F1919" s="323" t="s">
        <v>54</v>
      </c>
      <c r="G1919" s="324" t="s">
        <v>55</v>
      </c>
      <c r="H1919" s="325"/>
      <c r="I1919" s="321" t="s">
        <v>53</v>
      </c>
      <c r="J1919" s="322"/>
      <c r="K1919" s="322"/>
      <c r="L1919" s="322"/>
      <c r="M1919" s="323"/>
      <c r="N1919" s="323" t="s">
        <v>54</v>
      </c>
      <c r="O1919" s="324" t="s">
        <v>55</v>
      </c>
    </row>
    <row r="1920" spans="1:21" s="122" customFormat="1" ht="18" customHeight="1">
      <c r="A1920" s="313"/>
      <c r="B1920" s="78" t="s">
        <v>395</v>
      </c>
      <c r="C1920" s="79"/>
      <c r="D1920" s="79"/>
      <c r="E1920" s="80"/>
      <c r="F1920" s="81"/>
      <c r="G1920" s="82"/>
      <c r="H1920" s="83"/>
      <c r="I1920" s="78" t="s">
        <v>397</v>
      </c>
      <c r="J1920" s="79"/>
      <c r="K1920" s="79"/>
      <c r="L1920" s="79"/>
      <c r="M1920" s="80"/>
      <c r="N1920" s="84"/>
      <c r="O1920" s="85"/>
      <c r="Q1920" s="561" t="s">
        <v>700</v>
      </c>
    </row>
    <row r="1921" spans="1:15" s="122" customFormat="1" ht="14.25" customHeight="1">
      <c r="A1921" s="313"/>
      <c r="B1921" s="86"/>
      <c r="C1921" s="87"/>
      <c r="D1921" s="88"/>
      <c r="E1921" s="89"/>
      <c r="F1921" s="90"/>
      <c r="G1921" s="91"/>
      <c r="H1921" s="83"/>
      <c r="I1921" s="92"/>
      <c r="J1921" s="93"/>
      <c r="K1921" s="88"/>
      <c r="L1921" s="88"/>
      <c r="M1921" s="89"/>
      <c r="N1921" s="90"/>
      <c r="O1921" s="94"/>
    </row>
    <row r="1922" spans="1:15" s="122" customFormat="1" ht="14.25" customHeight="1">
      <c r="A1922" s="313"/>
      <c r="B1922" s="95"/>
      <c r="C1922" s="96"/>
      <c r="D1922" s="97"/>
      <c r="E1922" s="98"/>
      <c r="F1922" s="90"/>
      <c r="G1922" s="99">
        <f>ROUNDDOWN(SUM(F1921:F1927)/1000,0)</f>
        <v>0</v>
      </c>
      <c r="H1922" s="100"/>
      <c r="I1922" s="92"/>
      <c r="J1922" s="510"/>
      <c r="K1922" s="510"/>
      <c r="L1922" s="510"/>
      <c r="M1922" s="98"/>
      <c r="N1922" s="90"/>
      <c r="O1922" s="101">
        <f>ROUNDDOWN(SUM(N1921:N1930)/1000,0)</f>
        <v>0</v>
      </c>
    </row>
    <row r="1923" spans="1:15" s="122" customFormat="1" ht="14.1" customHeight="1">
      <c r="A1923" s="313"/>
      <c r="B1923" s="95"/>
      <c r="C1923" s="96"/>
      <c r="D1923" s="97"/>
      <c r="E1923" s="98"/>
      <c r="F1923" s="90"/>
      <c r="G1923" s="99"/>
      <c r="H1923" s="100"/>
      <c r="I1923" s="92"/>
      <c r="J1923" s="510"/>
      <c r="K1923" s="510"/>
      <c r="L1923" s="510"/>
      <c r="M1923" s="98"/>
      <c r="N1923" s="90"/>
      <c r="O1923" s="94"/>
    </row>
    <row r="1924" spans="1:15" s="122" customFormat="1" ht="14.25" customHeight="1">
      <c r="A1924" s="313"/>
      <c r="B1924" s="95"/>
      <c r="C1924" s="96"/>
      <c r="D1924" s="97"/>
      <c r="E1924" s="98"/>
      <c r="F1924" s="90"/>
      <c r="G1924" s="99"/>
      <c r="H1924" s="100"/>
      <c r="I1924" s="92"/>
      <c r="J1924" s="510"/>
      <c r="K1924" s="510"/>
      <c r="L1924" s="510"/>
      <c r="M1924" s="98"/>
      <c r="N1924" s="90"/>
      <c r="O1924" s="94"/>
    </row>
    <row r="1925" spans="1:15" s="122" customFormat="1" ht="14.25" customHeight="1">
      <c r="A1925" s="313"/>
      <c r="B1925" s="95"/>
      <c r="C1925" s="96"/>
      <c r="D1925" s="97"/>
      <c r="E1925" s="98"/>
      <c r="F1925" s="90"/>
      <c r="G1925" s="102"/>
      <c r="H1925" s="103"/>
      <c r="I1925" s="92"/>
      <c r="J1925" s="510"/>
      <c r="K1925" s="510"/>
      <c r="L1925" s="510"/>
      <c r="M1925" s="98"/>
      <c r="N1925" s="90"/>
      <c r="O1925" s="94"/>
    </row>
    <row r="1926" spans="1:15" s="122" customFormat="1" ht="14.25" customHeight="1">
      <c r="A1926" s="313"/>
      <c r="B1926" s="95"/>
      <c r="C1926" s="96"/>
      <c r="D1926" s="97"/>
      <c r="E1926" s="98"/>
      <c r="F1926" s="90"/>
      <c r="G1926" s="102"/>
      <c r="H1926" s="103"/>
      <c r="I1926" s="92"/>
      <c r="J1926" s="510"/>
      <c r="K1926" s="510"/>
      <c r="L1926" s="510"/>
      <c r="M1926" s="98"/>
      <c r="N1926" s="90"/>
      <c r="O1926" s="94"/>
    </row>
    <row r="1927" spans="1:15" s="122" customFormat="1" ht="14.25" customHeight="1">
      <c r="A1927" s="313"/>
      <c r="B1927" s="78" t="s">
        <v>607</v>
      </c>
      <c r="C1927" s="79"/>
      <c r="D1927" s="79"/>
      <c r="E1927" s="80"/>
      <c r="F1927" s="81"/>
      <c r="G1927" s="82"/>
      <c r="H1927" s="105"/>
      <c r="I1927" s="92"/>
      <c r="J1927" s="510"/>
      <c r="K1927" s="510"/>
      <c r="L1927" s="510"/>
      <c r="M1927" s="98"/>
      <c r="N1927" s="90"/>
      <c r="O1927" s="94"/>
    </row>
    <row r="1928" spans="1:15" s="122" customFormat="1" ht="14.25" customHeight="1">
      <c r="A1928" s="313"/>
      <c r="B1928" s="95"/>
      <c r="C1928" s="96"/>
      <c r="D1928" s="97"/>
      <c r="E1928" s="98"/>
      <c r="F1928" s="90"/>
      <c r="G1928" s="91"/>
      <c r="H1928" s="105"/>
      <c r="I1928" s="92"/>
      <c r="J1928" s="510"/>
      <c r="K1928" s="510"/>
      <c r="L1928" s="510"/>
      <c r="M1928" s="98"/>
      <c r="N1928" s="90"/>
      <c r="O1928" s="94"/>
    </row>
    <row r="1929" spans="1:15" s="122" customFormat="1" ht="14.25" customHeight="1">
      <c r="A1929" s="313"/>
      <c r="B1929" s="95"/>
      <c r="C1929" s="96"/>
      <c r="D1929" s="97"/>
      <c r="E1929" s="98"/>
      <c r="F1929" s="90"/>
      <c r="G1929" s="99">
        <f>ROUNDDOWN(SUM(F1928:F1933)/1000,0)</f>
        <v>0</v>
      </c>
      <c r="H1929" s="100"/>
      <c r="I1929" s="107"/>
      <c r="J1929" s="511"/>
      <c r="K1929" s="511"/>
      <c r="L1929" s="511"/>
      <c r="M1929" s="98"/>
      <c r="N1929" s="90"/>
      <c r="O1929" s="106"/>
    </row>
    <row r="1930" spans="1:15" s="122" customFormat="1" ht="14.25" customHeight="1">
      <c r="A1930" s="313"/>
      <c r="B1930" s="95"/>
      <c r="C1930" s="96"/>
      <c r="D1930" s="97"/>
      <c r="E1930" s="98"/>
      <c r="F1930" s="90"/>
      <c r="G1930" s="99"/>
      <c r="H1930" s="100"/>
      <c r="I1930" s="78" t="s">
        <v>398</v>
      </c>
      <c r="J1930" s="79"/>
      <c r="K1930" s="79"/>
      <c r="L1930" s="79"/>
      <c r="M1930" s="80"/>
      <c r="N1930" s="81"/>
      <c r="O1930" s="111"/>
    </row>
    <row r="1931" spans="1:15" s="122" customFormat="1" ht="14.25" customHeight="1">
      <c r="A1931" s="313"/>
      <c r="B1931" s="95"/>
      <c r="C1931" s="96"/>
      <c r="D1931" s="97"/>
      <c r="E1931" s="98"/>
      <c r="F1931" s="90"/>
      <c r="G1931" s="99"/>
      <c r="H1931" s="105"/>
      <c r="I1931" s="92"/>
      <c r="J1931" s="510"/>
      <c r="K1931" s="510"/>
      <c r="L1931" s="510"/>
      <c r="M1931" s="98"/>
      <c r="N1931" s="90"/>
      <c r="O1931" s="94"/>
    </row>
    <row r="1932" spans="1:15" s="122" customFormat="1" ht="14.25" customHeight="1">
      <c r="A1932" s="313"/>
      <c r="B1932" s="95"/>
      <c r="C1932" s="96"/>
      <c r="D1932" s="97"/>
      <c r="E1932" s="98"/>
      <c r="F1932" s="90"/>
      <c r="G1932" s="99"/>
      <c r="H1932" s="100"/>
      <c r="I1932" s="92"/>
      <c r="J1932" s="510"/>
      <c r="K1932" s="510"/>
      <c r="L1932" s="510"/>
      <c r="M1932" s="98"/>
      <c r="N1932" s="90"/>
      <c r="O1932" s="101">
        <f>ROUNDDOWN(SUM(N1931:N1939)/1000,0)</f>
        <v>0</v>
      </c>
    </row>
    <row r="1933" spans="1:15" s="122" customFormat="1" ht="14.25" customHeight="1">
      <c r="A1933" s="313"/>
      <c r="B1933" s="78" t="s">
        <v>614</v>
      </c>
      <c r="C1933" s="79"/>
      <c r="D1933" s="79"/>
      <c r="E1933" s="80"/>
      <c r="F1933" s="81"/>
      <c r="G1933" s="82"/>
      <c r="H1933" s="100"/>
      <c r="I1933" s="92"/>
      <c r="J1933" s="510"/>
      <c r="K1933" s="510"/>
      <c r="L1933" s="510"/>
      <c r="M1933" s="98"/>
      <c r="N1933" s="90"/>
      <c r="O1933" s="94"/>
    </row>
    <row r="1934" spans="1:15" s="122" customFormat="1" ht="14.25" customHeight="1">
      <c r="A1934" s="313"/>
      <c r="B1934" s="95"/>
      <c r="C1934" s="96"/>
      <c r="D1934" s="97"/>
      <c r="E1934" s="98"/>
      <c r="F1934" s="90"/>
      <c r="G1934" s="91"/>
      <c r="H1934" s="105"/>
      <c r="I1934" s="92"/>
      <c r="J1934" s="510"/>
      <c r="K1934" s="510"/>
      <c r="L1934" s="510"/>
      <c r="M1934" s="98"/>
      <c r="N1934" s="90"/>
      <c r="O1934" s="94"/>
    </row>
    <row r="1935" spans="1:15" s="122" customFormat="1" ht="14.25" customHeight="1">
      <c r="A1935" s="313"/>
      <c r="B1935" s="95"/>
      <c r="C1935" s="96"/>
      <c r="D1935" s="97"/>
      <c r="E1935" s="98"/>
      <c r="F1935" s="90"/>
      <c r="G1935" s="99">
        <f>ROUNDDOWN(SUM(F1934:F1937)/1000,0)</f>
        <v>0</v>
      </c>
      <c r="H1935" s="105"/>
      <c r="I1935" s="92"/>
      <c r="J1935" s="510"/>
      <c r="K1935" s="510"/>
      <c r="L1935" s="510"/>
      <c r="M1935" s="98"/>
      <c r="N1935" s="90"/>
      <c r="O1935" s="94"/>
    </row>
    <row r="1936" spans="1:15" s="122" customFormat="1" ht="14.25" customHeight="1">
      <c r="A1936" s="313"/>
      <c r="B1936" s="95"/>
      <c r="C1936" s="96"/>
      <c r="D1936" s="97"/>
      <c r="E1936" s="98"/>
      <c r="F1936" s="90"/>
      <c r="G1936" s="99"/>
      <c r="H1936" s="100"/>
      <c r="I1936" s="92"/>
      <c r="J1936" s="510"/>
      <c r="K1936" s="510"/>
      <c r="L1936" s="510"/>
      <c r="M1936" s="98"/>
      <c r="N1936" s="90"/>
      <c r="O1936" s="94"/>
    </row>
    <row r="1937" spans="1:15" s="122" customFormat="1" ht="14.25" customHeight="1">
      <c r="A1937" s="313"/>
      <c r="B1937" s="78" t="s">
        <v>615</v>
      </c>
      <c r="C1937" s="79"/>
      <c r="D1937" s="79"/>
      <c r="E1937" s="80"/>
      <c r="F1937" s="81"/>
      <c r="G1937" s="82"/>
      <c r="H1937" s="100"/>
      <c r="I1937" s="92"/>
      <c r="J1937" s="510"/>
      <c r="K1937" s="510"/>
      <c r="L1937" s="510"/>
      <c r="M1937" s="98"/>
      <c r="N1937" s="90"/>
      <c r="O1937" s="94"/>
    </row>
    <row r="1938" spans="1:15" s="122" customFormat="1" ht="14.25" customHeight="1">
      <c r="A1938" s="313"/>
      <c r="B1938" s="95"/>
      <c r="C1938" s="96"/>
      <c r="D1938" s="97"/>
      <c r="E1938" s="98"/>
      <c r="F1938" s="90"/>
      <c r="G1938" s="91"/>
      <c r="H1938" s="105"/>
      <c r="I1938" s="92"/>
      <c r="J1938" s="510"/>
      <c r="K1938" s="510"/>
      <c r="L1938" s="510"/>
      <c r="M1938" s="98"/>
      <c r="N1938" s="90"/>
      <c r="O1938" s="106"/>
    </row>
    <row r="1939" spans="1:15" s="122" customFormat="1" ht="14.25" customHeight="1">
      <c r="A1939" s="313"/>
      <c r="B1939" s="95"/>
      <c r="C1939" s="96"/>
      <c r="D1939" s="97"/>
      <c r="E1939" s="98"/>
      <c r="F1939" s="90"/>
      <c r="G1939" s="99">
        <f>ROUNDDOWN(SUM(F1938:F1943)/1000,0)</f>
        <v>0</v>
      </c>
      <c r="H1939" s="105"/>
      <c r="I1939" s="185" t="s">
        <v>399</v>
      </c>
      <c r="J1939" s="167"/>
      <c r="K1939" s="109"/>
      <c r="L1939" s="109"/>
      <c r="M1939" s="110"/>
      <c r="N1939" s="84"/>
      <c r="O1939" s="111"/>
    </row>
    <row r="1940" spans="1:15" s="122" customFormat="1" ht="14.25" customHeight="1">
      <c r="A1940" s="313"/>
      <c r="B1940" s="95"/>
      <c r="C1940" s="96"/>
      <c r="D1940" s="97"/>
      <c r="E1940" s="98"/>
      <c r="F1940" s="90"/>
      <c r="G1940" s="99"/>
      <c r="H1940" s="105"/>
      <c r="I1940" s="92"/>
      <c r="J1940" s="510"/>
      <c r="K1940" s="510"/>
      <c r="L1940" s="510"/>
      <c r="M1940" s="98"/>
      <c r="N1940" s="90"/>
      <c r="O1940" s="94"/>
    </row>
    <row r="1941" spans="1:15" s="122" customFormat="1" ht="14.25" customHeight="1">
      <c r="A1941" s="313"/>
      <c r="B1941" s="95"/>
      <c r="C1941" s="96"/>
      <c r="D1941" s="97"/>
      <c r="E1941" s="98"/>
      <c r="F1941" s="90"/>
      <c r="G1941" s="99"/>
      <c r="H1941" s="100"/>
      <c r="I1941" s="92"/>
      <c r="J1941" s="510"/>
      <c r="K1941" s="510"/>
      <c r="L1941" s="510"/>
      <c r="M1941" s="98"/>
      <c r="N1941" s="90"/>
      <c r="O1941" s="101">
        <f>ROUNDDOWN(SUM(N1940:N1946)/1000,0)</f>
        <v>0</v>
      </c>
    </row>
    <row r="1942" spans="1:15" s="122" customFormat="1" ht="14.25" customHeight="1">
      <c r="A1942" s="313"/>
      <c r="B1942" s="78" t="s">
        <v>396</v>
      </c>
      <c r="C1942" s="79"/>
      <c r="D1942" s="79"/>
      <c r="E1942" s="80"/>
      <c r="F1942" s="81"/>
      <c r="G1942" s="82"/>
      <c r="H1942" s="100"/>
      <c r="I1942" s="92"/>
      <c r="J1942" s="510"/>
      <c r="K1942" s="510"/>
      <c r="L1942" s="510"/>
      <c r="M1942" s="98"/>
      <c r="N1942" s="90"/>
      <c r="O1942" s="94"/>
    </row>
    <row r="1943" spans="1:15" s="122" customFormat="1" ht="14.25" customHeight="1">
      <c r="A1943" s="313"/>
      <c r="B1943" s="95"/>
      <c r="C1943" s="96"/>
      <c r="D1943" s="97"/>
      <c r="E1943" s="98"/>
      <c r="F1943" s="90"/>
      <c r="G1943" s="91"/>
      <c r="H1943" s="100"/>
      <c r="I1943" s="92"/>
      <c r="J1943" s="510"/>
      <c r="K1943" s="510"/>
      <c r="L1943" s="510"/>
      <c r="M1943" s="98"/>
      <c r="N1943" s="90"/>
      <c r="O1943" s="94"/>
    </row>
    <row r="1944" spans="1:15" s="122" customFormat="1" ht="14.25" customHeight="1">
      <c r="A1944" s="313"/>
      <c r="B1944" s="95"/>
      <c r="C1944" s="96"/>
      <c r="D1944" s="97"/>
      <c r="E1944" s="98"/>
      <c r="F1944" s="90"/>
      <c r="G1944" s="91">
        <f>ROUNDDOWN(SUM(F1943:F1950)/1000,0)</f>
        <v>0</v>
      </c>
      <c r="H1944" s="100"/>
      <c r="I1944" s="92"/>
      <c r="J1944" s="510"/>
      <c r="K1944" s="510"/>
      <c r="L1944" s="510"/>
      <c r="M1944" s="98"/>
      <c r="N1944" s="90"/>
      <c r="O1944" s="94"/>
    </row>
    <row r="1945" spans="1:15" s="122" customFormat="1" ht="14.25" customHeight="1">
      <c r="A1945" s="313"/>
      <c r="B1945" s="95"/>
      <c r="C1945" s="96"/>
      <c r="D1945" s="97"/>
      <c r="E1945" s="98"/>
      <c r="F1945" s="90"/>
      <c r="G1945" s="91"/>
      <c r="H1945" s="100"/>
      <c r="I1945" s="92"/>
      <c r="J1945" s="510"/>
      <c r="K1945" s="510"/>
      <c r="L1945" s="510"/>
      <c r="M1945" s="98"/>
      <c r="N1945" s="90"/>
      <c r="O1945" s="94"/>
    </row>
    <row r="1946" spans="1:15" s="122" customFormat="1" ht="14.25" customHeight="1">
      <c r="A1946" s="313"/>
      <c r="B1946" s="95"/>
      <c r="C1946" s="96"/>
      <c r="D1946" s="97"/>
      <c r="E1946" s="98"/>
      <c r="F1946" s="90"/>
      <c r="G1946" s="91"/>
      <c r="H1946" s="105"/>
      <c r="I1946" s="185" t="s">
        <v>400</v>
      </c>
      <c r="J1946" s="108"/>
      <c r="K1946" s="109"/>
      <c r="L1946" s="109"/>
      <c r="M1946" s="110"/>
      <c r="N1946" s="84"/>
      <c r="O1946" s="168"/>
    </row>
    <row r="1947" spans="1:15" s="122" customFormat="1" ht="14.25" customHeight="1">
      <c r="A1947" s="313"/>
      <c r="B1947" s="95"/>
      <c r="C1947" s="96"/>
      <c r="D1947" s="97"/>
      <c r="E1947" s="98"/>
      <c r="F1947" s="90"/>
      <c r="G1947" s="91"/>
      <c r="H1947" s="105"/>
      <c r="I1947" s="92"/>
      <c r="J1947" s="510"/>
      <c r="K1947" s="510"/>
      <c r="L1947" s="510"/>
      <c r="M1947" s="98"/>
      <c r="N1947" s="90"/>
      <c r="O1947" s="169"/>
    </row>
    <row r="1948" spans="1:15" s="122" customFormat="1" ht="14.25" customHeight="1">
      <c r="A1948" s="313"/>
      <c r="B1948" s="95"/>
      <c r="C1948" s="96"/>
      <c r="D1948" s="97"/>
      <c r="E1948" s="98"/>
      <c r="F1948" s="90"/>
      <c r="G1948" s="91"/>
      <c r="H1948" s="105"/>
      <c r="I1948" s="92"/>
      <c r="J1948" s="510"/>
      <c r="K1948" s="510"/>
      <c r="L1948" s="510"/>
      <c r="M1948" s="98"/>
      <c r="N1948" s="90"/>
      <c r="O1948" s="101">
        <f>ROUNDDOWN(SUM(N1947:N1953)/1000,0)</f>
        <v>0</v>
      </c>
    </row>
    <row r="1949" spans="1:15" s="122" customFormat="1" ht="14.25" customHeight="1">
      <c r="A1949" s="313"/>
      <c r="B1949" s="95"/>
      <c r="C1949" s="96"/>
      <c r="D1949" s="97"/>
      <c r="E1949" s="98"/>
      <c r="F1949" s="90"/>
      <c r="G1949" s="91"/>
      <c r="H1949" s="105"/>
      <c r="I1949" s="92"/>
      <c r="J1949" s="510"/>
      <c r="K1949" s="510"/>
      <c r="L1949" s="510"/>
      <c r="M1949" s="98"/>
      <c r="N1949" s="90"/>
      <c r="O1949" s="94"/>
    </row>
    <row r="1950" spans="1:15" s="122" customFormat="1" ht="14.25" customHeight="1">
      <c r="A1950" s="313"/>
      <c r="B1950" s="78" t="s">
        <v>56</v>
      </c>
      <c r="C1950" s="79"/>
      <c r="D1950" s="79"/>
      <c r="E1950" s="80"/>
      <c r="F1950" s="81"/>
      <c r="G1950" s="82"/>
      <c r="H1950" s="105"/>
      <c r="I1950" s="92"/>
      <c r="J1950" s="510"/>
      <c r="K1950" s="510"/>
      <c r="L1950" s="510"/>
      <c r="M1950" s="98"/>
      <c r="N1950" s="90"/>
      <c r="O1950" s="94"/>
    </row>
    <row r="1951" spans="1:15" s="122" customFormat="1" ht="14.25" customHeight="1">
      <c r="A1951" s="313"/>
      <c r="B1951" s="95"/>
      <c r="C1951" s="96"/>
      <c r="D1951" s="97"/>
      <c r="E1951" s="98"/>
      <c r="F1951" s="90"/>
      <c r="G1951" s="91"/>
      <c r="H1951" s="100"/>
      <c r="I1951" s="92"/>
      <c r="J1951" s="510"/>
      <c r="K1951" s="510"/>
      <c r="L1951" s="510"/>
      <c r="M1951" s="98"/>
      <c r="N1951" s="90"/>
      <c r="O1951" s="94"/>
    </row>
    <row r="1952" spans="1:15" s="122" customFormat="1" ht="14.25" customHeight="1">
      <c r="A1952" s="313"/>
      <c r="B1952" s="95"/>
      <c r="C1952" s="96"/>
      <c r="D1952" s="97"/>
      <c r="E1952" s="98"/>
      <c r="F1952" s="90"/>
      <c r="G1952" s="99">
        <f>ROUNDDOWN(SUM(F1951:F1956)/1000,0)</f>
        <v>0</v>
      </c>
      <c r="H1952" s="105"/>
      <c r="I1952" s="92"/>
      <c r="J1952" s="510"/>
      <c r="K1952" s="510"/>
      <c r="L1952" s="510"/>
      <c r="M1952" s="98"/>
      <c r="N1952" s="90"/>
      <c r="O1952" s="106"/>
    </row>
    <row r="1953" spans="1:17" s="122" customFormat="1" ht="14.25" customHeight="1">
      <c r="A1953" s="313"/>
      <c r="B1953" s="95"/>
      <c r="C1953" s="96"/>
      <c r="D1953" s="97"/>
      <c r="E1953" s="98"/>
      <c r="F1953" s="90"/>
      <c r="G1953" s="91"/>
      <c r="H1953" s="105"/>
      <c r="I1953" s="185" t="s">
        <v>401</v>
      </c>
      <c r="J1953" s="108"/>
      <c r="K1953" s="109"/>
      <c r="L1953" s="109"/>
      <c r="M1953" s="110"/>
      <c r="N1953" s="707"/>
      <c r="O1953" s="112"/>
    </row>
    <row r="1954" spans="1:17" s="122" customFormat="1" ht="14.25" customHeight="1">
      <c r="A1954" s="313"/>
      <c r="B1954" s="95"/>
      <c r="C1954" s="96"/>
      <c r="D1954" s="97"/>
      <c r="E1954" s="98"/>
      <c r="F1954" s="90"/>
      <c r="G1954" s="99"/>
      <c r="H1954" s="105"/>
      <c r="I1954" s="92"/>
      <c r="J1954" s="510"/>
      <c r="K1954" s="510"/>
      <c r="L1954" s="510"/>
      <c r="M1954" s="98"/>
      <c r="N1954" s="90"/>
      <c r="O1954" s="94"/>
    </row>
    <row r="1955" spans="1:17" s="122" customFormat="1" ht="14.25" customHeight="1">
      <c r="A1955" s="313"/>
      <c r="B1955" s="95"/>
      <c r="C1955" s="96"/>
      <c r="D1955" s="97"/>
      <c r="E1955" s="98"/>
      <c r="F1955" s="90"/>
      <c r="G1955" s="99"/>
      <c r="H1955" s="100"/>
      <c r="I1955" s="92"/>
      <c r="J1955" s="510"/>
      <c r="K1955" s="510"/>
      <c r="L1955" s="510"/>
      <c r="M1955" s="98"/>
      <c r="N1955" s="90"/>
      <c r="O1955" s="101">
        <f>ROUNDDOWN(SUM(N1954:N1959)/1000,0)</f>
        <v>0</v>
      </c>
    </row>
    <row r="1956" spans="1:17" s="122" customFormat="1" ht="14.1" customHeight="1" thickBot="1">
      <c r="A1956" s="313"/>
      <c r="B1956" s="113" t="s">
        <v>608</v>
      </c>
      <c r="C1956" s="114"/>
      <c r="D1956" s="114"/>
      <c r="E1956" s="115"/>
      <c r="F1956" s="116"/>
      <c r="G1956" s="117">
        <f>G1957-G1922-G1929-G1935-G1939-G1944-G1952</f>
        <v>0</v>
      </c>
      <c r="H1956" s="105"/>
      <c r="I1956" s="92"/>
      <c r="J1956" s="510"/>
      <c r="K1956" s="510"/>
      <c r="L1956" s="510"/>
      <c r="M1956" s="98"/>
      <c r="N1956" s="90"/>
      <c r="O1956" s="94"/>
    </row>
    <row r="1957" spans="1:17" s="122" customFormat="1" ht="14.25" customHeight="1" thickTop="1">
      <c r="A1957" s="313"/>
      <c r="B1957" s="702" t="s">
        <v>57</v>
      </c>
      <c r="C1957" s="703"/>
      <c r="D1957" s="703"/>
      <c r="E1957" s="703"/>
      <c r="F1957" s="704"/>
      <c r="G1957" s="118">
        <f>O1966</f>
        <v>0</v>
      </c>
      <c r="H1957" s="100"/>
      <c r="I1957" s="92"/>
      <c r="J1957" s="510"/>
      <c r="K1957" s="510"/>
      <c r="L1957" s="510"/>
      <c r="M1957" s="98"/>
      <c r="N1957" s="90"/>
      <c r="O1957" s="94"/>
    </row>
    <row r="1958" spans="1:17" s="122" customFormat="1" ht="20.100000000000001" customHeight="1">
      <c r="A1958" s="313"/>
      <c r="B1958" s="119" t="s">
        <v>58</v>
      </c>
      <c r="C1958" s="120"/>
      <c r="D1958" s="120"/>
      <c r="E1958" s="120"/>
      <c r="F1958" s="120"/>
      <c r="G1958" s="121"/>
      <c r="H1958" s="100"/>
      <c r="I1958" s="107"/>
      <c r="J1958" s="511"/>
      <c r="K1958" s="511"/>
      <c r="L1958" s="511"/>
      <c r="M1958" s="104"/>
      <c r="N1958" s="645"/>
      <c r="O1958" s="106"/>
    </row>
    <row r="1959" spans="1:17" s="122" customFormat="1" ht="14.25" customHeight="1">
      <c r="A1959" s="313"/>
      <c r="B1959" s="122" t="s">
        <v>59</v>
      </c>
      <c r="C1959" s="120"/>
      <c r="D1959" s="120"/>
      <c r="E1959" s="120"/>
      <c r="F1959" s="120"/>
      <c r="G1959" s="123" t="s">
        <v>60</v>
      </c>
      <c r="H1959" s="121"/>
      <c r="I1959" s="185" t="s">
        <v>717</v>
      </c>
      <c r="J1959" s="708"/>
      <c r="K1959" s="510"/>
      <c r="L1959" s="510"/>
      <c r="M1959" s="110"/>
      <c r="N1959" s="84"/>
      <c r="O1959" s="111"/>
    </row>
    <row r="1960" spans="1:17" s="122" customFormat="1" ht="14.25" customHeight="1">
      <c r="A1960" s="313"/>
      <c r="B1960" s="987" t="s">
        <v>61</v>
      </c>
      <c r="C1960" s="1019"/>
      <c r="D1960" s="1019"/>
      <c r="E1960" s="1019"/>
      <c r="F1960" s="1020"/>
      <c r="G1960" s="125" t="s">
        <v>62</v>
      </c>
      <c r="H1960" s="124"/>
      <c r="I1960" s="92"/>
      <c r="J1960" s="510"/>
      <c r="K1960" s="709"/>
      <c r="L1960" s="709"/>
      <c r="M1960" s="98"/>
      <c r="N1960" s="90"/>
      <c r="O1960" s="94"/>
      <c r="Q1960" s="648" t="s">
        <v>735</v>
      </c>
    </row>
    <row r="1961" spans="1:17" s="122" customFormat="1" ht="14.25" customHeight="1">
      <c r="A1961" s="313"/>
      <c r="B1961" s="1144" t="s">
        <v>403</v>
      </c>
      <c r="C1961" s="1019"/>
      <c r="D1961" s="1019"/>
      <c r="E1961" s="1019"/>
      <c r="F1961" s="1020"/>
      <c r="G1961" s="126"/>
      <c r="H1961" s="124"/>
      <c r="I1961" s="92"/>
      <c r="J1961" s="510"/>
      <c r="K1961" s="510"/>
      <c r="L1961" s="510"/>
      <c r="M1961" s="98"/>
      <c r="N1961" s="90"/>
      <c r="O1961" s="101">
        <f>ROUNDDOWN(SUM(N1960:N1964)/1000,0)</f>
        <v>0</v>
      </c>
    </row>
    <row r="1962" spans="1:17" s="122" customFormat="1" ht="20.100000000000001" customHeight="1">
      <c r="A1962" s="313"/>
      <c r="B1962" s="1144" t="s">
        <v>404</v>
      </c>
      <c r="C1962" s="1145"/>
      <c r="D1962" s="1145"/>
      <c r="E1962" s="1145"/>
      <c r="F1962" s="1146"/>
      <c r="G1962" s="126"/>
      <c r="H1962" s="127"/>
      <c r="I1962" s="92"/>
      <c r="J1962" s="510"/>
      <c r="K1962" s="510"/>
      <c r="L1962" s="510"/>
      <c r="M1962" s="98"/>
      <c r="N1962" s="90"/>
      <c r="O1962" s="94"/>
    </row>
    <row r="1963" spans="1:17" s="122" customFormat="1" ht="21.95" customHeight="1" thickBot="1">
      <c r="A1963" s="313"/>
      <c r="B1963" s="1144" t="s">
        <v>104</v>
      </c>
      <c r="C1963" s="1145"/>
      <c r="D1963" s="1145"/>
      <c r="E1963" s="1145"/>
      <c r="F1963" s="1146"/>
      <c r="G1963" s="126"/>
      <c r="H1963" s="105"/>
      <c r="I1963" s="92"/>
      <c r="J1963" s="510"/>
      <c r="K1963" s="510"/>
      <c r="L1963" s="510"/>
      <c r="M1963" s="98"/>
      <c r="N1963" s="90"/>
      <c r="O1963" s="128"/>
    </row>
    <row r="1964" spans="1:17" s="122" customFormat="1" ht="35.450000000000003" customHeight="1" thickTop="1">
      <c r="A1964" s="313"/>
      <c r="B1964" s="1144" t="s">
        <v>108</v>
      </c>
      <c r="C1964" s="1145"/>
      <c r="D1964" s="1145"/>
      <c r="E1964" s="1145"/>
      <c r="F1964" s="1146"/>
      <c r="G1964" s="126"/>
      <c r="H1964" s="105"/>
      <c r="I1964" s="1166" t="s">
        <v>402</v>
      </c>
      <c r="J1964" s="1167"/>
      <c r="K1964" s="1167"/>
      <c r="L1964" s="1167"/>
      <c r="M1964" s="1167"/>
      <c r="N1964" s="1168"/>
      <c r="O1964" s="129">
        <f>SUM(O1922,O1932,O1941,O1948,O1955,O1961)</f>
        <v>0</v>
      </c>
    </row>
    <row r="1965" spans="1:17" s="122" customFormat="1" ht="35.450000000000003" customHeight="1">
      <c r="A1965" s="313"/>
      <c r="B1965" s="1144" t="s">
        <v>774</v>
      </c>
      <c r="C1965" s="1145"/>
      <c r="D1965" s="1145"/>
      <c r="E1965" s="1145"/>
      <c r="F1965" s="1146"/>
      <c r="G1965" s="126"/>
      <c r="H1965" s="121"/>
      <c r="I1965" s="1169" t="s">
        <v>276</v>
      </c>
      <c r="J1965" s="1170"/>
      <c r="K1965" s="1170"/>
      <c r="L1965" s="1170"/>
      <c r="M1965" s="1170"/>
      <c r="N1965" s="1171"/>
      <c r="O1965" s="136">
        <f>IF(共通入力シート!$B$18="課税事業者",ROUNDDOWN((O1964-G1967)*10/110,0),0)</f>
        <v>0</v>
      </c>
    </row>
    <row r="1966" spans="1:17" s="122" customFormat="1" ht="26.1" customHeight="1" thickBot="1">
      <c r="A1966" s="313"/>
      <c r="B1966" s="1153" t="s">
        <v>775</v>
      </c>
      <c r="C1966" s="1154"/>
      <c r="D1966" s="1154"/>
      <c r="E1966" s="1154"/>
      <c r="F1966" s="1155"/>
      <c r="G1966" s="126"/>
      <c r="H1966" s="121"/>
      <c r="I1966" s="1159" t="s">
        <v>609</v>
      </c>
      <c r="J1966" s="1160"/>
      <c r="K1966" s="1160"/>
      <c r="L1966" s="1160"/>
      <c r="M1966" s="1160"/>
      <c r="N1966" s="1161"/>
      <c r="O1966" s="131">
        <f>O1964-O1965</f>
        <v>0</v>
      </c>
    </row>
    <row r="1967" spans="1:17" s="122" customFormat="1" ht="25.35" customHeight="1" thickTop="1">
      <c r="A1967" s="313"/>
      <c r="B1967" s="1156" t="s">
        <v>63</v>
      </c>
      <c r="C1967" s="1157"/>
      <c r="D1967" s="1157"/>
      <c r="E1967" s="1157"/>
      <c r="F1967" s="1158"/>
      <c r="G1967" s="130">
        <f>SUM(G1961:G1966)</f>
        <v>0</v>
      </c>
      <c r="H1967" s="326"/>
      <c r="I1967" s="1159" t="s">
        <v>610</v>
      </c>
      <c r="J1967" s="1160"/>
      <c r="K1967" s="1160"/>
      <c r="L1967" s="1160"/>
      <c r="M1967" s="1160"/>
      <c r="N1967" s="1161"/>
      <c r="O1967" s="134"/>
    </row>
    <row r="1968" spans="1:17" s="122" customFormat="1" ht="26.25" customHeight="1">
      <c r="A1968" s="313"/>
      <c r="B1968" s="122" t="s">
        <v>64</v>
      </c>
      <c r="C1968" s="327"/>
      <c r="D1968" s="327"/>
      <c r="E1968" s="327"/>
      <c r="F1968" s="327"/>
      <c r="G1968" s="133"/>
      <c r="H1968" s="326"/>
      <c r="O1968" s="135"/>
    </row>
    <row r="1969" spans="1:21" s="122" customFormat="1" ht="10.5" customHeight="1" thickBot="1">
      <c r="A1969" s="313"/>
      <c r="C1969" s="327"/>
      <c r="D1969" s="327"/>
      <c r="E1969" s="327"/>
      <c r="F1969" s="327"/>
      <c r="G1969" s="133"/>
      <c r="H1969" s="326"/>
      <c r="I1969" s="328"/>
    </row>
    <row r="1970" spans="1:21" s="122" customFormat="1" ht="25.35" customHeight="1" thickBot="1">
      <c r="A1970" s="313"/>
      <c r="B1970" s="1143" t="s">
        <v>65</v>
      </c>
      <c r="C1970" s="1018"/>
      <c r="D1970" s="1162" t="str">
        <f>IF(共通入力シート!$B$2="","",共通入力シート!$B$2)</f>
        <v/>
      </c>
      <c r="E1970" s="1162"/>
      <c r="F1970" s="1162"/>
      <c r="G1970" s="1163"/>
      <c r="H1970" s="1164" t="s">
        <v>778</v>
      </c>
      <c r="I1970" s="1165"/>
      <c r="J1970" s="1165"/>
      <c r="K1970" s="1165"/>
      <c r="L1970" s="1165"/>
      <c r="M1970" s="1165"/>
      <c r="N1970" s="1165"/>
      <c r="O1970" s="1165"/>
    </row>
    <row r="1971" spans="1:21" s="122" customFormat="1" ht="77.099999999999994" customHeight="1" thickBot="1">
      <c r="A1971" s="313"/>
      <c r="B1971" s="1148" t="s">
        <v>776</v>
      </c>
      <c r="C1971" s="1149"/>
      <c r="D1971" s="1150" t="str">
        <f>IF(O1966=0,"",MAX(0,MIN(INT(O1966/2),G1956)))</f>
        <v/>
      </c>
      <c r="E1971" s="1150"/>
      <c r="F1971" s="1150"/>
      <c r="G1971" s="329" t="s">
        <v>27</v>
      </c>
      <c r="H1971" s="1151" t="s">
        <v>736</v>
      </c>
      <c r="I1971" s="1152"/>
      <c r="J1971" s="1152"/>
      <c r="K1971" s="1152"/>
      <c r="L1971" s="1152"/>
      <c r="M1971" s="1152"/>
      <c r="N1971" s="1152"/>
      <c r="O1971" s="1152"/>
    </row>
    <row r="1972" spans="1:21" ht="4.5" customHeight="1"/>
    <row r="1973" spans="1:21" ht="15.6" customHeight="1">
      <c r="B1973" s="122" t="s">
        <v>332</v>
      </c>
      <c r="C1973" s="198"/>
      <c r="D1973" s="198"/>
      <c r="E1973" s="198"/>
      <c r="F1973" s="198"/>
      <c r="G1973" s="198"/>
      <c r="H1973" s="198"/>
      <c r="I1973" s="198"/>
      <c r="J1973" s="198"/>
      <c r="K1973" s="198"/>
      <c r="L1973" s="198"/>
      <c r="M1973" s="198"/>
      <c r="N1973" s="198"/>
      <c r="O1973" s="198"/>
      <c r="R1973" s="294"/>
      <c r="S1973" s="294"/>
      <c r="T1973" s="294"/>
      <c r="U1973" s="294"/>
    </row>
    <row r="1974" spans="1:21" ht="15.6" customHeight="1">
      <c r="B1974" s="198" t="s">
        <v>383</v>
      </c>
      <c r="C1974" s="198"/>
      <c r="D1974" s="198"/>
      <c r="E1974" s="198"/>
      <c r="F1974" s="198"/>
      <c r="G1974" s="198"/>
      <c r="H1974" s="198"/>
      <c r="I1974" s="198"/>
      <c r="J1974" s="198"/>
      <c r="K1974" s="198"/>
      <c r="L1974" s="198"/>
      <c r="M1974" s="198"/>
      <c r="N1974" s="198"/>
      <c r="O1974" s="198"/>
      <c r="R1974" s="294"/>
      <c r="S1974" s="294"/>
      <c r="T1974" s="294"/>
      <c r="U1974" s="294"/>
    </row>
    <row r="1975" spans="1:21" ht="15.6" customHeight="1" thickBot="1">
      <c r="B1975" s="1044" t="s">
        <v>575</v>
      </c>
      <c r="C1975" s="1044"/>
      <c r="D1975" s="1044"/>
      <c r="E1975" s="1044"/>
      <c r="F1975" s="1044"/>
      <c r="G1975" s="1044"/>
      <c r="H1975" s="1044"/>
      <c r="I1975" s="1044"/>
      <c r="J1975" s="1044"/>
      <c r="K1975" s="1044"/>
      <c r="L1975" s="1044"/>
      <c r="M1975" s="1044"/>
      <c r="N1975" s="1044"/>
      <c r="O1975" s="1044"/>
      <c r="R1975" s="294"/>
      <c r="S1975" s="294"/>
      <c r="T1975" s="294"/>
      <c r="U1975" s="294"/>
    </row>
    <row r="1976" spans="1:21" ht="15.75" customHeight="1">
      <c r="B1976" s="1036" t="s">
        <v>36</v>
      </c>
      <c r="C1976" s="1063"/>
      <c r="D1976" s="1051" t="s">
        <v>572</v>
      </c>
      <c r="E1976" s="1052"/>
      <c r="F1976" s="1036" t="s">
        <v>447</v>
      </c>
      <c r="G1976" s="1037"/>
      <c r="H1976" s="1038"/>
      <c r="I1976" s="1038"/>
      <c r="J1976" s="1038"/>
      <c r="K1976" s="1038"/>
      <c r="L1976" s="1038"/>
      <c r="M1976" s="1038"/>
      <c r="N1976" s="1038"/>
      <c r="O1976" s="1039"/>
      <c r="Q1976" s="520"/>
      <c r="R1976" s="294"/>
      <c r="S1976" s="294"/>
      <c r="T1976" s="294"/>
      <c r="U1976" s="294"/>
    </row>
    <row r="1977" spans="1:21" ht="17.25" customHeight="1" thickBot="1">
      <c r="B1977" s="1040"/>
      <c r="C1977" s="1064"/>
      <c r="D1977" s="1053"/>
      <c r="E1977" s="1054"/>
      <c r="F1977" s="1040"/>
      <c r="G1977" s="1041"/>
      <c r="H1977" s="1042"/>
      <c r="I1977" s="1042"/>
      <c r="J1977" s="1042"/>
      <c r="K1977" s="1042"/>
      <c r="L1977" s="1042"/>
      <c r="M1977" s="1042"/>
      <c r="N1977" s="1042"/>
      <c r="O1977" s="1043"/>
      <c r="Q1977" s="519"/>
      <c r="R1977" s="294"/>
      <c r="S1977" s="294"/>
      <c r="T1977" s="294"/>
      <c r="U1977" s="294"/>
    </row>
    <row r="1978" spans="1:21" ht="16.5" customHeight="1">
      <c r="B1978" s="295" t="s">
        <v>111</v>
      </c>
      <c r="C1978" s="296"/>
      <c r="D1978" s="296"/>
      <c r="E1978" s="297"/>
      <c r="F1978" s="296"/>
      <c r="G1978" s="296"/>
      <c r="H1978" s="298"/>
      <c r="I1978" s="298"/>
      <c r="J1978" s="298"/>
      <c r="K1978" s="298"/>
      <c r="L1978" s="298"/>
      <c r="M1978" s="298"/>
      <c r="N1978" s="298"/>
      <c r="O1978" s="299"/>
      <c r="R1978" s="294"/>
      <c r="S1978" s="294"/>
      <c r="T1978" s="294"/>
      <c r="U1978" s="294"/>
    </row>
    <row r="1979" spans="1:21" ht="18.75" customHeight="1">
      <c r="B1979" s="1055"/>
      <c r="C1979" s="1056"/>
      <c r="D1979" s="1056"/>
      <c r="E1979" s="1056"/>
      <c r="F1979" s="1056"/>
      <c r="G1979" s="1056"/>
      <c r="H1979" s="1056"/>
      <c r="I1979" s="1056"/>
      <c r="J1979" s="1056"/>
      <c r="K1979" s="1056"/>
      <c r="L1979" s="1213" t="s">
        <v>39</v>
      </c>
      <c r="M1979" s="1215"/>
      <c r="N1979" s="1215"/>
      <c r="O1979" s="1216"/>
      <c r="Q1979" s="496" t="str">
        <f>IF(M1979="", "←選択してください。", "")</f>
        <v>←選択してください。</v>
      </c>
      <c r="R1979" s="294"/>
      <c r="S1979" s="294"/>
      <c r="T1979" s="294"/>
      <c r="U1979" s="294"/>
    </row>
    <row r="1980" spans="1:21" ht="17.25" customHeight="1">
      <c r="B1980" s="1057"/>
      <c r="C1980" s="1058"/>
      <c r="D1980" s="1058"/>
      <c r="E1980" s="1058"/>
      <c r="F1980" s="1058"/>
      <c r="G1980" s="1058"/>
      <c r="H1980" s="1058"/>
      <c r="I1980" s="1058"/>
      <c r="J1980" s="1058"/>
      <c r="K1980" s="1058"/>
      <c r="L1980" s="1214"/>
      <c r="M1980" s="1217"/>
      <c r="N1980" s="1217"/>
      <c r="O1980" s="1218"/>
      <c r="Q1980" s="301"/>
      <c r="R1980" s="294"/>
      <c r="S1980" s="294"/>
      <c r="T1980" s="294"/>
      <c r="U1980" s="294"/>
    </row>
    <row r="1981" spans="1:21" ht="4.5" customHeight="1">
      <c r="B1981" s="303"/>
      <c r="C1981" s="303"/>
      <c r="D1981" s="303"/>
      <c r="E1981" s="303"/>
      <c r="F1981" s="303"/>
      <c r="G1981" s="303"/>
      <c r="H1981" s="303"/>
      <c r="I1981" s="303"/>
      <c r="J1981" s="303"/>
      <c r="K1981" s="303"/>
      <c r="L1981" s="303"/>
      <c r="M1981" s="303"/>
      <c r="N1981" s="303"/>
      <c r="O1981" s="517"/>
      <c r="R1981" s="294"/>
      <c r="S1981" s="294"/>
      <c r="T1981" s="294"/>
      <c r="U1981" s="294"/>
    </row>
    <row r="1982" spans="1:21" ht="24" customHeight="1">
      <c r="B1982" s="987" t="s">
        <v>112</v>
      </c>
      <c r="C1982" s="1097"/>
      <c r="D1982" s="1098" t="s">
        <v>41</v>
      </c>
      <c r="E1982" s="1099"/>
      <c r="F1982" s="1100"/>
      <c r="G1982" s="1100"/>
      <c r="H1982" s="1101"/>
      <c r="I1982" s="987"/>
      <c r="J1982" s="988"/>
      <c r="K1982" s="988"/>
      <c r="L1982" s="1219"/>
      <c r="M1982" s="1219"/>
      <c r="N1982" s="1219"/>
      <c r="O1982" s="1220"/>
      <c r="Q1982" s="301" t="str">
        <f>IF(OR(F1976="人材養成事業",F1976= "普及啓発事業"), "←斜線部は記入する必要はありません。", "")</f>
        <v/>
      </c>
      <c r="R1982" s="294"/>
      <c r="S1982" s="294"/>
      <c r="T1982" s="294"/>
      <c r="U1982" s="294"/>
    </row>
    <row r="1983" spans="1:21" ht="8.25" customHeight="1">
      <c r="B1983" s="122"/>
      <c r="C1983" s="122"/>
      <c r="D1983" s="122"/>
      <c r="E1983" s="122"/>
      <c r="F1983" s="303"/>
      <c r="G1983" s="303"/>
      <c r="H1983" s="500"/>
      <c r="I1983" s="303"/>
      <c r="J1983" s="303"/>
      <c r="K1983" s="303"/>
      <c r="L1983" s="501"/>
      <c r="M1983" s="303"/>
      <c r="N1983" s="303"/>
      <c r="O1983" s="502"/>
      <c r="Q1983" s="301"/>
      <c r="R1983" s="294"/>
      <c r="S1983" s="294"/>
      <c r="T1983" s="294"/>
      <c r="U1983" s="294"/>
    </row>
    <row r="1984" spans="1:21" ht="24" hidden="1" customHeight="1">
      <c r="B1984" s="122"/>
      <c r="C1984" s="122"/>
      <c r="D1984" s="122"/>
      <c r="E1984" s="122"/>
      <c r="F1984" s="303"/>
      <c r="G1984" s="303"/>
      <c r="H1984" s="500"/>
      <c r="I1984" s="303"/>
      <c r="J1984" s="303"/>
      <c r="K1984" s="303"/>
      <c r="L1984" s="501"/>
      <c r="M1984" s="303"/>
      <c r="N1984" s="303"/>
      <c r="O1984" s="502"/>
      <c r="Q1984" s="301"/>
      <c r="R1984" s="294"/>
      <c r="S1984" s="294"/>
      <c r="T1984" s="294"/>
      <c r="U1984" s="294"/>
    </row>
    <row r="1985" spans="2:21" ht="9.75" hidden="1" customHeight="1">
      <c r="B1985" s="122"/>
      <c r="C1985" s="122"/>
      <c r="D1985" s="303"/>
      <c r="E1985" s="303"/>
      <c r="F1985" s="303"/>
      <c r="G1985" s="303"/>
      <c r="H1985" s="303"/>
      <c r="I1985" s="303"/>
      <c r="J1985" s="303"/>
      <c r="K1985" s="303"/>
      <c r="L1985" s="303"/>
      <c r="M1985" s="303"/>
      <c r="N1985" s="303"/>
      <c r="O1985" s="303"/>
      <c r="Q1985" s="301"/>
      <c r="R1985" s="294"/>
      <c r="S1985" s="294"/>
      <c r="T1985" s="294"/>
      <c r="U1985" s="294"/>
    </row>
    <row r="1986" spans="2:21" s="97" customFormat="1" ht="18" customHeight="1">
      <c r="B1986" s="1067" t="s">
        <v>277</v>
      </c>
      <c r="C1986" s="1075"/>
      <c r="D1986" s="1032" t="s">
        <v>738</v>
      </c>
      <c r="E1986" s="975"/>
      <c r="F1986" s="975"/>
      <c r="G1986" s="975"/>
      <c r="H1986" s="975"/>
      <c r="I1986" s="975"/>
      <c r="J1986" s="975"/>
      <c r="K1986" s="975"/>
      <c r="L1986" s="975"/>
      <c r="M1986" s="975"/>
      <c r="N1986" s="975"/>
      <c r="O1986" s="976"/>
      <c r="Q1986" s="495"/>
    </row>
    <row r="1987" spans="2:21" s="97" customFormat="1" ht="19.350000000000001" customHeight="1">
      <c r="B1987" s="1076"/>
      <c r="C1987" s="1077"/>
      <c r="D1987" s="1033"/>
      <c r="E1987" s="1034"/>
      <c r="F1987" s="1034"/>
      <c r="G1987" s="1034"/>
      <c r="H1987" s="1034"/>
      <c r="I1987" s="1034"/>
      <c r="J1987" s="1034"/>
      <c r="K1987" s="1034"/>
      <c r="L1987" s="1034"/>
      <c r="M1987" s="1034"/>
      <c r="N1987" s="1034"/>
      <c r="O1987" s="1035"/>
    </row>
    <row r="1988" spans="2:21" s="97" customFormat="1" ht="19.350000000000001" customHeight="1">
      <c r="B1988" s="1076"/>
      <c r="C1988" s="1077"/>
      <c r="D1988" s="1026"/>
      <c r="E1988" s="1027"/>
      <c r="F1988" s="1027"/>
      <c r="G1988" s="1027"/>
      <c r="H1988" s="1027"/>
      <c r="I1988" s="1027"/>
      <c r="J1988" s="1027"/>
      <c r="K1988" s="1027"/>
      <c r="L1988" s="1027"/>
      <c r="M1988" s="1027"/>
      <c r="N1988" s="1027"/>
      <c r="O1988" s="1028"/>
    </row>
    <row r="1989" spans="2:21" s="97" customFormat="1" ht="19.350000000000001" customHeight="1">
      <c r="B1989" s="1076"/>
      <c r="C1989" s="1077"/>
      <c r="D1989" s="1026"/>
      <c r="E1989" s="1027"/>
      <c r="F1989" s="1027"/>
      <c r="G1989" s="1027"/>
      <c r="H1989" s="1027"/>
      <c r="I1989" s="1027"/>
      <c r="J1989" s="1027"/>
      <c r="K1989" s="1027"/>
      <c r="L1989" s="1027"/>
      <c r="M1989" s="1027"/>
      <c r="N1989" s="1027"/>
      <c r="O1989" s="1028"/>
    </row>
    <row r="1990" spans="2:21" s="97" customFormat="1" ht="19.350000000000001" customHeight="1">
      <c r="B1990" s="1076"/>
      <c r="C1990" s="1077"/>
      <c r="D1990" s="1026"/>
      <c r="E1990" s="1027"/>
      <c r="F1990" s="1027"/>
      <c r="G1990" s="1027"/>
      <c r="H1990" s="1027"/>
      <c r="I1990" s="1027"/>
      <c r="J1990" s="1027"/>
      <c r="K1990" s="1027"/>
      <c r="L1990" s="1027"/>
      <c r="M1990" s="1027"/>
      <c r="N1990" s="1027"/>
      <c r="O1990" s="1028"/>
    </row>
    <row r="1991" spans="2:21" s="97" customFormat="1" ht="19.350000000000001" customHeight="1">
      <c r="B1991" s="1076"/>
      <c r="C1991" s="1077"/>
      <c r="D1991" s="1026"/>
      <c r="E1991" s="1027"/>
      <c r="F1991" s="1027"/>
      <c r="G1991" s="1027"/>
      <c r="H1991" s="1027"/>
      <c r="I1991" s="1027"/>
      <c r="J1991" s="1027"/>
      <c r="K1991" s="1027"/>
      <c r="L1991" s="1027"/>
      <c r="M1991" s="1027"/>
      <c r="N1991" s="1027"/>
      <c r="O1991" s="1028"/>
    </row>
    <row r="1992" spans="2:21" s="97" customFormat="1" ht="19.350000000000001" customHeight="1">
      <c r="B1992" s="1076"/>
      <c r="C1992" s="1077"/>
      <c r="D1992" s="1026"/>
      <c r="E1992" s="1027"/>
      <c r="F1992" s="1027"/>
      <c r="G1992" s="1027"/>
      <c r="H1992" s="1027"/>
      <c r="I1992" s="1027"/>
      <c r="J1992" s="1027"/>
      <c r="K1992" s="1027"/>
      <c r="L1992" s="1027"/>
      <c r="M1992" s="1027"/>
      <c r="N1992" s="1027"/>
      <c r="O1992" s="1028"/>
    </row>
    <row r="1993" spans="2:21" s="97" customFormat="1" ht="19.350000000000001" customHeight="1">
      <c r="B1993" s="1076"/>
      <c r="C1993" s="1077"/>
      <c r="D1993" s="1026"/>
      <c r="E1993" s="1027"/>
      <c r="F1993" s="1027"/>
      <c r="G1993" s="1027"/>
      <c r="H1993" s="1027"/>
      <c r="I1993" s="1027"/>
      <c r="J1993" s="1027"/>
      <c r="K1993" s="1027"/>
      <c r="L1993" s="1027"/>
      <c r="M1993" s="1027"/>
      <c r="N1993" s="1027"/>
      <c r="O1993" s="1028"/>
    </row>
    <row r="1994" spans="2:21" s="97" customFormat="1" ht="19.350000000000001" customHeight="1">
      <c r="B1994" s="1076"/>
      <c r="C1994" s="1077"/>
      <c r="D1994" s="1026"/>
      <c r="E1994" s="1027"/>
      <c r="F1994" s="1027"/>
      <c r="G1994" s="1027"/>
      <c r="H1994" s="1027"/>
      <c r="I1994" s="1027"/>
      <c r="J1994" s="1027"/>
      <c r="K1994" s="1027"/>
      <c r="L1994" s="1027"/>
      <c r="M1994" s="1027"/>
      <c r="N1994" s="1027"/>
      <c r="O1994" s="1028"/>
    </row>
    <row r="1995" spans="2:21" s="97" customFormat="1" ht="19.350000000000001" customHeight="1">
      <c r="B1995" s="1076"/>
      <c r="C1995" s="1077"/>
      <c r="D1995" s="1026"/>
      <c r="E1995" s="1027"/>
      <c r="F1995" s="1027"/>
      <c r="G1995" s="1027"/>
      <c r="H1995" s="1027"/>
      <c r="I1995" s="1027"/>
      <c r="J1995" s="1027"/>
      <c r="K1995" s="1027"/>
      <c r="L1995" s="1027"/>
      <c r="M1995" s="1027"/>
      <c r="N1995" s="1027"/>
      <c r="O1995" s="1028"/>
    </row>
    <row r="1996" spans="2:21" s="97" customFormat="1" ht="19.350000000000001" customHeight="1">
      <c r="B1996" s="1078"/>
      <c r="C1996" s="1079"/>
      <c r="D1996" s="1029"/>
      <c r="E1996" s="1030"/>
      <c r="F1996" s="1030"/>
      <c r="G1996" s="1030"/>
      <c r="H1996" s="1030"/>
      <c r="I1996" s="1030"/>
      <c r="J1996" s="1030"/>
      <c r="K1996" s="1030"/>
      <c r="L1996" s="1030"/>
      <c r="M1996" s="1030"/>
      <c r="N1996" s="1030"/>
      <c r="O1996" s="1031"/>
    </row>
    <row r="1997" spans="2:21" s="97" customFormat="1" ht="18" customHeight="1">
      <c r="B1997" s="1067" t="s">
        <v>114</v>
      </c>
      <c r="C1997" s="1092"/>
      <c r="D1997" s="1147" t="s">
        <v>523</v>
      </c>
      <c r="E1997" s="1133"/>
      <c r="F1997" s="1133"/>
      <c r="G1997" s="1133"/>
      <c r="H1997" s="1133"/>
      <c r="I1997" s="1133"/>
      <c r="J1997" s="1133"/>
      <c r="K1997" s="1133"/>
      <c r="L1997" s="1133"/>
      <c r="M1997" s="1133"/>
      <c r="N1997" s="1133"/>
      <c r="O1997" s="1134"/>
    </row>
    <row r="1998" spans="2:21" s="97" customFormat="1" ht="18" customHeight="1">
      <c r="B1998" s="1093"/>
      <c r="C1998" s="1094"/>
      <c r="D1998" s="1045"/>
      <c r="E1998" s="1046"/>
      <c r="F1998" s="1046"/>
      <c r="G1998" s="1046"/>
      <c r="H1998" s="1046"/>
      <c r="I1998" s="1046"/>
      <c r="J1998" s="1046"/>
      <c r="K1998" s="1046"/>
      <c r="L1998" s="1046"/>
      <c r="M1998" s="1046"/>
      <c r="N1998" s="1046"/>
      <c r="O1998" s="1047"/>
    </row>
    <row r="1999" spans="2:21" s="97" customFormat="1" ht="18" customHeight="1">
      <c r="B1999" s="1093"/>
      <c r="C1999" s="1094"/>
      <c r="D1999" s="1026"/>
      <c r="E1999" s="1027"/>
      <c r="F1999" s="1027"/>
      <c r="G1999" s="1027"/>
      <c r="H1999" s="1027"/>
      <c r="I1999" s="1027"/>
      <c r="J1999" s="1027"/>
      <c r="K1999" s="1027"/>
      <c r="L1999" s="1027"/>
      <c r="M1999" s="1027"/>
      <c r="N1999" s="1027"/>
      <c r="O1999" s="1028"/>
    </row>
    <row r="2000" spans="2:21" s="97" customFormat="1" ht="18" customHeight="1">
      <c r="B2000" s="1093"/>
      <c r="C2000" s="1094"/>
      <c r="D2000" s="1026"/>
      <c r="E2000" s="1027"/>
      <c r="F2000" s="1027"/>
      <c r="G2000" s="1027"/>
      <c r="H2000" s="1027"/>
      <c r="I2000" s="1027"/>
      <c r="J2000" s="1027"/>
      <c r="K2000" s="1027"/>
      <c r="L2000" s="1027"/>
      <c r="M2000" s="1027"/>
      <c r="N2000" s="1027"/>
      <c r="O2000" s="1028"/>
    </row>
    <row r="2001" spans="2:15" s="97" customFormat="1" ht="18" customHeight="1">
      <c r="B2001" s="1093"/>
      <c r="C2001" s="1094"/>
      <c r="D2001" s="1026"/>
      <c r="E2001" s="1027"/>
      <c r="F2001" s="1027"/>
      <c r="G2001" s="1027"/>
      <c r="H2001" s="1027"/>
      <c r="I2001" s="1027"/>
      <c r="J2001" s="1027"/>
      <c r="K2001" s="1027"/>
      <c r="L2001" s="1027"/>
      <c r="M2001" s="1027"/>
      <c r="N2001" s="1027"/>
      <c r="O2001" s="1028"/>
    </row>
    <row r="2002" spans="2:15" s="97" customFormat="1" ht="18" customHeight="1">
      <c r="B2002" s="1093"/>
      <c r="C2002" s="1094"/>
      <c r="D2002" s="1026"/>
      <c r="E2002" s="1027"/>
      <c r="F2002" s="1027"/>
      <c r="G2002" s="1027"/>
      <c r="H2002" s="1027"/>
      <c r="I2002" s="1027"/>
      <c r="J2002" s="1027"/>
      <c r="K2002" s="1027"/>
      <c r="L2002" s="1027"/>
      <c r="M2002" s="1027"/>
      <c r="N2002" s="1027"/>
      <c r="O2002" s="1028"/>
    </row>
    <row r="2003" spans="2:15" s="97" customFormat="1" ht="18" customHeight="1">
      <c r="B2003" s="1093"/>
      <c r="C2003" s="1094"/>
      <c r="D2003" s="1048"/>
      <c r="E2003" s="1049"/>
      <c r="F2003" s="1049"/>
      <c r="G2003" s="1049"/>
      <c r="H2003" s="1049"/>
      <c r="I2003" s="1049"/>
      <c r="J2003" s="1049"/>
      <c r="K2003" s="1049"/>
      <c r="L2003" s="1049"/>
      <c r="M2003" s="1049"/>
      <c r="N2003" s="1049"/>
      <c r="O2003" s="1050"/>
    </row>
    <row r="2004" spans="2:15" s="97" customFormat="1" ht="18" customHeight="1">
      <c r="B2004" s="1093"/>
      <c r="C2004" s="1094"/>
      <c r="D2004" s="1116" t="s">
        <v>334</v>
      </c>
      <c r="E2004" s="1117"/>
      <c r="F2004" s="1117"/>
      <c r="G2004" s="1117"/>
      <c r="H2004" s="1117"/>
      <c r="I2004" s="1117"/>
      <c r="J2004" s="1117"/>
      <c r="K2004" s="1117"/>
      <c r="L2004" s="1117"/>
      <c r="M2004" s="1117"/>
      <c r="N2004" s="1117"/>
      <c r="O2004" s="1118"/>
    </row>
    <row r="2005" spans="2:15" s="97" customFormat="1" ht="18" customHeight="1">
      <c r="B2005" s="1093"/>
      <c r="C2005" s="1094"/>
      <c r="D2005" s="1045"/>
      <c r="E2005" s="1119"/>
      <c r="F2005" s="1119"/>
      <c r="G2005" s="1119"/>
      <c r="H2005" s="1119"/>
      <c r="I2005" s="1119"/>
      <c r="J2005" s="1119"/>
      <c r="K2005" s="1119"/>
      <c r="L2005" s="1119"/>
      <c r="M2005" s="1119"/>
      <c r="N2005" s="1119"/>
      <c r="O2005" s="1120"/>
    </row>
    <row r="2006" spans="2:15" s="97" customFormat="1" ht="18" customHeight="1">
      <c r="B2006" s="1093"/>
      <c r="C2006" s="1094"/>
      <c r="D2006" s="1121"/>
      <c r="E2006" s="1122"/>
      <c r="F2006" s="1122"/>
      <c r="G2006" s="1122"/>
      <c r="H2006" s="1122"/>
      <c r="I2006" s="1122"/>
      <c r="J2006" s="1122"/>
      <c r="K2006" s="1122"/>
      <c r="L2006" s="1122"/>
      <c r="M2006" s="1122"/>
      <c r="N2006" s="1122"/>
      <c r="O2006" s="1123"/>
    </row>
    <row r="2007" spans="2:15" s="97" customFormat="1" ht="18" customHeight="1">
      <c r="B2007" s="1093"/>
      <c r="C2007" s="1094"/>
      <c r="D2007" s="1121"/>
      <c r="E2007" s="1122"/>
      <c r="F2007" s="1122"/>
      <c r="G2007" s="1122"/>
      <c r="H2007" s="1122"/>
      <c r="I2007" s="1122"/>
      <c r="J2007" s="1122"/>
      <c r="K2007" s="1122"/>
      <c r="L2007" s="1122"/>
      <c r="M2007" s="1122"/>
      <c r="N2007" s="1122"/>
      <c r="O2007" s="1123"/>
    </row>
    <row r="2008" spans="2:15" s="97" customFormat="1" ht="18" customHeight="1">
      <c r="B2008" s="1093"/>
      <c r="C2008" s="1094"/>
      <c r="D2008" s="1121"/>
      <c r="E2008" s="1122"/>
      <c r="F2008" s="1122"/>
      <c r="G2008" s="1122"/>
      <c r="H2008" s="1122"/>
      <c r="I2008" s="1122"/>
      <c r="J2008" s="1122"/>
      <c r="K2008" s="1122"/>
      <c r="L2008" s="1122"/>
      <c r="M2008" s="1122"/>
      <c r="N2008" s="1122"/>
      <c r="O2008" s="1123"/>
    </row>
    <row r="2009" spans="2:15" s="97" customFormat="1" ht="18" customHeight="1">
      <c r="B2009" s="1093"/>
      <c r="C2009" s="1094"/>
      <c r="D2009" s="1121"/>
      <c r="E2009" s="1122"/>
      <c r="F2009" s="1122"/>
      <c r="G2009" s="1122"/>
      <c r="H2009" s="1122"/>
      <c r="I2009" s="1122"/>
      <c r="J2009" s="1122"/>
      <c r="K2009" s="1122"/>
      <c r="L2009" s="1122"/>
      <c r="M2009" s="1122"/>
      <c r="N2009" s="1122"/>
      <c r="O2009" s="1123"/>
    </row>
    <row r="2010" spans="2:15" s="97" customFormat="1" ht="18" customHeight="1">
      <c r="B2010" s="1093"/>
      <c r="C2010" s="1094"/>
      <c r="D2010" s="1121"/>
      <c r="E2010" s="1122"/>
      <c r="F2010" s="1122"/>
      <c r="G2010" s="1122"/>
      <c r="H2010" s="1122"/>
      <c r="I2010" s="1122"/>
      <c r="J2010" s="1122"/>
      <c r="K2010" s="1122"/>
      <c r="L2010" s="1122"/>
      <c r="M2010" s="1122"/>
      <c r="N2010" s="1122"/>
      <c r="O2010" s="1123"/>
    </row>
    <row r="2011" spans="2:15" s="97" customFormat="1" ht="18" customHeight="1">
      <c r="B2011" s="1095"/>
      <c r="C2011" s="1096"/>
      <c r="D2011" s="1124"/>
      <c r="E2011" s="1125"/>
      <c r="F2011" s="1125"/>
      <c r="G2011" s="1125"/>
      <c r="H2011" s="1125"/>
      <c r="I2011" s="1125"/>
      <c r="J2011" s="1125"/>
      <c r="K2011" s="1125"/>
      <c r="L2011" s="1125"/>
      <c r="M2011" s="1125"/>
      <c r="N2011" s="1125"/>
      <c r="O2011" s="1126"/>
    </row>
    <row r="2012" spans="2:15" s="97" customFormat="1" ht="38.25" customHeight="1">
      <c r="B2012" s="1067" t="s">
        <v>110</v>
      </c>
      <c r="C2012" s="1092"/>
      <c r="D2012" s="1102" t="s">
        <v>733</v>
      </c>
      <c r="E2012" s="1090"/>
      <c r="F2012" s="1090"/>
      <c r="G2012" s="1090"/>
      <c r="H2012" s="1090"/>
      <c r="I2012" s="1090"/>
      <c r="J2012" s="1090"/>
      <c r="K2012" s="1090"/>
      <c r="L2012" s="1090"/>
      <c r="M2012" s="1090"/>
      <c r="N2012" s="1090"/>
      <c r="O2012" s="1091"/>
    </row>
    <row r="2013" spans="2:15" s="97" customFormat="1" ht="18" customHeight="1">
      <c r="B2013" s="1093"/>
      <c r="C2013" s="1094"/>
      <c r="D2013" s="1045"/>
      <c r="E2013" s="1108"/>
      <c r="F2013" s="1108"/>
      <c r="G2013" s="1108"/>
      <c r="H2013" s="1108"/>
      <c r="I2013" s="1108"/>
      <c r="J2013" s="1108"/>
      <c r="K2013" s="1108"/>
      <c r="L2013" s="1108"/>
      <c r="M2013" s="1108"/>
      <c r="N2013" s="1108"/>
      <c r="O2013" s="1109"/>
    </row>
    <row r="2014" spans="2:15" s="97" customFormat="1" ht="18" customHeight="1">
      <c r="B2014" s="1093"/>
      <c r="C2014" s="1094"/>
      <c r="D2014" s="1110"/>
      <c r="E2014" s="1111"/>
      <c r="F2014" s="1111"/>
      <c r="G2014" s="1111"/>
      <c r="H2014" s="1111"/>
      <c r="I2014" s="1111"/>
      <c r="J2014" s="1111"/>
      <c r="K2014" s="1111"/>
      <c r="L2014" s="1111"/>
      <c r="M2014" s="1111"/>
      <c r="N2014" s="1111"/>
      <c r="O2014" s="1112"/>
    </row>
    <row r="2015" spans="2:15" s="97" customFormat="1" ht="18" customHeight="1">
      <c r="B2015" s="1093"/>
      <c r="C2015" s="1094"/>
      <c r="D2015" s="1113"/>
      <c r="E2015" s="1114"/>
      <c r="F2015" s="1114"/>
      <c r="G2015" s="1114"/>
      <c r="H2015" s="1114"/>
      <c r="I2015" s="1114"/>
      <c r="J2015" s="1114"/>
      <c r="K2015" s="1114"/>
      <c r="L2015" s="1114"/>
      <c r="M2015" s="1114"/>
      <c r="N2015" s="1114"/>
      <c r="O2015" s="1115"/>
    </row>
    <row r="2016" spans="2:15" s="97" customFormat="1" ht="17.100000000000001" customHeight="1">
      <c r="B2016" s="1093"/>
      <c r="C2016" s="1094"/>
      <c r="D2016" s="1133" t="s">
        <v>278</v>
      </c>
      <c r="E2016" s="1133"/>
      <c r="F2016" s="1133"/>
      <c r="G2016" s="1133"/>
      <c r="H2016" s="1133"/>
      <c r="I2016" s="1133"/>
      <c r="J2016" s="1133"/>
      <c r="K2016" s="1133"/>
      <c r="L2016" s="1133"/>
      <c r="M2016" s="1133"/>
      <c r="N2016" s="1133"/>
      <c r="O2016" s="1134"/>
    </row>
    <row r="2017" spans="2:21" s="97" customFormat="1" ht="17.100000000000001" customHeight="1">
      <c r="B2017" s="1093"/>
      <c r="C2017" s="1094"/>
      <c r="D2017" s="1135"/>
      <c r="E2017" s="1108"/>
      <c r="F2017" s="1108"/>
      <c r="G2017" s="1108"/>
      <c r="H2017" s="1108"/>
      <c r="I2017" s="1108"/>
      <c r="J2017" s="1108"/>
      <c r="K2017" s="1108"/>
      <c r="L2017" s="1108"/>
      <c r="M2017" s="1108"/>
      <c r="N2017" s="1108"/>
      <c r="O2017" s="1109"/>
    </row>
    <row r="2018" spans="2:21" s="97" customFormat="1" ht="17.100000000000001" customHeight="1">
      <c r="B2018" s="1093"/>
      <c r="C2018" s="1094"/>
      <c r="D2018" s="1110"/>
      <c r="E2018" s="1111"/>
      <c r="F2018" s="1111"/>
      <c r="G2018" s="1111"/>
      <c r="H2018" s="1111"/>
      <c r="I2018" s="1111"/>
      <c r="J2018" s="1111"/>
      <c r="K2018" s="1111"/>
      <c r="L2018" s="1111"/>
      <c r="M2018" s="1111"/>
      <c r="N2018" s="1111"/>
      <c r="O2018" s="1112"/>
    </row>
    <row r="2019" spans="2:21" s="97" customFormat="1" ht="17.100000000000001" customHeight="1">
      <c r="B2019" s="1093"/>
      <c r="C2019" s="1094"/>
      <c r="D2019" s="1113"/>
      <c r="E2019" s="1114"/>
      <c r="F2019" s="1114"/>
      <c r="G2019" s="1114"/>
      <c r="H2019" s="1114"/>
      <c r="I2019" s="1114"/>
      <c r="J2019" s="1114"/>
      <c r="K2019" s="1114"/>
      <c r="L2019" s="1114"/>
      <c r="M2019" s="1114"/>
      <c r="N2019" s="1114"/>
      <c r="O2019" s="1115"/>
    </row>
    <row r="2020" spans="2:21" s="97" customFormat="1" ht="17.100000000000001" customHeight="1">
      <c r="B2020" s="1093"/>
      <c r="C2020" s="1094"/>
      <c r="D2020" s="1133" t="s">
        <v>371</v>
      </c>
      <c r="E2020" s="1133"/>
      <c r="F2020" s="1133"/>
      <c r="G2020" s="1133"/>
      <c r="H2020" s="1133"/>
      <c r="I2020" s="1133"/>
      <c r="J2020" s="1133"/>
      <c r="K2020" s="1133"/>
      <c r="L2020" s="1133"/>
      <c r="M2020" s="1133"/>
      <c r="N2020" s="1133"/>
      <c r="O2020" s="1134"/>
    </row>
    <row r="2021" spans="2:21" s="97" customFormat="1" ht="17.100000000000001" customHeight="1">
      <c r="B2021" s="1093"/>
      <c r="C2021" s="1094"/>
      <c r="D2021" s="1135"/>
      <c r="E2021" s="1136"/>
      <c r="F2021" s="1136"/>
      <c r="G2021" s="1136"/>
      <c r="H2021" s="1136"/>
      <c r="I2021" s="1136"/>
      <c r="J2021" s="1136"/>
      <c r="K2021" s="1136"/>
      <c r="L2021" s="1136"/>
      <c r="M2021" s="1136"/>
      <c r="N2021" s="1136"/>
      <c r="O2021" s="1137"/>
    </row>
    <row r="2022" spans="2:21" s="97" customFormat="1" ht="17.100000000000001" customHeight="1">
      <c r="B2022" s="1093"/>
      <c r="C2022" s="1094"/>
      <c r="D2022" s="1138"/>
      <c r="E2022" s="827"/>
      <c r="F2022" s="827"/>
      <c r="G2022" s="827"/>
      <c r="H2022" s="827"/>
      <c r="I2022" s="827"/>
      <c r="J2022" s="827"/>
      <c r="K2022" s="827"/>
      <c r="L2022" s="827"/>
      <c r="M2022" s="827"/>
      <c r="N2022" s="827"/>
      <c r="O2022" s="1139"/>
    </row>
    <row r="2023" spans="2:21" s="97" customFormat="1" ht="17.100000000000001" customHeight="1">
      <c r="B2023" s="1093"/>
      <c r="C2023" s="1094"/>
      <c r="D2023" s="1140"/>
      <c r="E2023" s="1141"/>
      <c r="F2023" s="1141"/>
      <c r="G2023" s="1141"/>
      <c r="H2023" s="1141"/>
      <c r="I2023" s="1141"/>
      <c r="J2023" s="1141"/>
      <c r="K2023" s="1141"/>
      <c r="L2023" s="1141"/>
      <c r="M2023" s="1141"/>
      <c r="N2023" s="1141"/>
      <c r="O2023" s="1142"/>
    </row>
    <row r="2024" spans="2:21" s="97" customFormat="1" ht="45" customHeight="1">
      <c r="B2024" s="1093"/>
      <c r="C2024" s="1094"/>
      <c r="D2024" s="1021" t="s">
        <v>781</v>
      </c>
      <c r="E2024" s="1022"/>
      <c r="F2024" s="1022"/>
      <c r="G2024" s="1022"/>
      <c r="H2024" s="1022"/>
      <c r="I2024" s="1022"/>
      <c r="J2024" s="1022"/>
      <c r="K2024" s="1022"/>
      <c r="L2024" s="1023"/>
      <c r="M2024" s="1024" t="s">
        <v>713</v>
      </c>
      <c r="N2024" s="1025"/>
      <c r="O2024" s="706" t="s">
        <v>714</v>
      </c>
      <c r="Q2024" s="495" t="s">
        <v>721</v>
      </c>
    </row>
    <row r="2025" spans="2:21" s="97" customFormat="1" ht="17.100000000000001" customHeight="1">
      <c r="B2025" s="1093"/>
      <c r="C2025" s="1094"/>
      <c r="D2025" s="1045"/>
      <c r="E2025" s="1103"/>
      <c r="F2025" s="1103"/>
      <c r="G2025" s="1103"/>
      <c r="H2025" s="1103"/>
      <c r="I2025" s="1103"/>
      <c r="J2025" s="1103"/>
      <c r="K2025" s="1103"/>
      <c r="L2025" s="1103"/>
      <c r="M2025" s="1103"/>
      <c r="N2025" s="1103"/>
      <c r="O2025" s="1104"/>
    </row>
    <row r="2026" spans="2:21" ht="18" customHeight="1">
      <c r="B2026" s="1093"/>
      <c r="C2026" s="1094"/>
      <c r="D2026" s="1105"/>
      <c r="E2026" s="1106"/>
      <c r="F2026" s="1106"/>
      <c r="G2026" s="1106"/>
      <c r="H2026" s="1106"/>
      <c r="I2026" s="1106"/>
      <c r="J2026" s="1106"/>
      <c r="K2026" s="1106"/>
      <c r="L2026" s="1106"/>
      <c r="M2026" s="1106"/>
      <c r="N2026" s="1106"/>
      <c r="O2026" s="1107"/>
      <c r="R2026" s="294"/>
      <c r="S2026" s="294"/>
      <c r="T2026" s="294"/>
      <c r="U2026" s="294"/>
    </row>
    <row r="2027" spans="2:21" ht="18" customHeight="1">
      <c r="B2027" s="1093"/>
      <c r="C2027" s="1094"/>
      <c r="D2027" s="1147" t="s">
        <v>279</v>
      </c>
      <c r="E2027" s="1133"/>
      <c r="F2027" s="1133"/>
      <c r="G2027" s="1133"/>
      <c r="H2027" s="1133"/>
      <c r="I2027" s="1133"/>
      <c r="J2027" s="1133"/>
      <c r="K2027" s="1133"/>
      <c r="L2027" s="1133"/>
      <c r="M2027" s="1133"/>
      <c r="N2027" s="1133"/>
      <c r="O2027" s="1134"/>
      <c r="R2027" s="294"/>
      <c r="S2027" s="294"/>
      <c r="T2027" s="294"/>
      <c r="U2027" s="294"/>
    </row>
    <row r="2028" spans="2:21" ht="18" customHeight="1">
      <c r="B2028" s="1093"/>
      <c r="C2028" s="1094"/>
      <c r="D2028" s="1127"/>
      <c r="E2028" s="1128"/>
      <c r="F2028" s="1128"/>
      <c r="G2028" s="1128"/>
      <c r="H2028" s="1128"/>
      <c r="I2028" s="1128"/>
      <c r="J2028" s="1128"/>
      <c r="K2028" s="1128"/>
      <c r="L2028" s="1128"/>
      <c r="M2028" s="1128"/>
      <c r="N2028" s="1128"/>
      <c r="O2028" s="1129"/>
      <c r="R2028" s="294"/>
      <c r="S2028" s="294"/>
      <c r="T2028" s="294"/>
      <c r="U2028" s="294"/>
    </row>
    <row r="2029" spans="2:21" s="308" customFormat="1" ht="18" customHeight="1">
      <c r="B2029" s="1095"/>
      <c r="C2029" s="1096"/>
      <c r="D2029" s="1130"/>
      <c r="E2029" s="1131"/>
      <c r="F2029" s="1131"/>
      <c r="G2029" s="1131"/>
      <c r="H2029" s="1131"/>
      <c r="I2029" s="1131"/>
      <c r="J2029" s="1131"/>
      <c r="K2029" s="1131"/>
      <c r="L2029" s="1131"/>
      <c r="M2029" s="1131"/>
      <c r="N2029" s="1131"/>
      <c r="O2029" s="1132"/>
    </row>
    <row r="2030" spans="2:21" s="122" customFormat="1" ht="4.5" customHeight="1">
      <c r="B2030" s="309"/>
      <c r="C2030" s="309"/>
      <c r="D2030" s="310"/>
      <c r="E2030" s="310"/>
      <c r="F2030" s="310"/>
      <c r="G2030" s="310"/>
      <c r="H2030" s="310"/>
      <c r="I2030" s="310"/>
      <c r="J2030" s="310"/>
      <c r="K2030" s="310"/>
      <c r="L2030" s="310"/>
      <c r="M2030" s="310"/>
      <c r="N2030" s="310"/>
      <c r="O2030" s="310"/>
    </row>
    <row r="2031" spans="2:21" s="122" customFormat="1" ht="18.75" customHeight="1">
      <c r="B2031" s="463" t="s">
        <v>333</v>
      </c>
      <c r="C2031" s="309"/>
      <c r="D2031" s="310"/>
      <c r="E2031" s="310"/>
      <c r="F2031" s="310"/>
      <c r="G2031" s="310"/>
      <c r="H2031" s="310"/>
      <c r="I2031" s="310"/>
      <c r="J2031" s="310"/>
      <c r="K2031" s="310"/>
      <c r="L2031" s="310"/>
      <c r="M2031" s="310"/>
      <c r="N2031" s="310"/>
      <c r="O2031" s="310"/>
    </row>
    <row r="2032" spans="2:21" s="122" customFormat="1" ht="14.25" customHeight="1" thickBot="1">
      <c r="B2032" s="463" t="s">
        <v>331</v>
      </c>
      <c r="C2032" s="309"/>
      <c r="D2032" s="310"/>
      <c r="E2032" s="310"/>
      <c r="F2032" s="310"/>
      <c r="G2032" s="310"/>
      <c r="H2032" s="310"/>
      <c r="I2032" s="310"/>
      <c r="J2032" s="310"/>
      <c r="K2032" s="310"/>
      <c r="L2032" s="310"/>
      <c r="M2032" s="310"/>
      <c r="N2032" s="310"/>
      <c r="O2032" s="310"/>
    </row>
    <row r="2033" spans="1:17" s="122" customFormat="1" ht="18" customHeight="1" thickBot="1">
      <c r="B2033" s="1143" t="s">
        <v>36</v>
      </c>
      <c r="C2033" s="1017"/>
      <c r="D2033" s="1018"/>
      <c r="E2033" s="311" t="s">
        <v>572</v>
      </c>
      <c r="F2033" s="312"/>
      <c r="G2033" s="312"/>
      <c r="H2033" s="312"/>
      <c r="I2033" s="312"/>
      <c r="J2033" s="312"/>
      <c r="K2033" s="312"/>
      <c r="L2033" s="212"/>
      <c r="M2033" s="212"/>
      <c r="N2033" s="212"/>
      <c r="O2033" s="212"/>
    </row>
    <row r="2034" spans="1:17" s="122" customFormat="1" ht="12">
      <c r="A2034" s="313"/>
      <c r="B2034" s="314" t="s">
        <v>50</v>
      </c>
      <c r="C2034" s="314"/>
      <c r="D2034" s="315"/>
      <c r="E2034" s="316"/>
      <c r="F2034" s="316"/>
      <c r="G2034" s="317" t="s">
        <v>51</v>
      </c>
      <c r="H2034" s="315"/>
      <c r="I2034" s="314" t="s">
        <v>52</v>
      </c>
      <c r="J2034" s="314"/>
      <c r="K2034" s="313"/>
      <c r="L2034" s="318"/>
      <c r="M2034" s="319"/>
      <c r="N2034" s="313"/>
      <c r="O2034" s="317" t="s">
        <v>51</v>
      </c>
    </row>
    <row r="2035" spans="1:17" s="122" customFormat="1" ht="12">
      <c r="A2035" s="320"/>
      <c r="B2035" s="321" t="s">
        <v>53</v>
      </c>
      <c r="C2035" s="322"/>
      <c r="D2035" s="322"/>
      <c r="E2035" s="323"/>
      <c r="F2035" s="323" t="s">
        <v>54</v>
      </c>
      <c r="G2035" s="324" t="s">
        <v>55</v>
      </c>
      <c r="H2035" s="325"/>
      <c r="I2035" s="321" t="s">
        <v>53</v>
      </c>
      <c r="J2035" s="322"/>
      <c r="K2035" s="322"/>
      <c r="L2035" s="322"/>
      <c r="M2035" s="323"/>
      <c r="N2035" s="323" t="s">
        <v>54</v>
      </c>
      <c r="O2035" s="324" t="s">
        <v>55</v>
      </c>
    </row>
    <row r="2036" spans="1:17" s="122" customFormat="1" ht="18" customHeight="1">
      <c r="A2036" s="313"/>
      <c r="B2036" s="78" t="s">
        <v>395</v>
      </c>
      <c r="C2036" s="79"/>
      <c r="D2036" s="79"/>
      <c r="E2036" s="80"/>
      <c r="F2036" s="81"/>
      <c r="G2036" s="82"/>
      <c r="H2036" s="83"/>
      <c r="I2036" s="78" t="s">
        <v>397</v>
      </c>
      <c r="J2036" s="79"/>
      <c r="K2036" s="79"/>
      <c r="L2036" s="79"/>
      <c r="M2036" s="80"/>
      <c r="N2036" s="84"/>
      <c r="O2036" s="85"/>
      <c r="Q2036" s="561" t="s">
        <v>700</v>
      </c>
    </row>
    <row r="2037" spans="1:17" s="122" customFormat="1" ht="14.25" customHeight="1">
      <c r="A2037" s="313"/>
      <c r="B2037" s="86"/>
      <c r="C2037" s="87"/>
      <c r="D2037" s="88"/>
      <c r="E2037" s="89"/>
      <c r="F2037" s="90"/>
      <c r="G2037" s="91"/>
      <c r="H2037" s="83"/>
      <c r="I2037" s="92"/>
      <c r="J2037" s="93"/>
      <c r="K2037" s="88"/>
      <c r="L2037" s="88"/>
      <c r="M2037" s="89"/>
      <c r="N2037" s="90"/>
      <c r="O2037" s="94"/>
    </row>
    <row r="2038" spans="1:17" s="122" customFormat="1" ht="14.25" customHeight="1">
      <c r="A2038" s="313"/>
      <c r="B2038" s="95"/>
      <c r="C2038" s="96"/>
      <c r="D2038" s="97"/>
      <c r="E2038" s="98"/>
      <c r="F2038" s="90"/>
      <c r="G2038" s="99">
        <f>ROUNDDOWN(SUM(F2037:F2043)/1000,0)</f>
        <v>0</v>
      </c>
      <c r="H2038" s="100"/>
      <c r="I2038" s="92"/>
      <c r="J2038" s="510"/>
      <c r="K2038" s="510"/>
      <c r="L2038" s="510"/>
      <c r="M2038" s="98"/>
      <c r="N2038" s="90"/>
      <c r="O2038" s="101">
        <f>ROUNDDOWN(SUM(N2037:N2046)/1000,0)</f>
        <v>0</v>
      </c>
    </row>
    <row r="2039" spans="1:17" s="122" customFormat="1" ht="14.1" customHeight="1">
      <c r="A2039" s="313"/>
      <c r="B2039" s="95"/>
      <c r="C2039" s="96"/>
      <c r="D2039" s="97"/>
      <c r="E2039" s="98"/>
      <c r="F2039" s="90"/>
      <c r="G2039" s="99"/>
      <c r="H2039" s="100"/>
      <c r="I2039" s="92"/>
      <c r="J2039" s="510"/>
      <c r="K2039" s="510"/>
      <c r="L2039" s="510"/>
      <c r="M2039" s="98"/>
      <c r="N2039" s="90"/>
      <c r="O2039" s="94"/>
    </row>
    <row r="2040" spans="1:17" s="122" customFormat="1" ht="14.25" customHeight="1">
      <c r="A2040" s="313"/>
      <c r="B2040" s="95"/>
      <c r="C2040" s="96"/>
      <c r="D2040" s="97"/>
      <c r="E2040" s="98"/>
      <c r="F2040" s="90"/>
      <c r="G2040" s="99"/>
      <c r="H2040" s="100"/>
      <c r="I2040" s="92"/>
      <c r="J2040" s="510"/>
      <c r="K2040" s="510"/>
      <c r="L2040" s="510"/>
      <c r="M2040" s="98"/>
      <c r="N2040" s="90"/>
      <c r="O2040" s="94"/>
    </row>
    <row r="2041" spans="1:17" s="122" customFormat="1" ht="14.25" customHeight="1">
      <c r="A2041" s="313"/>
      <c r="B2041" s="95"/>
      <c r="C2041" s="96"/>
      <c r="D2041" s="97"/>
      <c r="E2041" s="98"/>
      <c r="F2041" s="90"/>
      <c r="G2041" s="102"/>
      <c r="H2041" s="103"/>
      <c r="I2041" s="92"/>
      <c r="J2041" s="510"/>
      <c r="K2041" s="510"/>
      <c r="L2041" s="510"/>
      <c r="M2041" s="98"/>
      <c r="N2041" s="90"/>
      <c r="O2041" s="94"/>
    </row>
    <row r="2042" spans="1:17" s="122" customFormat="1" ht="14.25" customHeight="1">
      <c r="A2042" s="313"/>
      <c r="B2042" s="95"/>
      <c r="C2042" s="96"/>
      <c r="D2042" s="97"/>
      <c r="E2042" s="98"/>
      <c r="F2042" s="90"/>
      <c r="G2042" s="102"/>
      <c r="H2042" s="103"/>
      <c r="I2042" s="92"/>
      <c r="J2042" s="510"/>
      <c r="K2042" s="510"/>
      <c r="L2042" s="510"/>
      <c r="M2042" s="98"/>
      <c r="N2042" s="90"/>
      <c r="O2042" s="94"/>
    </row>
    <row r="2043" spans="1:17" s="122" customFormat="1" ht="14.25" customHeight="1">
      <c r="A2043" s="313"/>
      <c r="B2043" s="78" t="s">
        <v>607</v>
      </c>
      <c r="C2043" s="79"/>
      <c r="D2043" s="79"/>
      <c r="E2043" s="80"/>
      <c r="F2043" s="81"/>
      <c r="G2043" s="82"/>
      <c r="H2043" s="105"/>
      <c r="I2043" s="92"/>
      <c r="J2043" s="510"/>
      <c r="K2043" s="510"/>
      <c r="L2043" s="510"/>
      <c r="M2043" s="98"/>
      <c r="N2043" s="90"/>
      <c r="O2043" s="94"/>
    </row>
    <row r="2044" spans="1:17" s="122" customFormat="1" ht="14.25" customHeight="1">
      <c r="A2044" s="313"/>
      <c r="B2044" s="95"/>
      <c r="C2044" s="96"/>
      <c r="D2044" s="97"/>
      <c r="E2044" s="98"/>
      <c r="F2044" s="90"/>
      <c r="G2044" s="91"/>
      <c r="H2044" s="105"/>
      <c r="I2044" s="92"/>
      <c r="J2044" s="510"/>
      <c r="K2044" s="510"/>
      <c r="L2044" s="510"/>
      <c r="M2044" s="98"/>
      <c r="N2044" s="90"/>
      <c r="O2044" s="94"/>
    </row>
    <row r="2045" spans="1:17" s="122" customFormat="1" ht="14.25" customHeight="1">
      <c r="A2045" s="313"/>
      <c r="B2045" s="95"/>
      <c r="C2045" s="96"/>
      <c r="D2045" s="97"/>
      <c r="E2045" s="98"/>
      <c r="F2045" s="90"/>
      <c r="G2045" s="99">
        <f>ROUNDDOWN(SUM(F2044:F2049)/1000,0)</f>
        <v>0</v>
      </c>
      <c r="H2045" s="100"/>
      <c r="I2045" s="107"/>
      <c r="J2045" s="511"/>
      <c r="K2045" s="511"/>
      <c r="L2045" s="511"/>
      <c r="M2045" s="98"/>
      <c r="N2045" s="90"/>
      <c r="O2045" s="106"/>
    </row>
    <row r="2046" spans="1:17" s="122" customFormat="1" ht="14.25" customHeight="1">
      <c r="A2046" s="313"/>
      <c r="B2046" s="95"/>
      <c r="C2046" s="96"/>
      <c r="D2046" s="97"/>
      <c r="E2046" s="98"/>
      <c r="F2046" s="90"/>
      <c r="G2046" s="99"/>
      <c r="H2046" s="100"/>
      <c r="I2046" s="78" t="s">
        <v>398</v>
      </c>
      <c r="J2046" s="79"/>
      <c r="K2046" s="79"/>
      <c r="L2046" s="79"/>
      <c r="M2046" s="80"/>
      <c r="N2046" s="81"/>
      <c r="O2046" s="111"/>
    </row>
    <row r="2047" spans="1:17" s="122" customFormat="1" ht="14.25" customHeight="1">
      <c r="A2047" s="313"/>
      <c r="B2047" s="95"/>
      <c r="C2047" s="96"/>
      <c r="D2047" s="97"/>
      <c r="E2047" s="98"/>
      <c r="F2047" s="90"/>
      <c r="G2047" s="99"/>
      <c r="H2047" s="105"/>
      <c r="I2047" s="92"/>
      <c r="J2047" s="510"/>
      <c r="K2047" s="510"/>
      <c r="L2047" s="510"/>
      <c r="M2047" s="98"/>
      <c r="N2047" s="90"/>
      <c r="O2047" s="94"/>
    </row>
    <row r="2048" spans="1:17" s="122" customFormat="1" ht="14.25" customHeight="1">
      <c r="A2048" s="313"/>
      <c r="B2048" s="95"/>
      <c r="C2048" s="96"/>
      <c r="D2048" s="97"/>
      <c r="E2048" s="98"/>
      <c r="F2048" s="90"/>
      <c r="G2048" s="99"/>
      <c r="H2048" s="100"/>
      <c r="I2048" s="92"/>
      <c r="J2048" s="510"/>
      <c r="K2048" s="510"/>
      <c r="L2048" s="510"/>
      <c r="M2048" s="98"/>
      <c r="N2048" s="90"/>
      <c r="O2048" s="101">
        <f>ROUNDDOWN(SUM(N2047:N2055)/1000,0)</f>
        <v>0</v>
      </c>
    </row>
    <row r="2049" spans="1:15" s="122" customFormat="1" ht="14.25" customHeight="1">
      <c r="A2049" s="313"/>
      <c r="B2049" s="78" t="s">
        <v>614</v>
      </c>
      <c r="C2049" s="79"/>
      <c r="D2049" s="79"/>
      <c r="E2049" s="80"/>
      <c r="F2049" s="81"/>
      <c r="G2049" s="82"/>
      <c r="H2049" s="100"/>
      <c r="I2049" s="92"/>
      <c r="J2049" s="510"/>
      <c r="K2049" s="510"/>
      <c r="L2049" s="510"/>
      <c r="M2049" s="98"/>
      <c r="N2049" s="90"/>
      <c r="O2049" s="94"/>
    </row>
    <row r="2050" spans="1:15" s="122" customFormat="1" ht="14.25" customHeight="1">
      <c r="A2050" s="313"/>
      <c r="B2050" s="95"/>
      <c r="C2050" s="96"/>
      <c r="D2050" s="97"/>
      <c r="E2050" s="98"/>
      <c r="F2050" s="90"/>
      <c r="G2050" s="91"/>
      <c r="H2050" s="105"/>
      <c r="I2050" s="92"/>
      <c r="J2050" s="510"/>
      <c r="K2050" s="510"/>
      <c r="L2050" s="510"/>
      <c r="M2050" s="98"/>
      <c r="N2050" s="90"/>
      <c r="O2050" s="94"/>
    </row>
    <row r="2051" spans="1:15" s="122" customFormat="1" ht="14.25" customHeight="1">
      <c r="A2051" s="313"/>
      <c r="B2051" s="95"/>
      <c r="C2051" s="96"/>
      <c r="D2051" s="97"/>
      <c r="E2051" s="98"/>
      <c r="F2051" s="90"/>
      <c r="G2051" s="99">
        <f>ROUNDDOWN(SUM(F2050:F2053)/1000,0)</f>
        <v>0</v>
      </c>
      <c r="H2051" s="105"/>
      <c r="I2051" s="92"/>
      <c r="J2051" s="510"/>
      <c r="K2051" s="510"/>
      <c r="L2051" s="510"/>
      <c r="M2051" s="98"/>
      <c r="N2051" s="90"/>
      <c r="O2051" s="94"/>
    </row>
    <row r="2052" spans="1:15" s="122" customFormat="1" ht="14.25" customHeight="1">
      <c r="A2052" s="313"/>
      <c r="B2052" s="95"/>
      <c r="C2052" s="96"/>
      <c r="D2052" s="97"/>
      <c r="E2052" s="98"/>
      <c r="F2052" s="90"/>
      <c r="G2052" s="99"/>
      <c r="H2052" s="100"/>
      <c r="I2052" s="92"/>
      <c r="J2052" s="510"/>
      <c r="K2052" s="510"/>
      <c r="L2052" s="510"/>
      <c r="M2052" s="98"/>
      <c r="N2052" s="90"/>
      <c r="O2052" s="94"/>
    </row>
    <row r="2053" spans="1:15" s="122" customFormat="1" ht="14.25" customHeight="1">
      <c r="A2053" s="313"/>
      <c r="B2053" s="78" t="s">
        <v>615</v>
      </c>
      <c r="C2053" s="79"/>
      <c r="D2053" s="79"/>
      <c r="E2053" s="80"/>
      <c r="F2053" s="81"/>
      <c r="G2053" s="82"/>
      <c r="H2053" s="100"/>
      <c r="I2053" s="92"/>
      <c r="J2053" s="510"/>
      <c r="K2053" s="510"/>
      <c r="L2053" s="510"/>
      <c r="M2053" s="98"/>
      <c r="N2053" s="90"/>
      <c r="O2053" s="94"/>
    </row>
    <row r="2054" spans="1:15" s="122" customFormat="1" ht="14.25" customHeight="1">
      <c r="A2054" s="313"/>
      <c r="B2054" s="95"/>
      <c r="C2054" s="96"/>
      <c r="D2054" s="97"/>
      <c r="E2054" s="98"/>
      <c r="F2054" s="90"/>
      <c r="G2054" s="91"/>
      <c r="H2054" s="105"/>
      <c r="I2054" s="92"/>
      <c r="J2054" s="510"/>
      <c r="K2054" s="510"/>
      <c r="L2054" s="510"/>
      <c r="M2054" s="98"/>
      <c r="N2054" s="90"/>
      <c r="O2054" s="106"/>
    </row>
    <row r="2055" spans="1:15" s="122" customFormat="1" ht="14.25" customHeight="1">
      <c r="A2055" s="313"/>
      <c r="B2055" s="95"/>
      <c r="C2055" s="96"/>
      <c r="D2055" s="97"/>
      <c r="E2055" s="98"/>
      <c r="F2055" s="90"/>
      <c r="G2055" s="99">
        <f>ROUNDDOWN(SUM(F2054:F2059)/1000,0)</f>
        <v>0</v>
      </c>
      <c r="H2055" s="105"/>
      <c r="I2055" s="185" t="s">
        <v>399</v>
      </c>
      <c r="J2055" s="167"/>
      <c r="K2055" s="109"/>
      <c r="L2055" s="109"/>
      <c r="M2055" s="110"/>
      <c r="N2055" s="84"/>
      <c r="O2055" s="111"/>
    </row>
    <row r="2056" spans="1:15" s="122" customFormat="1" ht="14.25" customHeight="1">
      <c r="A2056" s="313"/>
      <c r="B2056" s="95"/>
      <c r="C2056" s="96"/>
      <c r="D2056" s="97"/>
      <c r="E2056" s="98"/>
      <c r="F2056" s="90"/>
      <c r="G2056" s="99"/>
      <c r="H2056" s="105"/>
      <c r="I2056" s="92"/>
      <c r="J2056" s="510"/>
      <c r="K2056" s="510"/>
      <c r="L2056" s="510"/>
      <c r="M2056" s="98"/>
      <c r="N2056" s="90"/>
      <c r="O2056" s="94"/>
    </row>
    <row r="2057" spans="1:15" s="122" customFormat="1" ht="14.25" customHeight="1">
      <c r="A2057" s="313"/>
      <c r="B2057" s="95"/>
      <c r="C2057" s="96"/>
      <c r="D2057" s="97"/>
      <c r="E2057" s="98"/>
      <c r="F2057" s="90"/>
      <c r="G2057" s="99"/>
      <c r="H2057" s="100"/>
      <c r="I2057" s="92"/>
      <c r="J2057" s="510"/>
      <c r="K2057" s="510"/>
      <c r="L2057" s="510"/>
      <c r="M2057" s="98"/>
      <c r="N2057" s="90"/>
      <c r="O2057" s="101">
        <f>ROUNDDOWN(SUM(N2056:N2062)/1000,0)</f>
        <v>0</v>
      </c>
    </row>
    <row r="2058" spans="1:15" s="122" customFormat="1" ht="14.25" customHeight="1">
      <c r="A2058" s="313"/>
      <c r="B2058" s="78" t="s">
        <v>396</v>
      </c>
      <c r="C2058" s="79"/>
      <c r="D2058" s="79"/>
      <c r="E2058" s="80"/>
      <c r="F2058" s="81"/>
      <c r="G2058" s="82"/>
      <c r="H2058" s="100"/>
      <c r="I2058" s="92"/>
      <c r="J2058" s="510"/>
      <c r="K2058" s="510"/>
      <c r="L2058" s="510"/>
      <c r="M2058" s="98"/>
      <c r="N2058" s="90"/>
      <c r="O2058" s="94"/>
    </row>
    <row r="2059" spans="1:15" s="122" customFormat="1" ht="14.25" customHeight="1">
      <c r="A2059" s="313"/>
      <c r="B2059" s="95"/>
      <c r="C2059" s="96"/>
      <c r="D2059" s="97"/>
      <c r="E2059" s="98"/>
      <c r="F2059" s="90"/>
      <c r="G2059" s="91"/>
      <c r="H2059" s="100"/>
      <c r="I2059" s="92"/>
      <c r="J2059" s="510"/>
      <c r="K2059" s="510"/>
      <c r="L2059" s="510"/>
      <c r="M2059" s="98"/>
      <c r="N2059" s="90"/>
      <c r="O2059" s="94"/>
    </row>
    <row r="2060" spans="1:15" s="122" customFormat="1" ht="14.25" customHeight="1">
      <c r="A2060" s="313"/>
      <c r="B2060" s="95"/>
      <c r="C2060" s="96"/>
      <c r="D2060" s="97"/>
      <c r="E2060" s="98"/>
      <c r="F2060" s="90"/>
      <c r="G2060" s="91">
        <f>ROUNDDOWN(SUM(F2059:F2066)/1000,0)</f>
        <v>0</v>
      </c>
      <c r="H2060" s="100"/>
      <c r="I2060" s="92"/>
      <c r="J2060" s="510"/>
      <c r="K2060" s="510"/>
      <c r="L2060" s="510"/>
      <c r="M2060" s="98"/>
      <c r="N2060" s="90"/>
      <c r="O2060" s="94"/>
    </row>
    <row r="2061" spans="1:15" s="122" customFormat="1" ht="14.25" customHeight="1">
      <c r="A2061" s="313"/>
      <c r="B2061" s="95"/>
      <c r="C2061" s="96"/>
      <c r="D2061" s="97"/>
      <c r="E2061" s="98"/>
      <c r="F2061" s="90"/>
      <c r="G2061" s="91"/>
      <c r="H2061" s="100"/>
      <c r="I2061" s="92"/>
      <c r="J2061" s="510"/>
      <c r="K2061" s="510"/>
      <c r="L2061" s="510"/>
      <c r="M2061" s="98"/>
      <c r="N2061" s="90"/>
      <c r="O2061" s="94"/>
    </row>
    <row r="2062" spans="1:15" s="122" customFormat="1" ht="14.25" customHeight="1">
      <c r="A2062" s="313"/>
      <c r="B2062" s="95"/>
      <c r="C2062" s="96"/>
      <c r="D2062" s="97"/>
      <c r="E2062" s="98"/>
      <c r="F2062" s="90"/>
      <c r="G2062" s="91"/>
      <c r="H2062" s="105"/>
      <c r="I2062" s="185" t="s">
        <v>400</v>
      </c>
      <c r="J2062" s="108"/>
      <c r="K2062" s="109"/>
      <c r="L2062" s="109"/>
      <c r="M2062" s="110"/>
      <c r="N2062" s="84"/>
      <c r="O2062" s="168"/>
    </row>
    <row r="2063" spans="1:15" s="122" customFormat="1" ht="14.25" customHeight="1">
      <c r="A2063" s="313"/>
      <c r="B2063" s="95"/>
      <c r="C2063" s="96"/>
      <c r="D2063" s="97"/>
      <c r="E2063" s="98"/>
      <c r="F2063" s="90"/>
      <c r="G2063" s="91"/>
      <c r="H2063" s="105"/>
      <c r="I2063" s="92"/>
      <c r="J2063" s="510"/>
      <c r="K2063" s="510"/>
      <c r="L2063" s="510"/>
      <c r="M2063" s="98"/>
      <c r="N2063" s="90"/>
      <c r="O2063" s="169"/>
    </row>
    <row r="2064" spans="1:15" s="122" customFormat="1" ht="14.25" customHeight="1">
      <c r="A2064" s="313"/>
      <c r="B2064" s="95"/>
      <c r="C2064" s="96"/>
      <c r="D2064" s="97"/>
      <c r="E2064" s="98"/>
      <c r="F2064" s="90"/>
      <c r="G2064" s="91"/>
      <c r="H2064" s="105"/>
      <c r="I2064" s="92"/>
      <c r="J2064" s="510"/>
      <c r="K2064" s="510"/>
      <c r="L2064" s="510"/>
      <c r="M2064" s="98"/>
      <c r="N2064" s="90"/>
      <c r="O2064" s="101">
        <f>ROUNDDOWN(SUM(N2063:N2069)/1000,0)</f>
        <v>0</v>
      </c>
    </row>
    <row r="2065" spans="1:17" s="122" customFormat="1" ht="14.25" customHeight="1">
      <c r="A2065" s="313"/>
      <c r="B2065" s="95"/>
      <c r="C2065" s="96"/>
      <c r="D2065" s="97"/>
      <c r="E2065" s="98"/>
      <c r="F2065" s="90"/>
      <c r="G2065" s="91"/>
      <c r="H2065" s="105"/>
      <c r="I2065" s="92"/>
      <c r="J2065" s="510"/>
      <c r="K2065" s="510"/>
      <c r="L2065" s="510"/>
      <c r="M2065" s="98"/>
      <c r="N2065" s="90"/>
      <c r="O2065" s="94"/>
    </row>
    <row r="2066" spans="1:17" s="122" customFormat="1" ht="14.25" customHeight="1">
      <c r="A2066" s="313"/>
      <c r="B2066" s="78" t="s">
        <v>56</v>
      </c>
      <c r="C2066" s="79"/>
      <c r="D2066" s="79"/>
      <c r="E2066" s="80"/>
      <c r="F2066" s="81"/>
      <c r="G2066" s="82"/>
      <c r="H2066" s="105"/>
      <c r="I2066" s="92"/>
      <c r="J2066" s="510"/>
      <c r="K2066" s="510"/>
      <c r="L2066" s="510"/>
      <c r="M2066" s="98"/>
      <c r="N2066" s="90"/>
      <c r="O2066" s="94"/>
    </row>
    <row r="2067" spans="1:17" s="122" customFormat="1" ht="14.25" customHeight="1">
      <c r="A2067" s="313"/>
      <c r="B2067" s="95"/>
      <c r="C2067" s="96"/>
      <c r="D2067" s="97"/>
      <c r="E2067" s="98"/>
      <c r="F2067" s="90"/>
      <c r="G2067" s="91"/>
      <c r="H2067" s="100"/>
      <c r="I2067" s="92"/>
      <c r="J2067" s="510"/>
      <c r="K2067" s="510"/>
      <c r="L2067" s="510"/>
      <c r="M2067" s="98"/>
      <c r="N2067" s="90"/>
      <c r="O2067" s="94"/>
    </row>
    <row r="2068" spans="1:17" s="122" customFormat="1" ht="14.25" customHeight="1">
      <c r="A2068" s="313"/>
      <c r="B2068" s="95"/>
      <c r="C2068" s="96"/>
      <c r="D2068" s="97"/>
      <c r="E2068" s="98"/>
      <c r="F2068" s="90"/>
      <c r="G2068" s="99">
        <f>ROUNDDOWN(SUM(F2067:F2072)/1000,0)</f>
        <v>0</v>
      </c>
      <c r="H2068" s="105"/>
      <c r="I2068" s="92"/>
      <c r="J2068" s="510"/>
      <c r="K2068" s="510"/>
      <c r="L2068" s="510"/>
      <c r="M2068" s="98"/>
      <c r="N2068" s="90"/>
      <c r="O2068" s="106"/>
    </row>
    <row r="2069" spans="1:17" s="122" customFormat="1" ht="14.25" customHeight="1">
      <c r="A2069" s="313"/>
      <c r="B2069" s="95"/>
      <c r="C2069" s="96"/>
      <c r="D2069" s="97"/>
      <c r="E2069" s="98"/>
      <c r="F2069" s="90"/>
      <c r="G2069" s="91"/>
      <c r="H2069" s="105"/>
      <c r="I2069" s="185" t="s">
        <v>401</v>
      </c>
      <c r="J2069" s="108"/>
      <c r="K2069" s="109"/>
      <c r="L2069" s="109"/>
      <c r="M2069" s="110"/>
      <c r="N2069" s="707"/>
      <c r="O2069" s="112"/>
    </row>
    <row r="2070" spans="1:17" s="122" customFormat="1" ht="14.25" customHeight="1">
      <c r="A2070" s="313"/>
      <c r="B2070" s="95"/>
      <c r="C2070" s="96"/>
      <c r="D2070" s="97"/>
      <c r="E2070" s="98"/>
      <c r="F2070" s="90"/>
      <c r="G2070" s="99"/>
      <c r="H2070" s="105"/>
      <c r="I2070" s="92"/>
      <c r="J2070" s="510"/>
      <c r="K2070" s="510"/>
      <c r="L2070" s="510"/>
      <c r="M2070" s="98"/>
      <c r="N2070" s="90"/>
      <c r="O2070" s="94"/>
    </row>
    <row r="2071" spans="1:17" s="122" customFormat="1" ht="14.25" customHeight="1">
      <c r="A2071" s="313"/>
      <c r="B2071" s="95"/>
      <c r="C2071" s="96"/>
      <c r="D2071" s="97"/>
      <c r="E2071" s="98"/>
      <c r="F2071" s="90"/>
      <c r="G2071" s="99"/>
      <c r="H2071" s="100"/>
      <c r="I2071" s="92"/>
      <c r="J2071" s="510"/>
      <c r="K2071" s="510"/>
      <c r="L2071" s="510"/>
      <c r="M2071" s="98"/>
      <c r="N2071" s="90"/>
      <c r="O2071" s="101">
        <f>ROUNDDOWN(SUM(N2070:N2075)/1000,0)</f>
        <v>0</v>
      </c>
    </row>
    <row r="2072" spans="1:17" s="122" customFormat="1" ht="14.1" customHeight="1" thickBot="1">
      <c r="A2072" s="313"/>
      <c r="B2072" s="113" t="s">
        <v>608</v>
      </c>
      <c r="C2072" s="114"/>
      <c r="D2072" s="114"/>
      <c r="E2072" s="115"/>
      <c r="F2072" s="116"/>
      <c r="G2072" s="117">
        <f>G2073-G2038-G2045-G2051-G2055-G2060-G2068</f>
        <v>0</v>
      </c>
      <c r="H2072" s="105"/>
      <c r="I2072" s="92"/>
      <c r="J2072" s="510"/>
      <c r="K2072" s="510"/>
      <c r="L2072" s="510"/>
      <c r="M2072" s="98"/>
      <c r="N2072" s="90"/>
      <c r="O2072" s="94"/>
    </row>
    <row r="2073" spans="1:17" s="122" customFormat="1" ht="14.25" customHeight="1" thickTop="1">
      <c r="A2073" s="313"/>
      <c r="B2073" s="702" t="s">
        <v>57</v>
      </c>
      <c r="C2073" s="703"/>
      <c r="D2073" s="703"/>
      <c r="E2073" s="703"/>
      <c r="F2073" s="704"/>
      <c r="G2073" s="118">
        <f>O2082</f>
        <v>0</v>
      </c>
      <c r="H2073" s="100"/>
      <c r="I2073" s="92"/>
      <c r="J2073" s="510"/>
      <c r="K2073" s="510"/>
      <c r="L2073" s="510"/>
      <c r="M2073" s="98"/>
      <c r="N2073" s="90"/>
      <c r="O2073" s="94"/>
    </row>
    <row r="2074" spans="1:17" s="122" customFormat="1" ht="20.100000000000001" customHeight="1">
      <c r="A2074" s="313"/>
      <c r="B2074" s="119" t="s">
        <v>58</v>
      </c>
      <c r="C2074" s="120"/>
      <c r="D2074" s="120"/>
      <c r="E2074" s="120"/>
      <c r="F2074" s="120"/>
      <c r="G2074" s="121"/>
      <c r="H2074" s="100"/>
      <c r="I2074" s="107"/>
      <c r="J2074" s="511"/>
      <c r="K2074" s="511"/>
      <c r="L2074" s="511"/>
      <c r="M2074" s="104"/>
      <c r="N2074" s="645"/>
      <c r="O2074" s="106"/>
    </row>
    <row r="2075" spans="1:17" s="122" customFormat="1" ht="14.25" customHeight="1">
      <c r="A2075" s="313"/>
      <c r="B2075" s="122" t="s">
        <v>59</v>
      </c>
      <c r="C2075" s="120"/>
      <c r="D2075" s="120"/>
      <c r="E2075" s="120"/>
      <c r="F2075" s="120"/>
      <c r="G2075" s="123" t="s">
        <v>60</v>
      </c>
      <c r="H2075" s="121"/>
      <c r="I2075" s="185" t="s">
        <v>717</v>
      </c>
      <c r="J2075" s="708"/>
      <c r="K2075" s="510"/>
      <c r="L2075" s="510"/>
      <c r="M2075" s="110"/>
      <c r="N2075" s="84"/>
      <c r="O2075" s="111"/>
    </row>
    <row r="2076" spans="1:17" s="122" customFormat="1" ht="14.25" customHeight="1">
      <c r="A2076" s="313"/>
      <c r="B2076" s="987" t="s">
        <v>61</v>
      </c>
      <c r="C2076" s="1019"/>
      <c r="D2076" s="1019"/>
      <c r="E2076" s="1019"/>
      <c r="F2076" s="1020"/>
      <c r="G2076" s="125" t="s">
        <v>62</v>
      </c>
      <c r="H2076" s="124"/>
      <c r="I2076" s="92"/>
      <c r="J2076" s="510"/>
      <c r="K2076" s="709"/>
      <c r="L2076" s="709"/>
      <c r="M2076" s="98"/>
      <c r="N2076" s="90"/>
      <c r="O2076" s="94"/>
      <c r="Q2076" s="648" t="s">
        <v>735</v>
      </c>
    </row>
    <row r="2077" spans="1:17" s="122" customFormat="1" ht="14.25" customHeight="1">
      <c r="A2077" s="313"/>
      <c r="B2077" s="1144" t="s">
        <v>403</v>
      </c>
      <c r="C2077" s="1019"/>
      <c r="D2077" s="1019"/>
      <c r="E2077" s="1019"/>
      <c r="F2077" s="1020"/>
      <c r="G2077" s="126"/>
      <c r="H2077" s="124"/>
      <c r="I2077" s="92"/>
      <c r="J2077" s="510"/>
      <c r="K2077" s="510"/>
      <c r="L2077" s="510"/>
      <c r="M2077" s="98"/>
      <c r="N2077" s="90"/>
      <c r="O2077" s="101">
        <f>ROUNDDOWN(SUM(N2076:N2080)/1000,0)</f>
        <v>0</v>
      </c>
    </row>
    <row r="2078" spans="1:17" s="122" customFormat="1" ht="20.100000000000001" customHeight="1">
      <c r="A2078" s="313"/>
      <c r="B2078" s="1144" t="s">
        <v>404</v>
      </c>
      <c r="C2078" s="1145"/>
      <c r="D2078" s="1145"/>
      <c r="E2078" s="1145"/>
      <c r="F2078" s="1146"/>
      <c r="G2078" s="126"/>
      <c r="H2078" s="127"/>
      <c r="I2078" s="92"/>
      <c r="J2078" s="510"/>
      <c r="K2078" s="510"/>
      <c r="L2078" s="510"/>
      <c r="M2078" s="98"/>
      <c r="N2078" s="90"/>
      <c r="O2078" s="94"/>
    </row>
    <row r="2079" spans="1:17" s="122" customFormat="1" ht="21.95" customHeight="1" thickBot="1">
      <c r="A2079" s="313"/>
      <c r="B2079" s="1144" t="s">
        <v>104</v>
      </c>
      <c r="C2079" s="1145"/>
      <c r="D2079" s="1145"/>
      <c r="E2079" s="1145"/>
      <c r="F2079" s="1146"/>
      <c r="G2079" s="126"/>
      <c r="H2079" s="105"/>
      <c r="I2079" s="92"/>
      <c r="J2079" s="510"/>
      <c r="K2079" s="510"/>
      <c r="L2079" s="510"/>
      <c r="M2079" s="98"/>
      <c r="N2079" s="90"/>
      <c r="O2079" s="128"/>
    </row>
    <row r="2080" spans="1:17" s="122" customFormat="1" ht="35.450000000000003" customHeight="1" thickTop="1">
      <c r="A2080" s="313"/>
      <c r="B2080" s="1144" t="s">
        <v>108</v>
      </c>
      <c r="C2080" s="1145"/>
      <c r="D2080" s="1145"/>
      <c r="E2080" s="1145"/>
      <c r="F2080" s="1146"/>
      <c r="G2080" s="126"/>
      <c r="H2080" s="105"/>
      <c r="I2080" s="1166" t="s">
        <v>402</v>
      </c>
      <c r="J2080" s="1167"/>
      <c r="K2080" s="1167"/>
      <c r="L2080" s="1167"/>
      <c r="M2080" s="1167"/>
      <c r="N2080" s="1168"/>
      <c r="O2080" s="129">
        <f>SUM(O2038,O2048,O2057,O2064,O2071,O2077)</f>
        <v>0</v>
      </c>
    </row>
    <row r="2081" spans="1:21" s="122" customFormat="1" ht="35.450000000000003" customHeight="1">
      <c r="A2081" s="313"/>
      <c r="B2081" s="1144" t="s">
        <v>774</v>
      </c>
      <c r="C2081" s="1145"/>
      <c r="D2081" s="1145"/>
      <c r="E2081" s="1145"/>
      <c r="F2081" s="1146"/>
      <c r="G2081" s="126"/>
      <c r="H2081" s="121"/>
      <c r="I2081" s="1169" t="s">
        <v>276</v>
      </c>
      <c r="J2081" s="1170"/>
      <c r="K2081" s="1170"/>
      <c r="L2081" s="1170"/>
      <c r="M2081" s="1170"/>
      <c r="N2081" s="1171"/>
      <c r="O2081" s="136">
        <f>IF(共通入力シート!$B$18="課税事業者",ROUNDDOWN((O2080-G2083)*10/110,0),0)</f>
        <v>0</v>
      </c>
    </row>
    <row r="2082" spans="1:21" s="122" customFormat="1" ht="26.1" customHeight="1" thickBot="1">
      <c r="A2082" s="313"/>
      <c r="B2082" s="1153" t="s">
        <v>775</v>
      </c>
      <c r="C2082" s="1154"/>
      <c r="D2082" s="1154"/>
      <c r="E2082" s="1154"/>
      <c r="F2082" s="1155"/>
      <c r="G2082" s="126"/>
      <c r="H2082" s="121"/>
      <c r="I2082" s="1159" t="s">
        <v>609</v>
      </c>
      <c r="J2082" s="1160"/>
      <c r="K2082" s="1160"/>
      <c r="L2082" s="1160"/>
      <c r="M2082" s="1160"/>
      <c r="N2082" s="1161"/>
      <c r="O2082" s="131">
        <f>O2080-O2081</f>
        <v>0</v>
      </c>
    </row>
    <row r="2083" spans="1:21" s="122" customFormat="1" ht="25.35" customHeight="1" thickTop="1">
      <c r="A2083" s="313"/>
      <c r="B2083" s="1156" t="s">
        <v>63</v>
      </c>
      <c r="C2083" s="1157"/>
      <c r="D2083" s="1157"/>
      <c r="E2083" s="1157"/>
      <c r="F2083" s="1158"/>
      <c r="G2083" s="130">
        <f>SUM(G2077:G2082)</f>
        <v>0</v>
      </c>
      <c r="H2083" s="326"/>
      <c r="I2083" s="1159" t="s">
        <v>610</v>
      </c>
      <c r="J2083" s="1160"/>
      <c r="K2083" s="1160"/>
      <c r="L2083" s="1160"/>
      <c r="M2083" s="1160"/>
      <c r="N2083" s="1161"/>
      <c r="O2083" s="134"/>
    </row>
    <row r="2084" spans="1:21" s="122" customFormat="1" ht="26.25" customHeight="1">
      <c r="A2084" s="313"/>
      <c r="B2084" s="122" t="s">
        <v>64</v>
      </c>
      <c r="C2084" s="327"/>
      <c r="D2084" s="327"/>
      <c r="E2084" s="327"/>
      <c r="F2084" s="327"/>
      <c r="G2084" s="133"/>
      <c r="H2084" s="326"/>
      <c r="O2084" s="135"/>
    </row>
    <row r="2085" spans="1:21" s="122" customFormat="1" ht="10.5" customHeight="1" thickBot="1">
      <c r="A2085" s="313"/>
      <c r="C2085" s="327"/>
      <c r="D2085" s="327"/>
      <c r="E2085" s="327"/>
      <c r="F2085" s="327"/>
      <c r="G2085" s="133"/>
      <c r="H2085" s="326"/>
      <c r="I2085" s="328"/>
    </row>
    <row r="2086" spans="1:21" s="122" customFormat="1" ht="25.35" customHeight="1" thickBot="1">
      <c r="A2086" s="313"/>
      <c r="B2086" s="1143" t="s">
        <v>65</v>
      </c>
      <c r="C2086" s="1018"/>
      <c r="D2086" s="1162" t="str">
        <f>IF(共通入力シート!$B$2="","",共通入力シート!$B$2)</f>
        <v/>
      </c>
      <c r="E2086" s="1162"/>
      <c r="F2086" s="1162"/>
      <c r="G2086" s="1163"/>
      <c r="H2086" s="1164" t="s">
        <v>778</v>
      </c>
      <c r="I2086" s="1165"/>
      <c r="J2086" s="1165"/>
      <c r="K2086" s="1165"/>
      <c r="L2086" s="1165"/>
      <c r="M2086" s="1165"/>
      <c r="N2086" s="1165"/>
      <c r="O2086" s="1165"/>
    </row>
    <row r="2087" spans="1:21" s="122" customFormat="1" ht="77.099999999999994" customHeight="1" thickBot="1">
      <c r="A2087" s="313"/>
      <c r="B2087" s="1148" t="s">
        <v>776</v>
      </c>
      <c r="C2087" s="1149"/>
      <c r="D2087" s="1150" t="str">
        <f>IF(O2082=0,"",MAX(0,MIN(INT(O2082/2),G2072)))</f>
        <v/>
      </c>
      <c r="E2087" s="1150"/>
      <c r="F2087" s="1150"/>
      <c r="G2087" s="329" t="s">
        <v>27</v>
      </c>
      <c r="H2087" s="1151" t="s">
        <v>736</v>
      </c>
      <c r="I2087" s="1152"/>
      <c r="J2087" s="1152"/>
      <c r="K2087" s="1152"/>
      <c r="L2087" s="1152"/>
      <c r="M2087" s="1152"/>
      <c r="N2087" s="1152"/>
      <c r="O2087" s="1152"/>
    </row>
    <row r="2088" spans="1:21" ht="4.5" customHeight="1"/>
    <row r="2089" spans="1:21" ht="15.6" customHeight="1">
      <c r="B2089" s="122" t="s">
        <v>332</v>
      </c>
      <c r="C2089" s="198"/>
      <c r="D2089" s="198"/>
      <c r="E2089" s="198"/>
      <c r="F2089" s="198"/>
      <c r="G2089" s="198"/>
      <c r="H2089" s="198"/>
      <c r="I2089" s="198"/>
      <c r="J2089" s="198"/>
      <c r="K2089" s="198"/>
      <c r="L2089" s="198"/>
      <c r="M2089" s="198"/>
      <c r="N2089" s="198"/>
      <c r="O2089" s="198"/>
      <c r="R2089" s="294"/>
      <c r="S2089" s="294"/>
      <c r="T2089" s="294"/>
      <c r="U2089" s="294"/>
    </row>
    <row r="2090" spans="1:21" ht="15.6" customHeight="1">
      <c r="B2090" s="198" t="s">
        <v>383</v>
      </c>
      <c r="C2090" s="198"/>
      <c r="D2090" s="198"/>
      <c r="E2090" s="198"/>
      <c r="F2090" s="198"/>
      <c r="G2090" s="198"/>
      <c r="H2090" s="198"/>
      <c r="I2090" s="198"/>
      <c r="J2090" s="198"/>
      <c r="K2090" s="198"/>
      <c r="L2090" s="198"/>
      <c r="M2090" s="198"/>
      <c r="N2090" s="198"/>
      <c r="O2090" s="198"/>
      <c r="R2090" s="294"/>
      <c r="S2090" s="294"/>
      <c r="T2090" s="294"/>
      <c r="U2090" s="294"/>
    </row>
    <row r="2091" spans="1:21" ht="15.6" customHeight="1" thickBot="1">
      <c r="B2091" s="1044" t="s">
        <v>575</v>
      </c>
      <c r="C2091" s="1044"/>
      <c r="D2091" s="1044"/>
      <c r="E2091" s="1044"/>
      <c r="F2091" s="1044"/>
      <c r="G2091" s="1044"/>
      <c r="H2091" s="1044"/>
      <c r="I2091" s="1044"/>
      <c r="J2091" s="1044"/>
      <c r="K2091" s="1044"/>
      <c r="L2091" s="1044"/>
      <c r="M2091" s="1044"/>
      <c r="N2091" s="1044"/>
      <c r="O2091" s="1044"/>
      <c r="R2091" s="294"/>
      <c r="S2091" s="294"/>
      <c r="T2091" s="294"/>
      <c r="U2091" s="294"/>
    </row>
    <row r="2092" spans="1:21" ht="15.75" customHeight="1">
      <c r="B2092" s="1036" t="s">
        <v>36</v>
      </c>
      <c r="C2092" s="1063"/>
      <c r="D2092" s="1051" t="s">
        <v>573</v>
      </c>
      <c r="E2092" s="1052"/>
      <c r="F2092" s="1036" t="s">
        <v>447</v>
      </c>
      <c r="G2092" s="1037"/>
      <c r="H2092" s="1038"/>
      <c r="I2092" s="1038"/>
      <c r="J2092" s="1038"/>
      <c r="K2092" s="1038"/>
      <c r="L2092" s="1038"/>
      <c r="M2092" s="1038"/>
      <c r="N2092" s="1038"/>
      <c r="O2092" s="1039"/>
      <c r="Q2092" s="520"/>
      <c r="R2092" s="294"/>
      <c r="S2092" s="294"/>
      <c r="T2092" s="294"/>
      <c r="U2092" s="294"/>
    </row>
    <row r="2093" spans="1:21" ht="17.25" customHeight="1" thickBot="1">
      <c r="B2093" s="1040"/>
      <c r="C2093" s="1064"/>
      <c r="D2093" s="1053"/>
      <c r="E2093" s="1054"/>
      <c r="F2093" s="1040"/>
      <c r="G2093" s="1041"/>
      <c r="H2093" s="1042"/>
      <c r="I2093" s="1042"/>
      <c r="J2093" s="1042"/>
      <c r="K2093" s="1042"/>
      <c r="L2093" s="1042"/>
      <c r="M2093" s="1042"/>
      <c r="N2093" s="1042"/>
      <c r="O2093" s="1043"/>
      <c r="Q2093" s="519"/>
      <c r="R2093" s="294"/>
      <c r="S2093" s="294"/>
      <c r="T2093" s="294"/>
      <c r="U2093" s="294"/>
    </row>
    <row r="2094" spans="1:21" ht="16.5" customHeight="1">
      <c r="B2094" s="295" t="s">
        <v>111</v>
      </c>
      <c r="C2094" s="296"/>
      <c r="D2094" s="296"/>
      <c r="E2094" s="297"/>
      <c r="F2094" s="296"/>
      <c r="G2094" s="296"/>
      <c r="H2094" s="298"/>
      <c r="I2094" s="298"/>
      <c r="J2094" s="298"/>
      <c r="K2094" s="298"/>
      <c r="L2094" s="298"/>
      <c r="M2094" s="298"/>
      <c r="N2094" s="298"/>
      <c r="O2094" s="299"/>
      <c r="R2094" s="294"/>
      <c r="S2094" s="294"/>
      <c r="T2094" s="294"/>
      <c r="U2094" s="294"/>
    </row>
    <row r="2095" spans="1:21" ht="18.75" customHeight="1">
      <c r="B2095" s="1055"/>
      <c r="C2095" s="1056"/>
      <c r="D2095" s="1056"/>
      <c r="E2095" s="1056"/>
      <c r="F2095" s="1056"/>
      <c r="G2095" s="1056"/>
      <c r="H2095" s="1056"/>
      <c r="I2095" s="1056"/>
      <c r="J2095" s="1056"/>
      <c r="K2095" s="1056"/>
      <c r="L2095" s="1213" t="s">
        <v>39</v>
      </c>
      <c r="M2095" s="1215"/>
      <c r="N2095" s="1215"/>
      <c r="O2095" s="1216"/>
      <c r="Q2095" s="496" t="str">
        <f>IF(M2095="", "←選択してください。", "")</f>
        <v>←選択してください。</v>
      </c>
      <c r="R2095" s="294"/>
      <c r="S2095" s="294"/>
      <c r="T2095" s="294"/>
      <c r="U2095" s="294"/>
    </row>
    <row r="2096" spans="1:21" ht="17.25" customHeight="1">
      <c r="B2096" s="1057"/>
      <c r="C2096" s="1058"/>
      <c r="D2096" s="1058"/>
      <c r="E2096" s="1058"/>
      <c r="F2096" s="1058"/>
      <c r="G2096" s="1058"/>
      <c r="H2096" s="1058"/>
      <c r="I2096" s="1058"/>
      <c r="J2096" s="1058"/>
      <c r="K2096" s="1058"/>
      <c r="L2096" s="1214"/>
      <c r="M2096" s="1217"/>
      <c r="N2096" s="1217"/>
      <c r="O2096" s="1218"/>
      <c r="Q2096" s="301"/>
      <c r="R2096" s="294"/>
      <c r="S2096" s="294"/>
      <c r="T2096" s="294"/>
      <c r="U2096" s="294"/>
    </row>
    <row r="2097" spans="2:21" ht="4.5" customHeight="1">
      <c r="B2097" s="303"/>
      <c r="C2097" s="303"/>
      <c r="D2097" s="303"/>
      <c r="E2097" s="303"/>
      <c r="F2097" s="303"/>
      <c r="G2097" s="303"/>
      <c r="H2097" s="303"/>
      <c r="I2097" s="303"/>
      <c r="J2097" s="303"/>
      <c r="K2097" s="303"/>
      <c r="L2097" s="303"/>
      <c r="M2097" s="303"/>
      <c r="N2097" s="303"/>
      <c r="O2097" s="517"/>
      <c r="R2097" s="294"/>
      <c r="S2097" s="294"/>
      <c r="T2097" s="294"/>
      <c r="U2097" s="294"/>
    </row>
    <row r="2098" spans="2:21" ht="24" customHeight="1">
      <c r="B2098" s="987" t="s">
        <v>112</v>
      </c>
      <c r="C2098" s="1097"/>
      <c r="D2098" s="1098" t="s">
        <v>41</v>
      </c>
      <c r="E2098" s="1099"/>
      <c r="F2098" s="1100"/>
      <c r="G2098" s="1100"/>
      <c r="H2098" s="1101"/>
      <c r="I2098" s="987"/>
      <c r="J2098" s="988"/>
      <c r="K2098" s="988"/>
      <c r="L2098" s="1219"/>
      <c r="M2098" s="1219"/>
      <c r="N2098" s="1219"/>
      <c r="O2098" s="1220"/>
      <c r="Q2098" s="301" t="str">
        <f>IF(OR(F2092="人材養成事業",F2092= "普及啓発事業"), "←斜線部は記入する必要はありません。", "")</f>
        <v/>
      </c>
      <c r="R2098" s="294"/>
      <c r="S2098" s="294"/>
      <c r="T2098" s="294"/>
      <c r="U2098" s="294"/>
    </row>
    <row r="2099" spans="2:21" ht="8.25" customHeight="1">
      <c r="B2099" s="122"/>
      <c r="C2099" s="122"/>
      <c r="D2099" s="122"/>
      <c r="E2099" s="122"/>
      <c r="F2099" s="303"/>
      <c r="G2099" s="303"/>
      <c r="H2099" s="500"/>
      <c r="I2099" s="303"/>
      <c r="J2099" s="303"/>
      <c r="K2099" s="303"/>
      <c r="L2099" s="501"/>
      <c r="M2099" s="303"/>
      <c r="N2099" s="303"/>
      <c r="O2099" s="502"/>
      <c r="Q2099" s="301"/>
      <c r="R2099" s="294"/>
      <c r="S2099" s="294"/>
      <c r="T2099" s="294"/>
      <c r="U2099" s="294"/>
    </row>
    <row r="2100" spans="2:21" ht="24" hidden="1" customHeight="1">
      <c r="B2100" s="122"/>
      <c r="C2100" s="122"/>
      <c r="D2100" s="122"/>
      <c r="E2100" s="122"/>
      <c r="F2100" s="303"/>
      <c r="G2100" s="303"/>
      <c r="H2100" s="500"/>
      <c r="I2100" s="303"/>
      <c r="J2100" s="303"/>
      <c r="K2100" s="303"/>
      <c r="L2100" s="501"/>
      <c r="M2100" s="303"/>
      <c r="N2100" s="303"/>
      <c r="O2100" s="502"/>
      <c r="Q2100" s="301"/>
      <c r="R2100" s="294"/>
      <c r="S2100" s="294"/>
      <c r="T2100" s="294"/>
      <c r="U2100" s="294"/>
    </row>
    <row r="2101" spans="2:21" ht="9.75" hidden="1" customHeight="1">
      <c r="B2101" s="122"/>
      <c r="C2101" s="122"/>
      <c r="D2101" s="303"/>
      <c r="E2101" s="303"/>
      <c r="F2101" s="303"/>
      <c r="G2101" s="303"/>
      <c r="H2101" s="303"/>
      <c r="I2101" s="303"/>
      <c r="J2101" s="303"/>
      <c r="K2101" s="303"/>
      <c r="L2101" s="303"/>
      <c r="M2101" s="303"/>
      <c r="N2101" s="303"/>
      <c r="O2101" s="303"/>
      <c r="Q2101" s="301"/>
      <c r="R2101" s="294"/>
      <c r="S2101" s="294"/>
      <c r="T2101" s="294"/>
      <c r="U2101" s="294"/>
    </row>
    <row r="2102" spans="2:21" s="97" customFormat="1" ht="18" customHeight="1">
      <c r="B2102" s="1067" t="s">
        <v>277</v>
      </c>
      <c r="C2102" s="1075"/>
      <c r="D2102" s="1032" t="s">
        <v>738</v>
      </c>
      <c r="E2102" s="975"/>
      <c r="F2102" s="975"/>
      <c r="G2102" s="975"/>
      <c r="H2102" s="975"/>
      <c r="I2102" s="975"/>
      <c r="J2102" s="975"/>
      <c r="K2102" s="975"/>
      <c r="L2102" s="975"/>
      <c r="M2102" s="975"/>
      <c r="N2102" s="975"/>
      <c r="O2102" s="976"/>
      <c r="Q2102" s="495"/>
    </row>
    <row r="2103" spans="2:21" s="97" customFormat="1" ht="19.350000000000001" customHeight="1">
      <c r="B2103" s="1076"/>
      <c r="C2103" s="1077"/>
      <c r="D2103" s="1033"/>
      <c r="E2103" s="1034"/>
      <c r="F2103" s="1034"/>
      <c r="G2103" s="1034"/>
      <c r="H2103" s="1034"/>
      <c r="I2103" s="1034"/>
      <c r="J2103" s="1034"/>
      <c r="K2103" s="1034"/>
      <c r="L2103" s="1034"/>
      <c r="M2103" s="1034"/>
      <c r="N2103" s="1034"/>
      <c r="O2103" s="1035"/>
    </row>
    <row r="2104" spans="2:21" s="97" customFormat="1" ht="19.350000000000001" customHeight="1">
      <c r="B2104" s="1076"/>
      <c r="C2104" s="1077"/>
      <c r="D2104" s="1026"/>
      <c r="E2104" s="1027"/>
      <c r="F2104" s="1027"/>
      <c r="G2104" s="1027"/>
      <c r="H2104" s="1027"/>
      <c r="I2104" s="1027"/>
      <c r="J2104" s="1027"/>
      <c r="K2104" s="1027"/>
      <c r="L2104" s="1027"/>
      <c r="M2104" s="1027"/>
      <c r="N2104" s="1027"/>
      <c r="O2104" s="1028"/>
    </row>
    <row r="2105" spans="2:21" s="97" customFormat="1" ht="19.350000000000001" customHeight="1">
      <c r="B2105" s="1076"/>
      <c r="C2105" s="1077"/>
      <c r="D2105" s="1026"/>
      <c r="E2105" s="1027"/>
      <c r="F2105" s="1027"/>
      <c r="G2105" s="1027"/>
      <c r="H2105" s="1027"/>
      <c r="I2105" s="1027"/>
      <c r="J2105" s="1027"/>
      <c r="K2105" s="1027"/>
      <c r="L2105" s="1027"/>
      <c r="M2105" s="1027"/>
      <c r="N2105" s="1027"/>
      <c r="O2105" s="1028"/>
    </row>
    <row r="2106" spans="2:21" s="97" customFormat="1" ht="19.350000000000001" customHeight="1">
      <c r="B2106" s="1076"/>
      <c r="C2106" s="1077"/>
      <c r="D2106" s="1026"/>
      <c r="E2106" s="1027"/>
      <c r="F2106" s="1027"/>
      <c r="G2106" s="1027"/>
      <c r="H2106" s="1027"/>
      <c r="I2106" s="1027"/>
      <c r="J2106" s="1027"/>
      <c r="K2106" s="1027"/>
      <c r="L2106" s="1027"/>
      <c r="M2106" s="1027"/>
      <c r="N2106" s="1027"/>
      <c r="O2106" s="1028"/>
    </row>
    <row r="2107" spans="2:21" s="97" customFormat="1" ht="19.350000000000001" customHeight="1">
      <c r="B2107" s="1076"/>
      <c r="C2107" s="1077"/>
      <c r="D2107" s="1026"/>
      <c r="E2107" s="1027"/>
      <c r="F2107" s="1027"/>
      <c r="G2107" s="1027"/>
      <c r="H2107" s="1027"/>
      <c r="I2107" s="1027"/>
      <c r="J2107" s="1027"/>
      <c r="K2107" s="1027"/>
      <c r="L2107" s="1027"/>
      <c r="M2107" s="1027"/>
      <c r="N2107" s="1027"/>
      <c r="O2107" s="1028"/>
    </row>
    <row r="2108" spans="2:21" s="97" customFormat="1" ht="19.350000000000001" customHeight="1">
      <c r="B2108" s="1076"/>
      <c r="C2108" s="1077"/>
      <c r="D2108" s="1026"/>
      <c r="E2108" s="1027"/>
      <c r="F2108" s="1027"/>
      <c r="G2108" s="1027"/>
      <c r="H2108" s="1027"/>
      <c r="I2108" s="1027"/>
      <c r="J2108" s="1027"/>
      <c r="K2108" s="1027"/>
      <c r="L2108" s="1027"/>
      <c r="M2108" s="1027"/>
      <c r="N2108" s="1027"/>
      <c r="O2108" s="1028"/>
    </row>
    <row r="2109" spans="2:21" s="97" customFormat="1" ht="19.350000000000001" customHeight="1">
      <c r="B2109" s="1076"/>
      <c r="C2109" s="1077"/>
      <c r="D2109" s="1026"/>
      <c r="E2109" s="1027"/>
      <c r="F2109" s="1027"/>
      <c r="G2109" s="1027"/>
      <c r="H2109" s="1027"/>
      <c r="I2109" s="1027"/>
      <c r="J2109" s="1027"/>
      <c r="K2109" s="1027"/>
      <c r="L2109" s="1027"/>
      <c r="M2109" s="1027"/>
      <c r="N2109" s="1027"/>
      <c r="O2109" s="1028"/>
    </row>
    <row r="2110" spans="2:21" s="97" customFormat="1" ht="19.350000000000001" customHeight="1">
      <c r="B2110" s="1076"/>
      <c r="C2110" s="1077"/>
      <c r="D2110" s="1026"/>
      <c r="E2110" s="1027"/>
      <c r="F2110" s="1027"/>
      <c r="G2110" s="1027"/>
      <c r="H2110" s="1027"/>
      <c r="I2110" s="1027"/>
      <c r="J2110" s="1027"/>
      <c r="K2110" s="1027"/>
      <c r="L2110" s="1027"/>
      <c r="M2110" s="1027"/>
      <c r="N2110" s="1027"/>
      <c r="O2110" s="1028"/>
    </row>
    <row r="2111" spans="2:21" s="97" customFormat="1" ht="19.350000000000001" customHeight="1">
      <c r="B2111" s="1076"/>
      <c r="C2111" s="1077"/>
      <c r="D2111" s="1026"/>
      <c r="E2111" s="1027"/>
      <c r="F2111" s="1027"/>
      <c r="G2111" s="1027"/>
      <c r="H2111" s="1027"/>
      <c r="I2111" s="1027"/>
      <c r="J2111" s="1027"/>
      <c r="K2111" s="1027"/>
      <c r="L2111" s="1027"/>
      <c r="M2111" s="1027"/>
      <c r="N2111" s="1027"/>
      <c r="O2111" s="1028"/>
    </row>
    <row r="2112" spans="2:21" s="97" customFormat="1" ht="19.350000000000001" customHeight="1">
      <c r="B2112" s="1078"/>
      <c r="C2112" s="1079"/>
      <c r="D2112" s="1029"/>
      <c r="E2112" s="1030"/>
      <c r="F2112" s="1030"/>
      <c r="G2112" s="1030"/>
      <c r="H2112" s="1030"/>
      <c r="I2112" s="1030"/>
      <c r="J2112" s="1030"/>
      <c r="K2112" s="1030"/>
      <c r="L2112" s="1030"/>
      <c r="M2112" s="1030"/>
      <c r="N2112" s="1030"/>
      <c r="O2112" s="1031"/>
    </row>
    <row r="2113" spans="2:15" s="97" customFormat="1" ht="18" customHeight="1">
      <c r="B2113" s="1067" t="s">
        <v>114</v>
      </c>
      <c r="C2113" s="1092"/>
      <c r="D2113" s="1147" t="s">
        <v>523</v>
      </c>
      <c r="E2113" s="1133"/>
      <c r="F2113" s="1133"/>
      <c r="G2113" s="1133"/>
      <c r="H2113" s="1133"/>
      <c r="I2113" s="1133"/>
      <c r="J2113" s="1133"/>
      <c r="K2113" s="1133"/>
      <c r="L2113" s="1133"/>
      <c r="M2113" s="1133"/>
      <c r="N2113" s="1133"/>
      <c r="O2113" s="1134"/>
    </row>
    <row r="2114" spans="2:15" s="97" customFormat="1" ht="18" customHeight="1">
      <c r="B2114" s="1093"/>
      <c r="C2114" s="1094"/>
      <c r="D2114" s="1045"/>
      <c r="E2114" s="1046"/>
      <c r="F2114" s="1046"/>
      <c r="G2114" s="1046"/>
      <c r="H2114" s="1046"/>
      <c r="I2114" s="1046"/>
      <c r="J2114" s="1046"/>
      <c r="K2114" s="1046"/>
      <c r="L2114" s="1046"/>
      <c r="M2114" s="1046"/>
      <c r="N2114" s="1046"/>
      <c r="O2114" s="1047"/>
    </row>
    <row r="2115" spans="2:15" s="97" customFormat="1" ht="18" customHeight="1">
      <c r="B2115" s="1093"/>
      <c r="C2115" s="1094"/>
      <c r="D2115" s="1026"/>
      <c r="E2115" s="1027"/>
      <c r="F2115" s="1027"/>
      <c r="G2115" s="1027"/>
      <c r="H2115" s="1027"/>
      <c r="I2115" s="1027"/>
      <c r="J2115" s="1027"/>
      <c r="K2115" s="1027"/>
      <c r="L2115" s="1027"/>
      <c r="M2115" s="1027"/>
      <c r="N2115" s="1027"/>
      <c r="O2115" s="1028"/>
    </row>
    <row r="2116" spans="2:15" s="97" customFormat="1" ht="18" customHeight="1">
      <c r="B2116" s="1093"/>
      <c r="C2116" s="1094"/>
      <c r="D2116" s="1026"/>
      <c r="E2116" s="1027"/>
      <c r="F2116" s="1027"/>
      <c r="G2116" s="1027"/>
      <c r="H2116" s="1027"/>
      <c r="I2116" s="1027"/>
      <c r="J2116" s="1027"/>
      <c r="K2116" s="1027"/>
      <c r="L2116" s="1027"/>
      <c r="M2116" s="1027"/>
      <c r="N2116" s="1027"/>
      <c r="O2116" s="1028"/>
    </row>
    <row r="2117" spans="2:15" s="97" customFormat="1" ht="18" customHeight="1">
      <c r="B2117" s="1093"/>
      <c r="C2117" s="1094"/>
      <c r="D2117" s="1026"/>
      <c r="E2117" s="1027"/>
      <c r="F2117" s="1027"/>
      <c r="G2117" s="1027"/>
      <c r="H2117" s="1027"/>
      <c r="I2117" s="1027"/>
      <c r="J2117" s="1027"/>
      <c r="K2117" s="1027"/>
      <c r="L2117" s="1027"/>
      <c r="M2117" s="1027"/>
      <c r="N2117" s="1027"/>
      <c r="O2117" s="1028"/>
    </row>
    <row r="2118" spans="2:15" s="97" customFormat="1" ht="18" customHeight="1">
      <c r="B2118" s="1093"/>
      <c r="C2118" s="1094"/>
      <c r="D2118" s="1026"/>
      <c r="E2118" s="1027"/>
      <c r="F2118" s="1027"/>
      <c r="G2118" s="1027"/>
      <c r="H2118" s="1027"/>
      <c r="I2118" s="1027"/>
      <c r="J2118" s="1027"/>
      <c r="K2118" s="1027"/>
      <c r="L2118" s="1027"/>
      <c r="M2118" s="1027"/>
      <c r="N2118" s="1027"/>
      <c r="O2118" s="1028"/>
    </row>
    <row r="2119" spans="2:15" s="97" customFormat="1" ht="18" customHeight="1">
      <c r="B2119" s="1093"/>
      <c r="C2119" s="1094"/>
      <c r="D2119" s="1048"/>
      <c r="E2119" s="1049"/>
      <c r="F2119" s="1049"/>
      <c r="G2119" s="1049"/>
      <c r="H2119" s="1049"/>
      <c r="I2119" s="1049"/>
      <c r="J2119" s="1049"/>
      <c r="K2119" s="1049"/>
      <c r="L2119" s="1049"/>
      <c r="M2119" s="1049"/>
      <c r="N2119" s="1049"/>
      <c r="O2119" s="1050"/>
    </row>
    <row r="2120" spans="2:15" s="97" customFormat="1" ht="18" customHeight="1">
      <c r="B2120" s="1093"/>
      <c r="C2120" s="1094"/>
      <c r="D2120" s="1116" t="s">
        <v>334</v>
      </c>
      <c r="E2120" s="1117"/>
      <c r="F2120" s="1117"/>
      <c r="G2120" s="1117"/>
      <c r="H2120" s="1117"/>
      <c r="I2120" s="1117"/>
      <c r="J2120" s="1117"/>
      <c r="K2120" s="1117"/>
      <c r="L2120" s="1117"/>
      <c r="M2120" s="1117"/>
      <c r="N2120" s="1117"/>
      <c r="O2120" s="1118"/>
    </row>
    <row r="2121" spans="2:15" s="97" customFormat="1" ht="18" customHeight="1">
      <c r="B2121" s="1093"/>
      <c r="C2121" s="1094"/>
      <c r="D2121" s="1045"/>
      <c r="E2121" s="1119"/>
      <c r="F2121" s="1119"/>
      <c r="G2121" s="1119"/>
      <c r="H2121" s="1119"/>
      <c r="I2121" s="1119"/>
      <c r="J2121" s="1119"/>
      <c r="K2121" s="1119"/>
      <c r="L2121" s="1119"/>
      <c r="M2121" s="1119"/>
      <c r="N2121" s="1119"/>
      <c r="O2121" s="1120"/>
    </row>
    <row r="2122" spans="2:15" s="97" customFormat="1" ht="18" customHeight="1">
      <c r="B2122" s="1093"/>
      <c r="C2122" s="1094"/>
      <c r="D2122" s="1121"/>
      <c r="E2122" s="1122"/>
      <c r="F2122" s="1122"/>
      <c r="G2122" s="1122"/>
      <c r="H2122" s="1122"/>
      <c r="I2122" s="1122"/>
      <c r="J2122" s="1122"/>
      <c r="K2122" s="1122"/>
      <c r="L2122" s="1122"/>
      <c r="M2122" s="1122"/>
      <c r="N2122" s="1122"/>
      <c r="O2122" s="1123"/>
    </row>
    <row r="2123" spans="2:15" s="97" customFormat="1" ht="18" customHeight="1">
      <c r="B2123" s="1093"/>
      <c r="C2123" s="1094"/>
      <c r="D2123" s="1121"/>
      <c r="E2123" s="1122"/>
      <c r="F2123" s="1122"/>
      <c r="G2123" s="1122"/>
      <c r="H2123" s="1122"/>
      <c r="I2123" s="1122"/>
      <c r="J2123" s="1122"/>
      <c r="K2123" s="1122"/>
      <c r="L2123" s="1122"/>
      <c r="M2123" s="1122"/>
      <c r="N2123" s="1122"/>
      <c r="O2123" s="1123"/>
    </row>
    <row r="2124" spans="2:15" s="97" customFormat="1" ht="18" customHeight="1">
      <c r="B2124" s="1093"/>
      <c r="C2124" s="1094"/>
      <c r="D2124" s="1121"/>
      <c r="E2124" s="1122"/>
      <c r="F2124" s="1122"/>
      <c r="G2124" s="1122"/>
      <c r="H2124" s="1122"/>
      <c r="I2124" s="1122"/>
      <c r="J2124" s="1122"/>
      <c r="K2124" s="1122"/>
      <c r="L2124" s="1122"/>
      <c r="M2124" s="1122"/>
      <c r="N2124" s="1122"/>
      <c r="O2124" s="1123"/>
    </row>
    <row r="2125" spans="2:15" s="97" customFormat="1" ht="18" customHeight="1">
      <c r="B2125" s="1093"/>
      <c r="C2125" s="1094"/>
      <c r="D2125" s="1121"/>
      <c r="E2125" s="1122"/>
      <c r="F2125" s="1122"/>
      <c r="G2125" s="1122"/>
      <c r="H2125" s="1122"/>
      <c r="I2125" s="1122"/>
      <c r="J2125" s="1122"/>
      <c r="K2125" s="1122"/>
      <c r="L2125" s="1122"/>
      <c r="M2125" s="1122"/>
      <c r="N2125" s="1122"/>
      <c r="O2125" s="1123"/>
    </row>
    <row r="2126" spans="2:15" s="97" customFormat="1" ht="18" customHeight="1">
      <c r="B2126" s="1093"/>
      <c r="C2126" s="1094"/>
      <c r="D2126" s="1121"/>
      <c r="E2126" s="1122"/>
      <c r="F2126" s="1122"/>
      <c r="G2126" s="1122"/>
      <c r="H2126" s="1122"/>
      <c r="I2126" s="1122"/>
      <c r="J2126" s="1122"/>
      <c r="K2126" s="1122"/>
      <c r="L2126" s="1122"/>
      <c r="M2126" s="1122"/>
      <c r="N2126" s="1122"/>
      <c r="O2126" s="1123"/>
    </row>
    <row r="2127" spans="2:15" s="97" customFormat="1" ht="18" customHeight="1">
      <c r="B2127" s="1095"/>
      <c r="C2127" s="1096"/>
      <c r="D2127" s="1124"/>
      <c r="E2127" s="1125"/>
      <c r="F2127" s="1125"/>
      <c r="G2127" s="1125"/>
      <c r="H2127" s="1125"/>
      <c r="I2127" s="1125"/>
      <c r="J2127" s="1125"/>
      <c r="K2127" s="1125"/>
      <c r="L2127" s="1125"/>
      <c r="M2127" s="1125"/>
      <c r="N2127" s="1125"/>
      <c r="O2127" s="1126"/>
    </row>
    <row r="2128" spans="2:15" s="97" customFormat="1" ht="33.75" customHeight="1">
      <c r="B2128" s="1067" t="s">
        <v>110</v>
      </c>
      <c r="C2128" s="1092"/>
      <c r="D2128" s="1102" t="s">
        <v>733</v>
      </c>
      <c r="E2128" s="1090"/>
      <c r="F2128" s="1090"/>
      <c r="G2128" s="1090"/>
      <c r="H2128" s="1090"/>
      <c r="I2128" s="1090"/>
      <c r="J2128" s="1090"/>
      <c r="K2128" s="1090"/>
      <c r="L2128" s="1090"/>
      <c r="M2128" s="1090"/>
      <c r="N2128" s="1090"/>
      <c r="O2128" s="1091"/>
    </row>
    <row r="2129" spans="2:21" s="97" customFormat="1" ht="18" customHeight="1">
      <c r="B2129" s="1093"/>
      <c r="C2129" s="1094"/>
      <c r="D2129" s="1045"/>
      <c r="E2129" s="1108"/>
      <c r="F2129" s="1108"/>
      <c r="G2129" s="1108"/>
      <c r="H2129" s="1108"/>
      <c r="I2129" s="1108"/>
      <c r="J2129" s="1108"/>
      <c r="K2129" s="1108"/>
      <c r="L2129" s="1108"/>
      <c r="M2129" s="1108"/>
      <c r="N2129" s="1108"/>
      <c r="O2129" s="1109"/>
    </row>
    <row r="2130" spans="2:21" s="97" customFormat="1" ht="18" customHeight="1">
      <c r="B2130" s="1093"/>
      <c r="C2130" s="1094"/>
      <c r="D2130" s="1110"/>
      <c r="E2130" s="1111"/>
      <c r="F2130" s="1111"/>
      <c r="G2130" s="1111"/>
      <c r="H2130" s="1111"/>
      <c r="I2130" s="1111"/>
      <c r="J2130" s="1111"/>
      <c r="K2130" s="1111"/>
      <c r="L2130" s="1111"/>
      <c r="M2130" s="1111"/>
      <c r="N2130" s="1111"/>
      <c r="O2130" s="1112"/>
    </row>
    <row r="2131" spans="2:21" s="97" customFormat="1" ht="18" customHeight="1">
      <c r="B2131" s="1093"/>
      <c r="C2131" s="1094"/>
      <c r="D2131" s="1113"/>
      <c r="E2131" s="1114"/>
      <c r="F2131" s="1114"/>
      <c r="G2131" s="1114"/>
      <c r="H2131" s="1114"/>
      <c r="I2131" s="1114"/>
      <c r="J2131" s="1114"/>
      <c r="K2131" s="1114"/>
      <c r="L2131" s="1114"/>
      <c r="M2131" s="1114"/>
      <c r="N2131" s="1114"/>
      <c r="O2131" s="1115"/>
    </row>
    <row r="2132" spans="2:21" s="97" customFormat="1" ht="17.100000000000001" customHeight="1">
      <c r="B2132" s="1093"/>
      <c r="C2132" s="1094"/>
      <c r="D2132" s="1133" t="s">
        <v>278</v>
      </c>
      <c r="E2132" s="1133"/>
      <c r="F2132" s="1133"/>
      <c r="G2132" s="1133"/>
      <c r="H2132" s="1133"/>
      <c r="I2132" s="1133"/>
      <c r="J2132" s="1133"/>
      <c r="K2132" s="1133"/>
      <c r="L2132" s="1133"/>
      <c r="M2132" s="1133"/>
      <c r="N2132" s="1133"/>
      <c r="O2132" s="1134"/>
    </row>
    <row r="2133" spans="2:21" s="97" customFormat="1" ht="17.100000000000001" customHeight="1">
      <c r="B2133" s="1093"/>
      <c r="C2133" s="1094"/>
      <c r="D2133" s="1135"/>
      <c r="E2133" s="1108"/>
      <c r="F2133" s="1108"/>
      <c r="G2133" s="1108"/>
      <c r="H2133" s="1108"/>
      <c r="I2133" s="1108"/>
      <c r="J2133" s="1108"/>
      <c r="K2133" s="1108"/>
      <c r="L2133" s="1108"/>
      <c r="M2133" s="1108"/>
      <c r="N2133" s="1108"/>
      <c r="O2133" s="1109"/>
    </row>
    <row r="2134" spans="2:21" s="97" customFormat="1" ht="17.100000000000001" customHeight="1">
      <c r="B2134" s="1093"/>
      <c r="C2134" s="1094"/>
      <c r="D2134" s="1110"/>
      <c r="E2134" s="1111"/>
      <c r="F2134" s="1111"/>
      <c r="G2134" s="1111"/>
      <c r="H2134" s="1111"/>
      <c r="I2134" s="1111"/>
      <c r="J2134" s="1111"/>
      <c r="K2134" s="1111"/>
      <c r="L2134" s="1111"/>
      <c r="M2134" s="1111"/>
      <c r="N2134" s="1111"/>
      <c r="O2134" s="1112"/>
    </row>
    <row r="2135" spans="2:21" s="97" customFormat="1" ht="17.100000000000001" customHeight="1">
      <c r="B2135" s="1093"/>
      <c r="C2135" s="1094"/>
      <c r="D2135" s="1113"/>
      <c r="E2135" s="1114"/>
      <c r="F2135" s="1114"/>
      <c r="G2135" s="1114"/>
      <c r="H2135" s="1114"/>
      <c r="I2135" s="1114"/>
      <c r="J2135" s="1114"/>
      <c r="K2135" s="1114"/>
      <c r="L2135" s="1114"/>
      <c r="M2135" s="1114"/>
      <c r="N2135" s="1114"/>
      <c r="O2135" s="1115"/>
    </row>
    <row r="2136" spans="2:21" s="97" customFormat="1" ht="17.100000000000001" customHeight="1">
      <c r="B2136" s="1093"/>
      <c r="C2136" s="1094"/>
      <c r="D2136" s="1133" t="s">
        <v>371</v>
      </c>
      <c r="E2136" s="1133"/>
      <c r="F2136" s="1133"/>
      <c r="G2136" s="1133"/>
      <c r="H2136" s="1133"/>
      <c r="I2136" s="1133"/>
      <c r="J2136" s="1133"/>
      <c r="K2136" s="1133"/>
      <c r="L2136" s="1133"/>
      <c r="M2136" s="1133"/>
      <c r="N2136" s="1133"/>
      <c r="O2136" s="1134"/>
    </row>
    <row r="2137" spans="2:21" s="97" customFormat="1" ht="17.100000000000001" customHeight="1">
      <c r="B2137" s="1093"/>
      <c r="C2137" s="1094"/>
      <c r="D2137" s="1135"/>
      <c r="E2137" s="1136"/>
      <c r="F2137" s="1136"/>
      <c r="G2137" s="1136"/>
      <c r="H2137" s="1136"/>
      <c r="I2137" s="1136"/>
      <c r="J2137" s="1136"/>
      <c r="K2137" s="1136"/>
      <c r="L2137" s="1136"/>
      <c r="M2137" s="1136"/>
      <c r="N2137" s="1136"/>
      <c r="O2137" s="1137"/>
    </row>
    <row r="2138" spans="2:21" s="97" customFormat="1" ht="17.100000000000001" customHeight="1">
      <c r="B2138" s="1093"/>
      <c r="C2138" s="1094"/>
      <c r="D2138" s="1138"/>
      <c r="E2138" s="827"/>
      <c r="F2138" s="827"/>
      <c r="G2138" s="827"/>
      <c r="H2138" s="827"/>
      <c r="I2138" s="827"/>
      <c r="J2138" s="827"/>
      <c r="K2138" s="827"/>
      <c r="L2138" s="827"/>
      <c r="M2138" s="827"/>
      <c r="N2138" s="827"/>
      <c r="O2138" s="1139"/>
    </row>
    <row r="2139" spans="2:21" s="97" customFormat="1" ht="17.100000000000001" customHeight="1">
      <c r="B2139" s="1093"/>
      <c r="C2139" s="1094"/>
      <c r="D2139" s="1140"/>
      <c r="E2139" s="1141"/>
      <c r="F2139" s="1141"/>
      <c r="G2139" s="1141"/>
      <c r="H2139" s="1141"/>
      <c r="I2139" s="1141"/>
      <c r="J2139" s="1141"/>
      <c r="K2139" s="1141"/>
      <c r="L2139" s="1141"/>
      <c r="M2139" s="1141"/>
      <c r="N2139" s="1141"/>
      <c r="O2139" s="1142"/>
    </row>
    <row r="2140" spans="2:21" s="97" customFormat="1" ht="45" customHeight="1">
      <c r="B2140" s="1093"/>
      <c r="C2140" s="1094"/>
      <c r="D2140" s="1021" t="s">
        <v>781</v>
      </c>
      <c r="E2140" s="1022"/>
      <c r="F2140" s="1022"/>
      <c r="G2140" s="1022"/>
      <c r="H2140" s="1022"/>
      <c r="I2140" s="1022"/>
      <c r="J2140" s="1022"/>
      <c r="K2140" s="1022"/>
      <c r="L2140" s="1023"/>
      <c r="M2140" s="1024" t="s">
        <v>713</v>
      </c>
      <c r="N2140" s="1025"/>
      <c r="O2140" s="706" t="s">
        <v>714</v>
      </c>
      <c r="Q2140" s="495" t="s">
        <v>721</v>
      </c>
    </row>
    <row r="2141" spans="2:21" s="97" customFormat="1" ht="17.100000000000001" customHeight="1">
      <c r="B2141" s="1093"/>
      <c r="C2141" s="1094"/>
      <c r="D2141" s="1045"/>
      <c r="E2141" s="1103"/>
      <c r="F2141" s="1103"/>
      <c r="G2141" s="1103"/>
      <c r="H2141" s="1103"/>
      <c r="I2141" s="1103"/>
      <c r="J2141" s="1103"/>
      <c r="K2141" s="1103"/>
      <c r="L2141" s="1103"/>
      <c r="M2141" s="1103"/>
      <c r="N2141" s="1103"/>
      <c r="O2141" s="1104"/>
    </row>
    <row r="2142" spans="2:21" ht="18" customHeight="1">
      <c r="B2142" s="1093"/>
      <c r="C2142" s="1094"/>
      <c r="D2142" s="1105"/>
      <c r="E2142" s="1106"/>
      <c r="F2142" s="1106"/>
      <c r="G2142" s="1106"/>
      <c r="H2142" s="1106"/>
      <c r="I2142" s="1106"/>
      <c r="J2142" s="1106"/>
      <c r="K2142" s="1106"/>
      <c r="L2142" s="1106"/>
      <c r="M2142" s="1106"/>
      <c r="N2142" s="1106"/>
      <c r="O2142" s="1107"/>
      <c r="R2142" s="294"/>
      <c r="S2142" s="294"/>
      <c r="T2142" s="294"/>
      <c r="U2142" s="294"/>
    </row>
    <row r="2143" spans="2:21" ht="18" customHeight="1">
      <c r="B2143" s="1093"/>
      <c r="C2143" s="1094"/>
      <c r="D2143" s="1147" t="s">
        <v>279</v>
      </c>
      <c r="E2143" s="1133"/>
      <c r="F2143" s="1133"/>
      <c r="G2143" s="1133"/>
      <c r="H2143" s="1133"/>
      <c r="I2143" s="1133"/>
      <c r="J2143" s="1133"/>
      <c r="K2143" s="1133"/>
      <c r="L2143" s="1133"/>
      <c r="M2143" s="1133"/>
      <c r="N2143" s="1133"/>
      <c r="O2143" s="1134"/>
      <c r="R2143" s="294"/>
      <c r="S2143" s="294"/>
      <c r="T2143" s="294"/>
      <c r="U2143" s="294"/>
    </row>
    <row r="2144" spans="2:21" ht="18" customHeight="1">
      <c r="B2144" s="1093"/>
      <c r="C2144" s="1094"/>
      <c r="D2144" s="1127"/>
      <c r="E2144" s="1128"/>
      <c r="F2144" s="1128"/>
      <c r="G2144" s="1128"/>
      <c r="H2144" s="1128"/>
      <c r="I2144" s="1128"/>
      <c r="J2144" s="1128"/>
      <c r="K2144" s="1128"/>
      <c r="L2144" s="1128"/>
      <c r="M2144" s="1128"/>
      <c r="N2144" s="1128"/>
      <c r="O2144" s="1129"/>
      <c r="R2144" s="294"/>
      <c r="S2144" s="294"/>
      <c r="T2144" s="294"/>
      <c r="U2144" s="294"/>
    </row>
    <row r="2145" spans="1:17" s="308" customFormat="1" ht="18" customHeight="1">
      <c r="B2145" s="1095"/>
      <c r="C2145" s="1096"/>
      <c r="D2145" s="1130"/>
      <c r="E2145" s="1131"/>
      <c r="F2145" s="1131"/>
      <c r="G2145" s="1131"/>
      <c r="H2145" s="1131"/>
      <c r="I2145" s="1131"/>
      <c r="J2145" s="1131"/>
      <c r="K2145" s="1131"/>
      <c r="L2145" s="1131"/>
      <c r="M2145" s="1131"/>
      <c r="N2145" s="1131"/>
      <c r="O2145" s="1132"/>
    </row>
    <row r="2146" spans="1:17" s="122" customFormat="1" ht="4.5" customHeight="1">
      <c r="B2146" s="309"/>
      <c r="C2146" s="309"/>
      <c r="D2146" s="310"/>
      <c r="E2146" s="310"/>
      <c r="F2146" s="310"/>
      <c r="G2146" s="310"/>
      <c r="H2146" s="310"/>
      <c r="I2146" s="310"/>
      <c r="J2146" s="310"/>
      <c r="K2146" s="310"/>
      <c r="L2146" s="310"/>
      <c r="M2146" s="310"/>
      <c r="N2146" s="310"/>
      <c r="O2146" s="310"/>
    </row>
    <row r="2147" spans="1:17" s="122" customFormat="1" ht="18.75" customHeight="1">
      <c r="B2147" s="463" t="s">
        <v>333</v>
      </c>
      <c r="C2147" s="309"/>
      <c r="D2147" s="310"/>
      <c r="E2147" s="310"/>
      <c r="F2147" s="310"/>
      <c r="G2147" s="310"/>
      <c r="H2147" s="310"/>
      <c r="I2147" s="310"/>
      <c r="J2147" s="310"/>
      <c r="K2147" s="310"/>
      <c r="L2147" s="310"/>
      <c r="M2147" s="310"/>
      <c r="N2147" s="310"/>
      <c r="O2147" s="310"/>
    </row>
    <row r="2148" spans="1:17" s="122" customFormat="1" ht="14.25" customHeight="1" thickBot="1">
      <c r="B2148" s="463" t="s">
        <v>331</v>
      </c>
      <c r="C2148" s="309"/>
      <c r="D2148" s="310"/>
      <c r="E2148" s="310"/>
      <c r="F2148" s="310"/>
      <c r="G2148" s="310"/>
      <c r="H2148" s="310"/>
      <c r="I2148" s="310"/>
      <c r="J2148" s="310"/>
      <c r="K2148" s="310"/>
      <c r="L2148" s="310"/>
      <c r="M2148" s="310"/>
      <c r="N2148" s="310"/>
      <c r="O2148" s="310"/>
    </row>
    <row r="2149" spans="1:17" s="122" customFormat="1" ht="18" customHeight="1" thickBot="1">
      <c r="B2149" s="1143" t="s">
        <v>36</v>
      </c>
      <c r="C2149" s="1017"/>
      <c r="D2149" s="1018"/>
      <c r="E2149" s="311" t="s">
        <v>573</v>
      </c>
      <c r="F2149" s="312"/>
      <c r="G2149" s="312"/>
      <c r="H2149" s="312"/>
      <c r="I2149" s="312"/>
      <c r="J2149" s="312"/>
      <c r="K2149" s="312"/>
      <c r="L2149" s="212"/>
      <c r="M2149" s="212"/>
      <c r="N2149" s="212"/>
      <c r="O2149" s="212"/>
    </row>
    <row r="2150" spans="1:17" s="122" customFormat="1" ht="12">
      <c r="A2150" s="313"/>
      <c r="B2150" s="314" t="s">
        <v>50</v>
      </c>
      <c r="C2150" s="314"/>
      <c r="D2150" s="315"/>
      <c r="E2150" s="316"/>
      <c r="F2150" s="316"/>
      <c r="G2150" s="317" t="s">
        <v>51</v>
      </c>
      <c r="H2150" s="315"/>
      <c r="I2150" s="314" t="s">
        <v>52</v>
      </c>
      <c r="J2150" s="314"/>
      <c r="K2150" s="313"/>
      <c r="L2150" s="318"/>
      <c r="M2150" s="319"/>
      <c r="N2150" s="313"/>
      <c r="O2150" s="317" t="s">
        <v>51</v>
      </c>
    </row>
    <row r="2151" spans="1:17" s="122" customFormat="1" ht="12">
      <c r="A2151" s="320"/>
      <c r="B2151" s="321" t="s">
        <v>53</v>
      </c>
      <c r="C2151" s="322"/>
      <c r="D2151" s="322"/>
      <c r="E2151" s="323"/>
      <c r="F2151" s="323" t="s">
        <v>54</v>
      </c>
      <c r="G2151" s="324" t="s">
        <v>55</v>
      </c>
      <c r="H2151" s="325"/>
      <c r="I2151" s="321" t="s">
        <v>53</v>
      </c>
      <c r="J2151" s="322"/>
      <c r="K2151" s="322"/>
      <c r="L2151" s="322"/>
      <c r="M2151" s="323"/>
      <c r="N2151" s="323" t="s">
        <v>54</v>
      </c>
      <c r="O2151" s="324" t="s">
        <v>55</v>
      </c>
    </row>
    <row r="2152" spans="1:17" s="122" customFormat="1" ht="18" customHeight="1">
      <c r="A2152" s="313"/>
      <c r="B2152" s="78" t="s">
        <v>395</v>
      </c>
      <c r="C2152" s="79"/>
      <c r="D2152" s="79"/>
      <c r="E2152" s="80"/>
      <c r="F2152" s="81"/>
      <c r="G2152" s="82"/>
      <c r="H2152" s="83"/>
      <c r="I2152" s="78" t="s">
        <v>397</v>
      </c>
      <c r="J2152" s="79"/>
      <c r="K2152" s="79"/>
      <c r="L2152" s="79"/>
      <c r="M2152" s="80"/>
      <c r="N2152" s="84"/>
      <c r="O2152" s="85"/>
      <c r="Q2152" s="561" t="s">
        <v>700</v>
      </c>
    </row>
    <row r="2153" spans="1:17" s="122" customFormat="1" ht="14.25" customHeight="1">
      <c r="A2153" s="313"/>
      <c r="B2153" s="86"/>
      <c r="C2153" s="87"/>
      <c r="D2153" s="88"/>
      <c r="E2153" s="89"/>
      <c r="F2153" s="90"/>
      <c r="G2153" s="91"/>
      <c r="H2153" s="83"/>
      <c r="I2153" s="92"/>
      <c r="J2153" s="93"/>
      <c r="K2153" s="88"/>
      <c r="L2153" s="88"/>
      <c r="M2153" s="89"/>
      <c r="N2153" s="90"/>
      <c r="O2153" s="94"/>
    </row>
    <row r="2154" spans="1:17" s="122" customFormat="1" ht="14.25" customHeight="1">
      <c r="A2154" s="313"/>
      <c r="B2154" s="95"/>
      <c r="C2154" s="96"/>
      <c r="D2154" s="97"/>
      <c r="E2154" s="98"/>
      <c r="F2154" s="90"/>
      <c r="G2154" s="99">
        <f>ROUNDDOWN(SUM(F2153:F2159)/1000,0)</f>
        <v>0</v>
      </c>
      <c r="H2154" s="100"/>
      <c r="I2154" s="92"/>
      <c r="J2154" s="510"/>
      <c r="K2154" s="510"/>
      <c r="L2154" s="510"/>
      <c r="M2154" s="98"/>
      <c r="N2154" s="90"/>
      <c r="O2154" s="101">
        <f>ROUNDDOWN(SUM(N2153:N2162)/1000,0)</f>
        <v>0</v>
      </c>
    </row>
    <row r="2155" spans="1:17" s="122" customFormat="1" ht="14.1" customHeight="1">
      <c r="A2155" s="313"/>
      <c r="B2155" s="95"/>
      <c r="C2155" s="96"/>
      <c r="D2155" s="97"/>
      <c r="E2155" s="98"/>
      <c r="F2155" s="90"/>
      <c r="G2155" s="99"/>
      <c r="H2155" s="100"/>
      <c r="I2155" s="92"/>
      <c r="J2155" s="510"/>
      <c r="K2155" s="510"/>
      <c r="L2155" s="510"/>
      <c r="M2155" s="98"/>
      <c r="N2155" s="90"/>
      <c r="O2155" s="94"/>
    </row>
    <row r="2156" spans="1:17" s="122" customFormat="1" ht="14.25" customHeight="1">
      <c r="A2156" s="313"/>
      <c r="B2156" s="95"/>
      <c r="C2156" s="96"/>
      <c r="D2156" s="97"/>
      <c r="E2156" s="98"/>
      <c r="F2156" s="90"/>
      <c r="G2156" s="99"/>
      <c r="H2156" s="100"/>
      <c r="I2156" s="92"/>
      <c r="J2156" s="510"/>
      <c r="K2156" s="510"/>
      <c r="L2156" s="510"/>
      <c r="M2156" s="98"/>
      <c r="N2156" s="90"/>
      <c r="O2156" s="94"/>
    </row>
    <row r="2157" spans="1:17" s="122" customFormat="1" ht="14.25" customHeight="1">
      <c r="A2157" s="313"/>
      <c r="B2157" s="95"/>
      <c r="C2157" s="96"/>
      <c r="D2157" s="97"/>
      <c r="E2157" s="98"/>
      <c r="F2157" s="90"/>
      <c r="G2157" s="102"/>
      <c r="H2157" s="103"/>
      <c r="I2157" s="92"/>
      <c r="J2157" s="510"/>
      <c r="K2157" s="510"/>
      <c r="L2157" s="510"/>
      <c r="M2157" s="98"/>
      <c r="N2157" s="90"/>
      <c r="O2157" s="94"/>
    </row>
    <row r="2158" spans="1:17" s="122" customFormat="1" ht="14.25" customHeight="1">
      <c r="A2158" s="313"/>
      <c r="B2158" s="95"/>
      <c r="C2158" s="96"/>
      <c r="D2158" s="97"/>
      <c r="E2158" s="98"/>
      <c r="F2158" s="90"/>
      <c r="G2158" s="102"/>
      <c r="H2158" s="103"/>
      <c r="I2158" s="92"/>
      <c r="J2158" s="510"/>
      <c r="K2158" s="510"/>
      <c r="L2158" s="510"/>
      <c r="M2158" s="98"/>
      <c r="N2158" s="90"/>
      <c r="O2158" s="94"/>
    </row>
    <row r="2159" spans="1:17" s="122" customFormat="1" ht="14.25" customHeight="1">
      <c r="A2159" s="313"/>
      <c r="B2159" s="78" t="s">
        <v>607</v>
      </c>
      <c r="C2159" s="79"/>
      <c r="D2159" s="79"/>
      <c r="E2159" s="80"/>
      <c r="F2159" s="81"/>
      <c r="G2159" s="82"/>
      <c r="H2159" s="105"/>
      <c r="I2159" s="92"/>
      <c r="J2159" s="510"/>
      <c r="K2159" s="510"/>
      <c r="L2159" s="510"/>
      <c r="M2159" s="98"/>
      <c r="N2159" s="90"/>
      <c r="O2159" s="94"/>
    </row>
    <row r="2160" spans="1:17" s="122" customFormat="1" ht="14.25" customHeight="1">
      <c r="A2160" s="313"/>
      <c r="B2160" s="95"/>
      <c r="C2160" s="96"/>
      <c r="D2160" s="97"/>
      <c r="E2160" s="98"/>
      <c r="F2160" s="90"/>
      <c r="G2160" s="91"/>
      <c r="H2160" s="105"/>
      <c r="I2160" s="92"/>
      <c r="J2160" s="510"/>
      <c r="K2160" s="510"/>
      <c r="L2160" s="510"/>
      <c r="M2160" s="98"/>
      <c r="N2160" s="90"/>
      <c r="O2160" s="94"/>
    </row>
    <row r="2161" spans="1:15" s="122" customFormat="1" ht="14.25" customHeight="1">
      <c r="A2161" s="313"/>
      <c r="B2161" s="95"/>
      <c r="C2161" s="96"/>
      <c r="D2161" s="97"/>
      <c r="E2161" s="98"/>
      <c r="F2161" s="90"/>
      <c r="G2161" s="99">
        <f>ROUNDDOWN(SUM(F2160:F2165)/1000,0)</f>
        <v>0</v>
      </c>
      <c r="H2161" s="100"/>
      <c r="I2161" s="107"/>
      <c r="J2161" s="511"/>
      <c r="K2161" s="511"/>
      <c r="L2161" s="511"/>
      <c r="M2161" s="98"/>
      <c r="N2161" s="90"/>
      <c r="O2161" s="106"/>
    </row>
    <row r="2162" spans="1:15" s="122" customFormat="1" ht="14.25" customHeight="1">
      <c r="A2162" s="313"/>
      <c r="B2162" s="95"/>
      <c r="C2162" s="96"/>
      <c r="D2162" s="97"/>
      <c r="E2162" s="98"/>
      <c r="F2162" s="90"/>
      <c r="G2162" s="99"/>
      <c r="H2162" s="100"/>
      <c r="I2162" s="78" t="s">
        <v>398</v>
      </c>
      <c r="J2162" s="79"/>
      <c r="K2162" s="79"/>
      <c r="L2162" s="79"/>
      <c r="M2162" s="80"/>
      <c r="N2162" s="81"/>
      <c r="O2162" s="111"/>
    </row>
    <row r="2163" spans="1:15" s="122" customFormat="1" ht="14.25" customHeight="1">
      <c r="A2163" s="313"/>
      <c r="B2163" s="95"/>
      <c r="C2163" s="96"/>
      <c r="D2163" s="97"/>
      <c r="E2163" s="98"/>
      <c r="F2163" s="90"/>
      <c r="G2163" s="99"/>
      <c r="H2163" s="105"/>
      <c r="I2163" s="92"/>
      <c r="J2163" s="510"/>
      <c r="K2163" s="510"/>
      <c r="L2163" s="510"/>
      <c r="M2163" s="98"/>
      <c r="N2163" s="90"/>
      <c r="O2163" s="94"/>
    </row>
    <row r="2164" spans="1:15" s="122" customFormat="1" ht="14.25" customHeight="1">
      <c r="A2164" s="313"/>
      <c r="B2164" s="95"/>
      <c r="C2164" s="96"/>
      <c r="D2164" s="97"/>
      <c r="E2164" s="98"/>
      <c r="F2164" s="90"/>
      <c r="G2164" s="99"/>
      <c r="H2164" s="100"/>
      <c r="I2164" s="92"/>
      <c r="J2164" s="510"/>
      <c r="K2164" s="510"/>
      <c r="L2164" s="510"/>
      <c r="M2164" s="98"/>
      <c r="N2164" s="90"/>
      <c r="O2164" s="101">
        <f>ROUNDDOWN(SUM(N2163:N2171)/1000,0)</f>
        <v>0</v>
      </c>
    </row>
    <row r="2165" spans="1:15" s="122" customFormat="1" ht="14.25" customHeight="1">
      <c r="A2165" s="313"/>
      <c r="B2165" s="78" t="s">
        <v>614</v>
      </c>
      <c r="C2165" s="79"/>
      <c r="D2165" s="79"/>
      <c r="E2165" s="80"/>
      <c r="F2165" s="81"/>
      <c r="G2165" s="82"/>
      <c r="H2165" s="100"/>
      <c r="I2165" s="92"/>
      <c r="J2165" s="510"/>
      <c r="K2165" s="510"/>
      <c r="L2165" s="510"/>
      <c r="M2165" s="98"/>
      <c r="N2165" s="90"/>
      <c r="O2165" s="94"/>
    </row>
    <row r="2166" spans="1:15" s="122" customFormat="1" ht="14.25" customHeight="1">
      <c r="A2166" s="313"/>
      <c r="B2166" s="95"/>
      <c r="C2166" s="96"/>
      <c r="D2166" s="97"/>
      <c r="E2166" s="98"/>
      <c r="F2166" s="90"/>
      <c r="G2166" s="91"/>
      <c r="H2166" s="105"/>
      <c r="I2166" s="92"/>
      <c r="J2166" s="510"/>
      <c r="K2166" s="510"/>
      <c r="L2166" s="510"/>
      <c r="M2166" s="98"/>
      <c r="N2166" s="90"/>
      <c r="O2166" s="94"/>
    </row>
    <row r="2167" spans="1:15" s="122" customFormat="1" ht="14.25" customHeight="1">
      <c r="A2167" s="313"/>
      <c r="B2167" s="95"/>
      <c r="C2167" s="96"/>
      <c r="D2167" s="97"/>
      <c r="E2167" s="98"/>
      <c r="F2167" s="90"/>
      <c r="G2167" s="99">
        <f>ROUNDDOWN(SUM(F2166:F2169)/1000,0)</f>
        <v>0</v>
      </c>
      <c r="H2167" s="105"/>
      <c r="I2167" s="92"/>
      <c r="J2167" s="510"/>
      <c r="K2167" s="510"/>
      <c r="L2167" s="510"/>
      <c r="M2167" s="98"/>
      <c r="N2167" s="90"/>
      <c r="O2167" s="94"/>
    </row>
    <row r="2168" spans="1:15" s="122" customFormat="1" ht="14.25" customHeight="1">
      <c r="A2168" s="313"/>
      <c r="B2168" s="95"/>
      <c r="C2168" s="96"/>
      <c r="D2168" s="97"/>
      <c r="E2168" s="98"/>
      <c r="F2168" s="90"/>
      <c r="G2168" s="99"/>
      <c r="H2168" s="100"/>
      <c r="I2168" s="92"/>
      <c r="J2168" s="510"/>
      <c r="K2168" s="510"/>
      <c r="L2168" s="510"/>
      <c r="M2168" s="98"/>
      <c r="N2168" s="90"/>
      <c r="O2168" s="94"/>
    </row>
    <row r="2169" spans="1:15" s="122" customFormat="1" ht="14.25" customHeight="1">
      <c r="A2169" s="313"/>
      <c r="B2169" s="78" t="s">
        <v>615</v>
      </c>
      <c r="C2169" s="79"/>
      <c r="D2169" s="79"/>
      <c r="E2169" s="80"/>
      <c r="F2169" s="81"/>
      <c r="G2169" s="82"/>
      <c r="H2169" s="100"/>
      <c r="I2169" s="92"/>
      <c r="J2169" s="510"/>
      <c r="K2169" s="510"/>
      <c r="L2169" s="510"/>
      <c r="M2169" s="98"/>
      <c r="N2169" s="90"/>
      <c r="O2169" s="94"/>
    </row>
    <row r="2170" spans="1:15" s="122" customFormat="1" ht="14.25" customHeight="1">
      <c r="A2170" s="313"/>
      <c r="B2170" s="95"/>
      <c r="C2170" s="96"/>
      <c r="D2170" s="97"/>
      <c r="E2170" s="98"/>
      <c r="F2170" s="90"/>
      <c r="G2170" s="91"/>
      <c r="H2170" s="105"/>
      <c r="I2170" s="92"/>
      <c r="J2170" s="510"/>
      <c r="K2170" s="510"/>
      <c r="L2170" s="510"/>
      <c r="M2170" s="98"/>
      <c r="N2170" s="90"/>
      <c r="O2170" s="106"/>
    </row>
    <row r="2171" spans="1:15" s="122" customFormat="1" ht="14.25" customHeight="1">
      <c r="A2171" s="313"/>
      <c r="B2171" s="95"/>
      <c r="C2171" s="96"/>
      <c r="D2171" s="97"/>
      <c r="E2171" s="98"/>
      <c r="F2171" s="90"/>
      <c r="G2171" s="99">
        <f>ROUNDDOWN(SUM(F2170:F2175)/1000,0)</f>
        <v>0</v>
      </c>
      <c r="H2171" s="105"/>
      <c r="I2171" s="185" t="s">
        <v>399</v>
      </c>
      <c r="J2171" s="167"/>
      <c r="K2171" s="109"/>
      <c r="L2171" s="109"/>
      <c r="M2171" s="110"/>
      <c r="N2171" s="84"/>
      <c r="O2171" s="111"/>
    </row>
    <row r="2172" spans="1:15" s="122" customFormat="1" ht="14.25" customHeight="1">
      <c r="A2172" s="313"/>
      <c r="B2172" s="95"/>
      <c r="C2172" s="96"/>
      <c r="D2172" s="97"/>
      <c r="E2172" s="98"/>
      <c r="F2172" s="90"/>
      <c r="G2172" s="99"/>
      <c r="H2172" s="105"/>
      <c r="I2172" s="92"/>
      <c r="J2172" s="510"/>
      <c r="K2172" s="510"/>
      <c r="L2172" s="510"/>
      <c r="M2172" s="98"/>
      <c r="N2172" s="90"/>
      <c r="O2172" s="94"/>
    </row>
    <row r="2173" spans="1:15" s="122" customFormat="1" ht="14.25" customHeight="1">
      <c r="A2173" s="313"/>
      <c r="B2173" s="95"/>
      <c r="C2173" s="96"/>
      <c r="D2173" s="97"/>
      <c r="E2173" s="98"/>
      <c r="F2173" s="90"/>
      <c r="G2173" s="99"/>
      <c r="H2173" s="100"/>
      <c r="I2173" s="92"/>
      <c r="J2173" s="510"/>
      <c r="K2173" s="510"/>
      <c r="L2173" s="510"/>
      <c r="M2173" s="98"/>
      <c r="N2173" s="90"/>
      <c r="O2173" s="101">
        <f>ROUNDDOWN(SUM(N2172:N2178)/1000,0)</f>
        <v>0</v>
      </c>
    </row>
    <row r="2174" spans="1:15" s="122" customFormat="1" ht="14.25" customHeight="1">
      <c r="A2174" s="313"/>
      <c r="B2174" s="78" t="s">
        <v>396</v>
      </c>
      <c r="C2174" s="79"/>
      <c r="D2174" s="79"/>
      <c r="E2174" s="80"/>
      <c r="F2174" s="81"/>
      <c r="G2174" s="82"/>
      <c r="H2174" s="100"/>
      <c r="I2174" s="92"/>
      <c r="J2174" s="510"/>
      <c r="K2174" s="510"/>
      <c r="L2174" s="510"/>
      <c r="M2174" s="98"/>
      <c r="N2174" s="90"/>
      <c r="O2174" s="94"/>
    </row>
    <row r="2175" spans="1:15" s="122" customFormat="1" ht="14.25" customHeight="1">
      <c r="A2175" s="313"/>
      <c r="B2175" s="95"/>
      <c r="C2175" s="96"/>
      <c r="D2175" s="97"/>
      <c r="E2175" s="98"/>
      <c r="F2175" s="90"/>
      <c r="G2175" s="91"/>
      <c r="H2175" s="100"/>
      <c r="I2175" s="92"/>
      <c r="J2175" s="510"/>
      <c r="K2175" s="510"/>
      <c r="L2175" s="510"/>
      <c r="M2175" s="98"/>
      <c r="N2175" s="90"/>
      <c r="O2175" s="94"/>
    </row>
    <row r="2176" spans="1:15" s="122" customFormat="1" ht="14.25" customHeight="1">
      <c r="A2176" s="313"/>
      <c r="B2176" s="95"/>
      <c r="C2176" s="96"/>
      <c r="D2176" s="97"/>
      <c r="E2176" s="98"/>
      <c r="F2176" s="90"/>
      <c r="G2176" s="91">
        <f>ROUNDDOWN(SUM(F2175:F2182)/1000,0)</f>
        <v>0</v>
      </c>
      <c r="H2176" s="100"/>
      <c r="I2176" s="92"/>
      <c r="J2176" s="510"/>
      <c r="K2176" s="510"/>
      <c r="L2176" s="510"/>
      <c r="M2176" s="98"/>
      <c r="N2176" s="90"/>
      <c r="O2176" s="94"/>
    </row>
    <row r="2177" spans="1:17" s="122" customFormat="1" ht="14.25" customHeight="1">
      <c r="A2177" s="313"/>
      <c r="B2177" s="95"/>
      <c r="C2177" s="96"/>
      <c r="D2177" s="97"/>
      <c r="E2177" s="98"/>
      <c r="F2177" s="90"/>
      <c r="G2177" s="91"/>
      <c r="H2177" s="100"/>
      <c r="I2177" s="92"/>
      <c r="J2177" s="510"/>
      <c r="K2177" s="510"/>
      <c r="L2177" s="510"/>
      <c r="M2177" s="98"/>
      <c r="N2177" s="90"/>
      <c r="O2177" s="94"/>
    </row>
    <row r="2178" spans="1:17" s="122" customFormat="1" ht="14.25" customHeight="1">
      <c r="A2178" s="313"/>
      <c r="B2178" s="95"/>
      <c r="C2178" s="96"/>
      <c r="D2178" s="97"/>
      <c r="E2178" s="98"/>
      <c r="F2178" s="90"/>
      <c r="G2178" s="91"/>
      <c r="H2178" s="105"/>
      <c r="I2178" s="185" t="s">
        <v>400</v>
      </c>
      <c r="J2178" s="108"/>
      <c r="K2178" s="109"/>
      <c r="L2178" s="109"/>
      <c r="M2178" s="110"/>
      <c r="N2178" s="84"/>
      <c r="O2178" s="168"/>
    </row>
    <row r="2179" spans="1:17" s="122" customFormat="1" ht="14.25" customHeight="1">
      <c r="A2179" s="313"/>
      <c r="B2179" s="95"/>
      <c r="C2179" s="96"/>
      <c r="D2179" s="97"/>
      <c r="E2179" s="98"/>
      <c r="F2179" s="90"/>
      <c r="G2179" s="91"/>
      <c r="H2179" s="105"/>
      <c r="I2179" s="92"/>
      <c r="J2179" s="510"/>
      <c r="K2179" s="510"/>
      <c r="L2179" s="510"/>
      <c r="M2179" s="98"/>
      <c r="N2179" s="90"/>
      <c r="O2179" s="169"/>
    </row>
    <row r="2180" spans="1:17" s="122" customFormat="1" ht="14.25" customHeight="1">
      <c r="A2180" s="313"/>
      <c r="B2180" s="95"/>
      <c r="C2180" s="96"/>
      <c r="D2180" s="97"/>
      <c r="E2180" s="98"/>
      <c r="F2180" s="90"/>
      <c r="G2180" s="91"/>
      <c r="H2180" s="105"/>
      <c r="I2180" s="92"/>
      <c r="J2180" s="510"/>
      <c r="K2180" s="510"/>
      <c r="L2180" s="510"/>
      <c r="M2180" s="98"/>
      <c r="N2180" s="90"/>
      <c r="O2180" s="101">
        <f>ROUNDDOWN(SUM(N2179:N2185)/1000,0)</f>
        <v>0</v>
      </c>
    </row>
    <row r="2181" spans="1:17" s="122" customFormat="1" ht="14.25" customHeight="1">
      <c r="A2181" s="313"/>
      <c r="B2181" s="95"/>
      <c r="C2181" s="96"/>
      <c r="D2181" s="97"/>
      <c r="E2181" s="98"/>
      <c r="F2181" s="90"/>
      <c r="G2181" s="91"/>
      <c r="H2181" s="105"/>
      <c r="I2181" s="92"/>
      <c r="J2181" s="510"/>
      <c r="K2181" s="510"/>
      <c r="L2181" s="510"/>
      <c r="M2181" s="98"/>
      <c r="N2181" s="90"/>
      <c r="O2181" s="94"/>
    </row>
    <row r="2182" spans="1:17" s="122" customFormat="1" ht="14.25" customHeight="1">
      <c r="A2182" s="313"/>
      <c r="B2182" s="78" t="s">
        <v>56</v>
      </c>
      <c r="C2182" s="79"/>
      <c r="D2182" s="79"/>
      <c r="E2182" s="80"/>
      <c r="F2182" s="81"/>
      <c r="G2182" s="82"/>
      <c r="H2182" s="105"/>
      <c r="I2182" s="92"/>
      <c r="J2182" s="510"/>
      <c r="K2182" s="510"/>
      <c r="L2182" s="510"/>
      <c r="M2182" s="98"/>
      <c r="N2182" s="90"/>
      <c r="O2182" s="94"/>
    </row>
    <row r="2183" spans="1:17" s="122" customFormat="1" ht="14.25" customHeight="1">
      <c r="A2183" s="313"/>
      <c r="B2183" s="95"/>
      <c r="C2183" s="96"/>
      <c r="D2183" s="97"/>
      <c r="E2183" s="98"/>
      <c r="F2183" s="90"/>
      <c r="G2183" s="91"/>
      <c r="H2183" s="100"/>
      <c r="I2183" s="92"/>
      <c r="J2183" s="510"/>
      <c r="K2183" s="510"/>
      <c r="L2183" s="510"/>
      <c r="M2183" s="98"/>
      <c r="N2183" s="90"/>
      <c r="O2183" s="94"/>
    </row>
    <row r="2184" spans="1:17" s="122" customFormat="1" ht="14.25" customHeight="1">
      <c r="A2184" s="313"/>
      <c r="B2184" s="95"/>
      <c r="C2184" s="96"/>
      <c r="D2184" s="97"/>
      <c r="E2184" s="98"/>
      <c r="F2184" s="90"/>
      <c r="G2184" s="99">
        <f>ROUNDDOWN(SUM(F2183:F2188)/1000,0)</f>
        <v>0</v>
      </c>
      <c r="H2184" s="105"/>
      <c r="I2184" s="92"/>
      <c r="J2184" s="510"/>
      <c r="K2184" s="510"/>
      <c r="L2184" s="510"/>
      <c r="M2184" s="98"/>
      <c r="N2184" s="90"/>
      <c r="O2184" s="106"/>
    </row>
    <row r="2185" spans="1:17" s="122" customFormat="1" ht="14.25" customHeight="1">
      <c r="A2185" s="313"/>
      <c r="B2185" s="95"/>
      <c r="C2185" s="96"/>
      <c r="D2185" s="97"/>
      <c r="E2185" s="98"/>
      <c r="F2185" s="90"/>
      <c r="G2185" s="91"/>
      <c r="H2185" s="105"/>
      <c r="I2185" s="185" t="s">
        <v>401</v>
      </c>
      <c r="J2185" s="108"/>
      <c r="K2185" s="109"/>
      <c r="L2185" s="109"/>
      <c r="M2185" s="110"/>
      <c r="N2185" s="707"/>
      <c r="O2185" s="112"/>
    </row>
    <row r="2186" spans="1:17" s="122" customFormat="1" ht="14.25" customHeight="1">
      <c r="A2186" s="313"/>
      <c r="B2186" s="95"/>
      <c r="C2186" s="96"/>
      <c r="D2186" s="97"/>
      <c r="E2186" s="98"/>
      <c r="F2186" s="90"/>
      <c r="G2186" s="99"/>
      <c r="H2186" s="105"/>
      <c r="I2186" s="92"/>
      <c r="J2186" s="510"/>
      <c r="K2186" s="510"/>
      <c r="L2186" s="510"/>
      <c r="M2186" s="98"/>
      <c r="N2186" s="90"/>
      <c r="O2186" s="94"/>
    </row>
    <row r="2187" spans="1:17" s="122" customFormat="1" ht="14.25" customHeight="1">
      <c r="A2187" s="313"/>
      <c r="B2187" s="95"/>
      <c r="C2187" s="96"/>
      <c r="D2187" s="97"/>
      <c r="E2187" s="98"/>
      <c r="F2187" s="90"/>
      <c r="G2187" s="99"/>
      <c r="H2187" s="100"/>
      <c r="I2187" s="92"/>
      <c r="J2187" s="510"/>
      <c r="K2187" s="510"/>
      <c r="L2187" s="510"/>
      <c r="M2187" s="98"/>
      <c r="N2187" s="90"/>
      <c r="O2187" s="101">
        <f>ROUNDDOWN(SUM(N2186:N2191)/1000,0)</f>
        <v>0</v>
      </c>
    </row>
    <row r="2188" spans="1:17" s="122" customFormat="1" ht="14.1" customHeight="1" thickBot="1">
      <c r="A2188" s="313"/>
      <c r="B2188" s="113" t="s">
        <v>608</v>
      </c>
      <c r="C2188" s="114"/>
      <c r="D2188" s="114"/>
      <c r="E2188" s="115"/>
      <c r="F2188" s="116"/>
      <c r="G2188" s="117">
        <f>G2189-G2154-G2161-G2167-G2171-G2176-G2184</f>
        <v>0</v>
      </c>
      <c r="H2188" s="105"/>
      <c r="I2188" s="92"/>
      <c r="J2188" s="510"/>
      <c r="K2188" s="510"/>
      <c r="L2188" s="510"/>
      <c r="M2188" s="98"/>
      <c r="N2188" s="90"/>
      <c r="O2188" s="94"/>
    </row>
    <row r="2189" spans="1:17" s="122" customFormat="1" ht="14.25" customHeight="1" thickTop="1">
      <c r="A2189" s="313"/>
      <c r="B2189" s="702" t="s">
        <v>57</v>
      </c>
      <c r="C2189" s="703"/>
      <c r="D2189" s="703"/>
      <c r="E2189" s="703"/>
      <c r="F2189" s="704"/>
      <c r="G2189" s="118">
        <f>O2198</f>
        <v>0</v>
      </c>
      <c r="H2189" s="100"/>
      <c r="I2189" s="92"/>
      <c r="J2189" s="510"/>
      <c r="K2189" s="510"/>
      <c r="L2189" s="510"/>
      <c r="M2189" s="98"/>
      <c r="N2189" s="90"/>
      <c r="O2189" s="94"/>
    </row>
    <row r="2190" spans="1:17" s="122" customFormat="1" ht="20.100000000000001" customHeight="1">
      <c r="A2190" s="313"/>
      <c r="B2190" s="119" t="s">
        <v>58</v>
      </c>
      <c r="C2190" s="120"/>
      <c r="D2190" s="120"/>
      <c r="E2190" s="120"/>
      <c r="F2190" s="120"/>
      <c r="G2190" s="121"/>
      <c r="H2190" s="100"/>
      <c r="I2190" s="107"/>
      <c r="J2190" s="511"/>
      <c r="K2190" s="511"/>
      <c r="L2190" s="511"/>
      <c r="M2190" s="104"/>
      <c r="N2190" s="645"/>
      <c r="O2190" s="106"/>
    </row>
    <row r="2191" spans="1:17" s="122" customFormat="1" ht="14.25" customHeight="1">
      <c r="A2191" s="313"/>
      <c r="B2191" s="122" t="s">
        <v>59</v>
      </c>
      <c r="C2191" s="120"/>
      <c r="D2191" s="120"/>
      <c r="E2191" s="120"/>
      <c r="F2191" s="120"/>
      <c r="G2191" s="123" t="s">
        <v>60</v>
      </c>
      <c r="H2191" s="121"/>
      <c r="I2191" s="185" t="s">
        <v>717</v>
      </c>
      <c r="J2191" s="708"/>
      <c r="K2191" s="510"/>
      <c r="L2191" s="510"/>
      <c r="M2191" s="110"/>
      <c r="N2191" s="84"/>
      <c r="O2191" s="111"/>
    </row>
    <row r="2192" spans="1:17" s="122" customFormat="1" ht="14.25" customHeight="1">
      <c r="A2192" s="313"/>
      <c r="B2192" s="987" t="s">
        <v>61</v>
      </c>
      <c r="C2192" s="1019"/>
      <c r="D2192" s="1019"/>
      <c r="E2192" s="1019"/>
      <c r="F2192" s="1020"/>
      <c r="G2192" s="125" t="s">
        <v>62</v>
      </c>
      <c r="H2192" s="124"/>
      <c r="I2192" s="92"/>
      <c r="J2192" s="510"/>
      <c r="K2192" s="709"/>
      <c r="L2192" s="709"/>
      <c r="M2192" s="98"/>
      <c r="N2192" s="90"/>
      <c r="O2192" s="94"/>
      <c r="Q2192" s="648" t="s">
        <v>735</v>
      </c>
    </row>
    <row r="2193" spans="1:21" s="122" customFormat="1" ht="14.25" customHeight="1">
      <c r="A2193" s="313"/>
      <c r="B2193" s="1144" t="s">
        <v>403</v>
      </c>
      <c r="C2193" s="1019"/>
      <c r="D2193" s="1019"/>
      <c r="E2193" s="1019"/>
      <c r="F2193" s="1020"/>
      <c r="G2193" s="126"/>
      <c r="H2193" s="124"/>
      <c r="I2193" s="92"/>
      <c r="J2193" s="510"/>
      <c r="K2193" s="510"/>
      <c r="L2193" s="510"/>
      <c r="M2193" s="98"/>
      <c r="N2193" s="90"/>
      <c r="O2193" s="101">
        <f>ROUNDDOWN(SUM(N2192:N2196)/1000,0)</f>
        <v>0</v>
      </c>
    </row>
    <row r="2194" spans="1:21" s="122" customFormat="1" ht="20.100000000000001" customHeight="1">
      <c r="A2194" s="313"/>
      <c r="B2194" s="1144" t="s">
        <v>404</v>
      </c>
      <c r="C2194" s="1145"/>
      <c r="D2194" s="1145"/>
      <c r="E2194" s="1145"/>
      <c r="F2194" s="1146"/>
      <c r="G2194" s="126"/>
      <c r="H2194" s="127"/>
      <c r="I2194" s="92"/>
      <c r="J2194" s="510"/>
      <c r="K2194" s="510"/>
      <c r="L2194" s="510"/>
      <c r="M2194" s="98"/>
      <c r="N2194" s="90"/>
      <c r="O2194" s="94"/>
    </row>
    <row r="2195" spans="1:21" s="122" customFormat="1" ht="21.95" customHeight="1" thickBot="1">
      <c r="A2195" s="313"/>
      <c r="B2195" s="1144" t="s">
        <v>104</v>
      </c>
      <c r="C2195" s="1145"/>
      <c r="D2195" s="1145"/>
      <c r="E2195" s="1145"/>
      <c r="F2195" s="1146"/>
      <c r="G2195" s="126"/>
      <c r="H2195" s="105"/>
      <c r="I2195" s="92"/>
      <c r="J2195" s="510"/>
      <c r="K2195" s="510"/>
      <c r="L2195" s="510"/>
      <c r="M2195" s="98"/>
      <c r="N2195" s="90"/>
      <c r="O2195" s="128"/>
    </row>
    <row r="2196" spans="1:21" s="122" customFormat="1" ht="35.450000000000003" customHeight="1" thickTop="1">
      <c r="A2196" s="313"/>
      <c r="B2196" s="1144" t="s">
        <v>108</v>
      </c>
      <c r="C2196" s="1145"/>
      <c r="D2196" s="1145"/>
      <c r="E2196" s="1145"/>
      <c r="F2196" s="1146"/>
      <c r="G2196" s="126"/>
      <c r="H2196" s="105"/>
      <c r="I2196" s="1166" t="s">
        <v>402</v>
      </c>
      <c r="J2196" s="1167"/>
      <c r="K2196" s="1167"/>
      <c r="L2196" s="1167"/>
      <c r="M2196" s="1167"/>
      <c r="N2196" s="1168"/>
      <c r="O2196" s="129">
        <f>SUM(O2154,O2164,O2173,O2180,O2187,O2193)</f>
        <v>0</v>
      </c>
    </row>
    <row r="2197" spans="1:21" s="122" customFormat="1" ht="35.450000000000003" customHeight="1">
      <c r="A2197" s="313"/>
      <c r="B2197" s="1144" t="s">
        <v>774</v>
      </c>
      <c r="C2197" s="1145"/>
      <c r="D2197" s="1145"/>
      <c r="E2197" s="1145"/>
      <c r="F2197" s="1146"/>
      <c r="G2197" s="126"/>
      <c r="H2197" s="121"/>
      <c r="I2197" s="1169" t="s">
        <v>276</v>
      </c>
      <c r="J2197" s="1170"/>
      <c r="K2197" s="1170"/>
      <c r="L2197" s="1170"/>
      <c r="M2197" s="1170"/>
      <c r="N2197" s="1171"/>
      <c r="O2197" s="136">
        <f>IF(共通入力シート!$B$18="課税事業者",ROUNDDOWN((O2196-G2199)*10/110,0),0)</f>
        <v>0</v>
      </c>
    </row>
    <row r="2198" spans="1:21" s="122" customFormat="1" ht="26.1" customHeight="1" thickBot="1">
      <c r="A2198" s="313"/>
      <c r="B2198" s="1153" t="s">
        <v>775</v>
      </c>
      <c r="C2198" s="1154"/>
      <c r="D2198" s="1154"/>
      <c r="E2198" s="1154"/>
      <c r="F2198" s="1155"/>
      <c r="G2198" s="126"/>
      <c r="H2198" s="121"/>
      <c r="I2198" s="1159" t="s">
        <v>609</v>
      </c>
      <c r="J2198" s="1160"/>
      <c r="K2198" s="1160"/>
      <c r="L2198" s="1160"/>
      <c r="M2198" s="1160"/>
      <c r="N2198" s="1161"/>
      <c r="O2198" s="131">
        <f>O2196-O2197</f>
        <v>0</v>
      </c>
    </row>
    <row r="2199" spans="1:21" s="122" customFormat="1" ht="25.35" customHeight="1" thickTop="1">
      <c r="A2199" s="313"/>
      <c r="B2199" s="1156" t="s">
        <v>63</v>
      </c>
      <c r="C2199" s="1157"/>
      <c r="D2199" s="1157"/>
      <c r="E2199" s="1157"/>
      <c r="F2199" s="1158"/>
      <c r="G2199" s="130">
        <f>SUM(G2193:G2198)</f>
        <v>0</v>
      </c>
      <c r="H2199" s="326"/>
      <c r="I2199" s="1159" t="s">
        <v>610</v>
      </c>
      <c r="J2199" s="1160"/>
      <c r="K2199" s="1160"/>
      <c r="L2199" s="1160"/>
      <c r="M2199" s="1160"/>
      <c r="N2199" s="1161"/>
      <c r="O2199" s="134"/>
    </row>
    <row r="2200" spans="1:21" s="122" customFormat="1" ht="26.25" customHeight="1">
      <c r="A2200" s="313"/>
      <c r="B2200" s="122" t="s">
        <v>64</v>
      </c>
      <c r="C2200" s="327"/>
      <c r="D2200" s="327"/>
      <c r="E2200" s="327"/>
      <c r="F2200" s="327"/>
      <c r="G2200" s="133"/>
      <c r="H2200" s="326"/>
      <c r="O2200" s="135"/>
    </row>
    <row r="2201" spans="1:21" s="122" customFormat="1" ht="10.5" customHeight="1" thickBot="1">
      <c r="A2201" s="313"/>
      <c r="C2201" s="327"/>
      <c r="D2201" s="327"/>
      <c r="E2201" s="327"/>
      <c r="F2201" s="327"/>
      <c r="G2201" s="133"/>
      <c r="H2201" s="326"/>
      <c r="I2201" s="328"/>
    </row>
    <row r="2202" spans="1:21" s="122" customFormat="1" ht="25.35" customHeight="1" thickBot="1">
      <c r="A2202" s="313"/>
      <c r="B2202" s="1143" t="s">
        <v>65</v>
      </c>
      <c r="C2202" s="1018"/>
      <c r="D2202" s="1162" t="str">
        <f>IF(共通入力シート!$B$2="","",共通入力シート!$B$2)</f>
        <v/>
      </c>
      <c r="E2202" s="1162"/>
      <c r="F2202" s="1162"/>
      <c r="G2202" s="1163"/>
      <c r="H2202" s="1164" t="s">
        <v>778</v>
      </c>
      <c r="I2202" s="1165"/>
      <c r="J2202" s="1165"/>
      <c r="K2202" s="1165"/>
      <c r="L2202" s="1165"/>
      <c r="M2202" s="1165"/>
      <c r="N2202" s="1165"/>
      <c r="O2202" s="1165"/>
    </row>
    <row r="2203" spans="1:21" s="122" customFormat="1" ht="77.099999999999994" customHeight="1" thickBot="1">
      <c r="A2203" s="313"/>
      <c r="B2203" s="1148" t="s">
        <v>776</v>
      </c>
      <c r="C2203" s="1149"/>
      <c r="D2203" s="1150" t="str">
        <f>IF(O2198=0,"",MAX(0,MIN(INT(O2198/2),G2188)))</f>
        <v/>
      </c>
      <c r="E2203" s="1150"/>
      <c r="F2203" s="1150"/>
      <c r="G2203" s="329" t="s">
        <v>27</v>
      </c>
      <c r="H2203" s="1151" t="s">
        <v>736</v>
      </c>
      <c r="I2203" s="1152"/>
      <c r="J2203" s="1152"/>
      <c r="K2203" s="1152"/>
      <c r="L2203" s="1152"/>
      <c r="M2203" s="1152"/>
      <c r="N2203" s="1152"/>
      <c r="O2203" s="1152"/>
    </row>
    <row r="2204" spans="1:21" ht="4.5" customHeight="1"/>
    <row r="2205" spans="1:21" ht="15.6" customHeight="1">
      <c r="B2205" s="122" t="s">
        <v>332</v>
      </c>
      <c r="C2205" s="198"/>
      <c r="D2205" s="198"/>
      <c r="E2205" s="198"/>
      <c r="F2205" s="198"/>
      <c r="G2205" s="198"/>
      <c r="H2205" s="198"/>
      <c r="I2205" s="198"/>
      <c r="J2205" s="198"/>
      <c r="K2205" s="198"/>
      <c r="L2205" s="198"/>
      <c r="M2205" s="198"/>
      <c r="N2205" s="198"/>
      <c r="O2205" s="198"/>
      <c r="R2205" s="294"/>
      <c r="S2205" s="294"/>
      <c r="T2205" s="294"/>
      <c r="U2205" s="294"/>
    </row>
    <row r="2206" spans="1:21" ht="15.6" customHeight="1">
      <c r="B2206" s="198" t="s">
        <v>383</v>
      </c>
      <c r="C2206" s="198"/>
      <c r="D2206" s="198"/>
      <c r="E2206" s="198"/>
      <c r="F2206" s="198"/>
      <c r="G2206" s="198"/>
      <c r="H2206" s="198"/>
      <c r="I2206" s="198"/>
      <c r="J2206" s="198"/>
      <c r="K2206" s="198"/>
      <c r="L2206" s="198"/>
      <c r="M2206" s="198"/>
      <c r="N2206" s="198"/>
      <c r="O2206" s="198"/>
      <c r="R2206" s="294"/>
      <c r="S2206" s="294"/>
      <c r="T2206" s="294"/>
      <c r="U2206" s="294"/>
    </row>
    <row r="2207" spans="1:21" ht="15.6" customHeight="1" thickBot="1">
      <c r="B2207" s="1044" t="s">
        <v>575</v>
      </c>
      <c r="C2207" s="1044"/>
      <c r="D2207" s="1044"/>
      <c r="E2207" s="1044"/>
      <c r="F2207" s="1044"/>
      <c r="G2207" s="1044"/>
      <c r="H2207" s="1044"/>
      <c r="I2207" s="1044"/>
      <c r="J2207" s="1044"/>
      <c r="K2207" s="1044"/>
      <c r="L2207" s="1044"/>
      <c r="M2207" s="1044"/>
      <c r="N2207" s="1044"/>
      <c r="O2207" s="1044"/>
      <c r="R2207" s="294"/>
      <c r="S2207" s="294"/>
      <c r="T2207" s="294"/>
      <c r="U2207" s="294"/>
    </row>
    <row r="2208" spans="1:21" ht="15.75" customHeight="1">
      <c r="B2208" s="1036" t="s">
        <v>36</v>
      </c>
      <c r="C2208" s="1063"/>
      <c r="D2208" s="1051" t="s">
        <v>574</v>
      </c>
      <c r="E2208" s="1052"/>
      <c r="F2208" s="1036" t="s">
        <v>447</v>
      </c>
      <c r="G2208" s="1037"/>
      <c r="H2208" s="1038"/>
      <c r="I2208" s="1038"/>
      <c r="J2208" s="1038"/>
      <c r="K2208" s="1038"/>
      <c r="L2208" s="1038"/>
      <c r="M2208" s="1038"/>
      <c r="N2208" s="1038"/>
      <c r="O2208" s="1039"/>
      <c r="Q2208" s="520"/>
      <c r="R2208" s="294"/>
      <c r="S2208" s="294"/>
      <c r="T2208" s="294"/>
      <c r="U2208" s="294"/>
    </row>
    <row r="2209" spans="2:21" ht="17.25" customHeight="1" thickBot="1">
      <c r="B2209" s="1040"/>
      <c r="C2209" s="1064"/>
      <c r="D2209" s="1053"/>
      <c r="E2209" s="1054"/>
      <c r="F2209" s="1040"/>
      <c r="G2209" s="1041"/>
      <c r="H2209" s="1042"/>
      <c r="I2209" s="1042"/>
      <c r="J2209" s="1042"/>
      <c r="K2209" s="1042"/>
      <c r="L2209" s="1042"/>
      <c r="M2209" s="1042"/>
      <c r="N2209" s="1042"/>
      <c r="O2209" s="1043"/>
      <c r="Q2209" s="519"/>
      <c r="R2209" s="294"/>
      <c r="S2209" s="294"/>
      <c r="T2209" s="294"/>
      <c r="U2209" s="294"/>
    </row>
    <row r="2210" spans="2:21" ht="16.5" customHeight="1">
      <c r="B2210" s="295" t="s">
        <v>111</v>
      </c>
      <c r="C2210" s="296"/>
      <c r="D2210" s="296"/>
      <c r="E2210" s="297"/>
      <c r="F2210" s="296"/>
      <c r="G2210" s="296"/>
      <c r="H2210" s="298"/>
      <c r="I2210" s="298"/>
      <c r="J2210" s="298"/>
      <c r="K2210" s="298"/>
      <c r="L2210" s="298"/>
      <c r="M2210" s="298"/>
      <c r="N2210" s="298"/>
      <c r="O2210" s="299"/>
      <c r="R2210" s="294"/>
      <c r="S2210" s="294"/>
      <c r="T2210" s="294"/>
      <c r="U2210" s="294"/>
    </row>
    <row r="2211" spans="2:21" ht="18.75" customHeight="1">
      <c r="B2211" s="1055"/>
      <c r="C2211" s="1056"/>
      <c r="D2211" s="1056"/>
      <c r="E2211" s="1056"/>
      <c r="F2211" s="1056"/>
      <c r="G2211" s="1056"/>
      <c r="H2211" s="1056"/>
      <c r="I2211" s="1056"/>
      <c r="J2211" s="1056"/>
      <c r="K2211" s="1056"/>
      <c r="L2211" s="1213" t="s">
        <v>39</v>
      </c>
      <c r="M2211" s="1215"/>
      <c r="N2211" s="1215"/>
      <c r="O2211" s="1216"/>
      <c r="Q2211" s="496" t="str">
        <f>IF(M2211="", "←選択してください。", "")</f>
        <v>←選択してください。</v>
      </c>
      <c r="R2211" s="294"/>
      <c r="S2211" s="294"/>
      <c r="T2211" s="294"/>
      <c r="U2211" s="294"/>
    </row>
    <row r="2212" spans="2:21" ht="17.25" customHeight="1">
      <c r="B2212" s="1057"/>
      <c r="C2212" s="1058"/>
      <c r="D2212" s="1058"/>
      <c r="E2212" s="1058"/>
      <c r="F2212" s="1058"/>
      <c r="G2212" s="1058"/>
      <c r="H2212" s="1058"/>
      <c r="I2212" s="1058"/>
      <c r="J2212" s="1058"/>
      <c r="K2212" s="1058"/>
      <c r="L2212" s="1214"/>
      <c r="M2212" s="1217"/>
      <c r="N2212" s="1217"/>
      <c r="O2212" s="1218"/>
      <c r="Q2212" s="301"/>
      <c r="R2212" s="294"/>
      <c r="S2212" s="294"/>
      <c r="T2212" s="294"/>
      <c r="U2212" s="294"/>
    </row>
    <row r="2213" spans="2:21" ht="4.5" customHeight="1">
      <c r="B2213" s="303"/>
      <c r="C2213" s="303"/>
      <c r="D2213" s="303"/>
      <c r="E2213" s="303"/>
      <c r="F2213" s="303"/>
      <c r="G2213" s="303"/>
      <c r="H2213" s="303"/>
      <c r="I2213" s="303"/>
      <c r="J2213" s="303"/>
      <c r="K2213" s="303"/>
      <c r="L2213" s="303"/>
      <c r="M2213" s="303"/>
      <c r="N2213" s="303"/>
      <c r="O2213" s="517"/>
      <c r="R2213" s="294"/>
      <c r="S2213" s="294"/>
      <c r="T2213" s="294"/>
      <c r="U2213" s="294"/>
    </row>
    <row r="2214" spans="2:21" ht="24" customHeight="1">
      <c r="B2214" s="987" t="s">
        <v>112</v>
      </c>
      <c r="C2214" s="1097"/>
      <c r="D2214" s="1098" t="s">
        <v>41</v>
      </c>
      <c r="E2214" s="1099"/>
      <c r="F2214" s="1100"/>
      <c r="G2214" s="1100"/>
      <c r="H2214" s="1101"/>
      <c r="I2214" s="987"/>
      <c r="J2214" s="988"/>
      <c r="K2214" s="988"/>
      <c r="L2214" s="1219"/>
      <c r="M2214" s="1219"/>
      <c r="N2214" s="1219"/>
      <c r="O2214" s="1220"/>
      <c r="Q2214" s="301" t="str">
        <f>IF(OR(F2208="人材養成事業",F2208= "普及啓発事業"), "←斜線部は記入する必要はありません。", "")</f>
        <v/>
      </c>
      <c r="R2214" s="294"/>
      <c r="S2214" s="294"/>
      <c r="T2214" s="294"/>
      <c r="U2214" s="294"/>
    </row>
    <row r="2215" spans="2:21" ht="8.25" customHeight="1">
      <c r="B2215" s="122"/>
      <c r="C2215" s="122"/>
      <c r="D2215" s="122"/>
      <c r="E2215" s="122"/>
      <c r="F2215" s="303"/>
      <c r="G2215" s="303"/>
      <c r="H2215" s="500"/>
      <c r="I2215" s="303"/>
      <c r="J2215" s="303"/>
      <c r="K2215" s="303"/>
      <c r="L2215" s="501"/>
      <c r="M2215" s="303"/>
      <c r="N2215" s="303"/>
      <c r="O2215" s="502"/>
      <c r="Q2215" s="301"/>
      <c r="R2215" s="294"/>
      <c r="S2215" s="294"/>
      <c r="T2215" s="294"/>
      <c r="U2215" s="294"/>
    </row>
    <row r="2216" spans="2:21" ht="24" hidden="1" customHeight="1">
      <c r="B2216" s="122"/>
      <c r="C2216" s="122"/>
      <c r="D2216" s="122"/>
      <c r="E2216" s="122"/>
      <c r="F2216" s="303"/>
      <c r="G2216" s="303"/>
      <c r="H2216" s="500"/>
      <c r="I2216" s="303"/>
      <c r="J2216" s="303"/>
      <c r="K2216" s="303"/>
      <c r="L2216" s="501"/>
      <c r="M2216" s="303"/>
      <c r="N2216" s="303"/>
      <c r="O2216" s="502"/>
      <c r="Q2216" s="301"/>
      <c r="R2216" s="294"/>
      <c r="S2216" s="294"/>
      <c r="T2216" s="294"/>
      <c r="U2216" s="294"/>
    </row>
    <row r="2217" spans="2:21" ht="9.75" hidden="1" customHeight="1">
      <c r="B2217" s="122"/>
      <c r="C2217" s="122"/>
      <c r="D2217" s="303"/>
      <c r="E2217" s="303"/>
      <c r="F2217" s="303"/>
      <c r="G2217" s="303"/>
      <c r="H2217" s="303"/>
      <c r="I2217" s="303"/>
      <c r="J2217" s="303"/>
      <c r="K2217" s="303"/>
      <c r="L2217" s="303"/>
      <c r="M2217" s="303"/>
      <c r="N2217" s="303"/>
      <c r="O2217" s="303"/>
      <c r="Q2217" s="301"/>
      <c r="R2217" s="294"/>
      <c r="S2217" s="294"/>
      <c r="T2217" s="294"/>
      <c r="U2217" s="294"/>
    </row>
    <row r="2218" spans="2:21" s="97" customFormat="1" ht="18" customHeight="1">
      <c r="B2218" s="1067" t="s">
        <v>277</v>
      </c>
      <c r="C2218" s="1075"/>
      <c r="D2218" s="1032" t="s">
        <v>738</v>
      </c>
      <c r="E2218" s="975"/>
      <c r="F2218" s="975"/>
      <c r="G2218" s="975"/>
      <c r="H2218" s="975"/>
      <c r="I2218" s="975"/>
      <c r="J2218" s="975"/>
      <c r="K2218" s="975"/>
      <c r="L2218" s="975"/>
      <c r="M2218" s="975"/>
      <c r="N2218" s="975"/>
      <c r="O2218" s="976"/>
      <c r="Q2218" s="495"/>
    </row>
    <row r="2219" spans="2:21" s="97" customFormat="1" ht="19.350000000000001" customHeight="1">
      <c r="B2219" s="1076"/>
      <c r="C2219" s="1077"/>
      <c r="D2219" s="1033"/>
      <c r="E2219" s="1034"/>
      <c r="F2219" s="1034"/>
      <c r="G2219" s="1034"/>
      <c r="H2219" s="1034"/>
      <c r="I2219" s="1034"/>
      <c r="J2219" s="1034"/>
      <c r="K2219" s="1034"/>
      <c r="L2219" s="1034"/>
      <c r="M2219" s="1034"/>
      <c r="N2219" s="1034"/>
      <c r="O2219" s="1035"/>
    </row>
    <row r="2220" spans="2:21" s="97" customFormat="1" ht="19.350000000000001" customHeight="1">
      <c r="B2220" s="1076"/>
      <c r="C2220" s="1077"/>
      <c r="D2220" s="1026"/>
      <c r="E2220" s="1027"/>
      <c r="F2220" s="1027"/>
      <c r="G2220" s="1027"/>
      <c r="H2220" s="1027"/>
      <c r="I2220" s="1027"/>
      <c r="J2220" s="1027"/>
      <c r="K2220" s="1027"/>
      <c r="L2220" s="1027"/>
      <c r="M2220" s="1027"/>
      <c r="N2220" s="1027"/>
      <c r="O2220" s="1028"/>
    </row>
    <row r="2221" spans="2:21" s="97" customFormat="1" ht="19.350000000000001" customHeight="1">
      <c r="B2221" s="1076"/>
      <c r="C2221" s="1077"/>
      <c r="D2221" s="1026"/>
      <c r="E2221" s="1027"/>
      <c r="F2221" s="1027"/>
      <c r="G2221" s="1027"/>
      <c r="H2221" s="1027"/>
      <c r="I2221" s="1027"/>
      <c r="J2221" s="1027"/>
      <c r="K2221" s="1027"/>
      <c r="L2221" s="1027"/>
      <c r="M2221" s="1027"/>
      <c r="N2221" s="1027"/>
      <c r="O2221" s="1028"/>
    </row>
    <row r="2222" spans="2:21" s="97" customFormat="1" ht="19.350000000000001" customHeight="1">
      <c r="B2222" s="1076"/>
      <c r="C2222" s="1077"/>
      <c r="D2222" s="1026"/>
      <c r="E2222" s="1027"/>
      <c r="F2222" s="1027"/>
      <c r="G2222" s="1027"/>
      <c r="H2222" s="1027"/>
      <c r="I2222" s="1027"/>
      <c r="J2222" s="1027"/>
      <c r="K2222" s="1027"/>
      <c r="L2222" s="1027"/>
      <c r="M2222" s="1027"/>
      <c r="N2222" s="1027"/>
      <c r="O2222" s="1028"/>
    </row>
    <row r="2223" spans="2:21" s="97" customFormat="1" ht="19.350000000000001" customHeight="1">
      <c r="B2223" s="1076"/>
      <c r="C2223" s="1077"/>
      <c r="D2223" s="1026"/>
      <c r="E2223" s="1027"/>
      <c r="F2223" s="1027"/>
      <c r="G2223" s="1027"/>
      <c r="H2223" s="1027"/>
      <c r="I2223" s="1027"/>
      <c r="J2223" s="1027"/>
      <c r="K2223" s="1027"/>
      <c r="L2223" s="1027"/>
      <c r="M2223" s="1027"/>
      <c r="N2223" s="1027"/>
      <c r="O2223" s="1028"/>
    </row>
    <row r="2224" spans="2:21" s="97" customFormat="1" ht="19.350000000000001" customHeight="1">
      <c r="B2224" s="1076"/>
      <c r="C2224" s="1077"/>
      <c r="D2224" s="1026"/>
      <c r="E2224" s="1027"/>
      <c r="F2224" s="1027"/>
      <c r="G2224" s="1027"/>
      <c r="H2224" s="1027"/>
      <c r="I2224" s="1027"/>
      <c r="J2224" s="1027"/>
      <c r="K2224" s="1027"/>
      <c r="L2224" s="1027"/>
      <c r="M2224" s="1027"/>
      <c r="N2224" s="1027"/>
      <c r="O2224" s="1028"/>
    </row>
    <row r="2225" spans="2:15" s="97" customFormat="1" ht="19.350000000000001" customHeight="1">
      <c r="B2225" s="1076"/>
      <c r="C2225" s="1077"/>
      <c r="D2225" s="1026"/>
      <c r="E2225" s="1027"/>
      <c r="F2225" s="1027"/>
      <c r="G2225" s="1027"/>
      <c r="H2225" s="1027"/>
      <c r="I2225" s="1027"/>
      <c r="J2225" s="1027"/>
      <c r="K2225" s="1027"/>
      <c r="L2225" s="1027"/>
      <c r="M2225" s="1027"/>
      <c r="N2225" s="1027"/>
      <c r="O2225" s="1028"/>
    </row>
    <row r="2226" spans="2:15" s="97" customFormat="1" ht="19.350000000000001" customHeight="1">
      <c r="B2226" s="1076"/>
      <c r="C2226" s="1077"/>
      <c r="D2226" s="1026"/>
      <c r="E2226" s="1027"/>
      <c r="F2226" s="1027"/>
      <c r="G2226" s="1027"/>
      <c r="H2226" s="1027"/>
      <c r="I2226" s="1027"/>
      <c r="J2226" s="1027"/>
      <c r="K2226" s="1027"/>
      <c r="L2226" s="1027"/>
      <c r="M2226" s="1027"/>
      <c r="N2226" s="1027"/>
      <c r="O2226" s="1028"/>
    </row>
    <row r="2227" spans="2:15" s="97" customFormat="1" ht="19.350000000000001" customHeight="1">
      <c r="B2227" s="1076"/>
      <c r="C2227" s="1077"/>
      <c r="D2227" s="1026"/>
      <c r="E2227" s="1027"/>
      <c r="F2227" s="1027"/>
      <c r="G2227" s="1027"/>
      <c r="H2227" s="1027"/>
      <c r="I2227" s="1027"/>
      <c r="J2227" s="1027"/>
      <c r="K2227" s="1027"/>
      <c r="L2227" s="1027"/>
      <c r="M2227" s="1027"/>
      <c r="N2227" s="1027"/>
      <c r="O2227" s="1028"/>
    </row>
    <row r="2228" spans="2:15" s="97" customFormat="1" ht="19.350000000000001" customHeight="1">
      <c r="B2228" s="1078"/>
      <c r="C2228" s="1079"/>
      <c r="D2228" s="1029"/>
      <c r="E2228" s="1030"/>
      <c r="F2228" s="1030"/>
      <c r="G2228" s="1030"/>
      <c r="H2228" s="1030"/>
      <c r="I2228" s="1030"/>
      <c r="J2228" s="1030"/>
      <c r="K2228" s="1030"/>
      <c r="L2228" s="1030"/>
      <c r="M2228" s="1030"/>
      <c r="N2228" s="1030"/>
      <c r="O2228" s="1031"/>
    </row>
    <row r="2229" spans="2:15" s="97" customFormat="1" ht="18" customHeight="1">
      <c r="B2229" s="1067" t="s">
        <v>114</v>
      </c>
      <c r="C2229" s="1092"/>
      <c r="D2229" s="1147" t="s">
        <v>523</v>
      </c>
      <c r="E2229" s="1133"/>
      <c r="F2229" s="1133"/>
      <c r="G2229" s="1133"/>
      <c r="H2229" s="1133"/>
      <c r="I2229" s="1133"/>
      <c r="J2229" s="1133"/>
      <c r="K2229" s="1133"/>
      <c r="L2229" s="1133"/>
      <c r="M2229" s="1133"/>
      <c r="N2229" s="1133"/>
      <c r="O2229" s="1134"/>
    </row>
    <row r="2230" spans="2:15" s="97" customFormat="1" ht="18" customHeight="1">
      <c r="B2230" s="1093"/>
      <c r="C2230" s="1094"/>
      <c r="D2230" s="1045"/>
      <c r="E2230" s="1046"/>
      <c r="F2230" s="1046"/>
      <c r="G2230" s="1046"/>
      <c r="H2230" s="1046"/>
      <c r="I2230" s="1046"/>
      <c r="J2230" s="1046"/>
      <c r="K2230" s="1046"/>
      <c r="L2230" s="1046"/>
      <c r="M2230" s="1046"/>
      <c r="N2230" s="1046"/>
      <c r="O2230" s="1047"/>
    </row>
    <row r="2231" spans="2:15" s="97" customFormat="1" ht="18" customHeight="1">
      <c r="B2231" s="1093"/>
      <c r="C2231" s="1094"/>
      <c r="D2231" s="1026"/>
      <c r="E2231" s="1027"/>
      <c r="F2231" s="1027"/>
      <c r="G2231" s="1027"/>
      <c r="H2231" s="1027"/>
      <c r="I2231" s="1027"/>
      <c r="J2231" s="1027"/>
      <c r="K2231" s="1027"/>
      <c r="L2231" s="1027"/>
      <c r="M2231" s="1027"/>
      <c r="N2231" s="1027"/>
      <c r="O2231" s="1028"/>
    </row>
    <row r="2232" spans="2:15" s="97" customFormat="1" ht="18" customHeight="1">
      <c r="B2232" s="1093"/>
      <c r="C2232" s="1094"/>
      <c r="D2232" s="1026"/>
      <c r="E2232" s="1027"/>
      <c r="F2232" s="1027"/>
      <c r="G2232" s="1027"/>
      <c r="H2232" s="1027"/>
      <c r="I2232" s="1027"/>
      <c r="J2232" s="1027"/>
      <c r="K2232" s="1027"/>
      <c r="L2232" s="1027"/>
      <c r="M2232" s="1027"/>
      <c r="N2232" s="1027"/>
      <c r="O2232" s="1028"/>
    </row>
    <row r="2233" spans="2:15" s="97" customFormat="1" ht="18" customHeight="1">
      <c r="B2233" s="1093"/>
      <c r="C2233" s="1094"/>
      <c r="D2233" s="1026"/>
      <c r="E2233" s="1027"/>
      <c r="F2233" s="1027"/>
      <c r="G2233" s="1027"/>
      <c r="H2233" s="1027"/>
      <c r="I2233" s="1027"/>
      <c r="J2233" s="1027"/>
      <c r="K2233" s="1027"/>
      <c r="L2233" s="1027"/>
      <c r="M2233" s="1027"/>
      <c r="N2233" s="1027"/>
      <c r="O2233" s="1028"/>
    </row>
    <row r="2234" spans="2:15" s="97" customFormat="1" ht="18" customHeight="1">
      <c r="B2234" s="1093"/>
      <c r="C2234" s="1094"/>
      <c r="D2234" s="1026"/>
      <c r="E2234" s="1027"/>
      <c r="F2234" s="1027"/>
      <c r="G2234" s="1027"/>
      <c r="H2234" s="1027"/>
      <c r="I2234" s="1027"/>
      <c r="J2234" s="1027"/>
      <c r="K2234" s="1027"/>
      <c r="L2234" s="1027"/>
      <c r="M2234" s="1027"/>
      <c r="N2234" s="1027"/>
      <c r="O2234" s="1028"/>
    </row>
    <row r="2235" spans="2:15" s="97" customFormat="1" ht="18" customHeight="1">
      <c r="B2235" s="1093"/>
      <c r="C2235" s="1094"/>
      <c r="D2235" s="1048"/>
      <c r="E2235" s="1049"/>
      <c r="F2235" s="1049"/>
      <c r="G2235" s="1049"/>
      <c r="H2235" s="1049"/>
      <c r="I2235" s="1049"/>
      <c r="J2235" s="1049"/>
      <c r="K2235" s="1049"/>
      <c r="L2235" s="1049"/>
      <c r="M2235" s="1049"/>
      <c r="N2235" s="1049"/>
      <c r="O2235" s="1050"/>
    </row>
    <row r="2236" spans="2:15" s="97" customFormat="1" ht="18" customHeight="1">
      <c r="B2236" s="1093"/>
      <c r="C2236" s="1094"/>
      <c r="D2236" s="1116" t="s">
        <v>334</v>
      </c>
      <c r="E2236" s="1117"/>
      <c r="F2236" s="1117"/>
      <c r="G2236" s="1117"/>
      <c r="H2236" s="1117"/>
      <c r="I2236" s="1117"/>
      <c r="J2236" s="1117"/>
      <c r="K2236" s="1117"/>
      <c r="L2236" s="1117"/>
      <c r="M2236" s="1117"/>
      <c r="N2236" s="1117"/>
      <c r="O2236" s="1118"/>
    </row>
    <row r="2237" spans="2:15" s="97" customFormat="1" ht="18" customHeight="1">
      <c r="B2237" s="1093"/>
      <c r="C2237" s="1094"/>
      <c r="D2237" s="1045"/>
      <c r="E2237" s="1119"/>
      <c r="F2237" s="1119"/>
      <c r="G2237" s="1119"/>
      <c r="H2237" s="1119"/>
      <c r="I2237" s="1119"/>
      <c r="J2237" s="1119"/>
      <c r="K2237" s="1119"/>
      <c r="L2237" s="1119"/>
      <c r="M2237" s="1119"/>
      <c r="N2237" s="1119"/>
      <c r="O2237" s="1120"/>
    </row>
    <row r="2238" spans="2:15" s="97" customFormat="1" ht="18" customHeight="1">
      <c r="B2238" s="1093"/>
      <c r="C2238" s="1094"/>
      <c r="D2238" s="1121"/>
      <c r="E2238" s="1122"/>
      <c r="F2238" s="1122"/>
      <c r="G2238" s="1122"/>
      <c r="H2238" s="1122"/>
      <c r="I2238" s="1122"/>
      <c r="J2238" s="1122"/>
      <c r="K2238" s="1122"/>
      <c r="L2238" s="1122"/>
      <c r="M2238" s="1122"/>
      <c r="N2238" s="1122"/>
      <c r="O2238" s="1123"/>
    </row>
    <row r="2239" spans="2:15" s="97" customFormat="1" ht="18" customHeight="1">
      <c r="B2239" s="1093"/>
      <c r="C2239" s="1094"/>
      <c r="D2239" s="1121"/>
      <c r="E2239" s="1122"/>
      <c r="F2239" s="1122"/>
      <c r="G2239" s="1122"/>
      <c r="H2239" s="1122"/>
      <c r="I2239" s="1122"/>
      <c r="J2239" s="1122"/>
      <c r="K2239" s="1122"/>
      <c r="L2239" s="1122"/>
      <c r="M2239" s="1122"/>
      <c r="N2239" s="1122"/>
      <c r="O2239" s="1123"/>
    </row>
    <row r="2240" spans="2:15" s="97" customFormat="1" ht="18" customHeight="1">
      <c r="B2240" s="1093"/>
      <c r="C2240" s="1094"/>
      <c r="D2240" s="1121"/>
      <c r="E2240" s="1122"/>
      <c r="F2240" s="1122"/>
      <c r="G2240" s="1122"/>
      <c r="H2240" s="1122"/>
      <c r="I2240" s="1122"/>
      <c r="J2240" s="1122"/>
      <c r="K2240" s="1122"/>
      <c r="L2240" s="1122"/>
      <c r="M2240" s="1122"/>
      <c r="N2240" s="1122"/>
      <c r="O2240" s="1123"/>
    </row>
    <row r="2241" spans="2:17" s="97" customFormat="1" ht="18" customHeight="1">
      <c r="B2241" s="1093"/>
      <c r="C2241" s="1094"/>
      <c r="D2241" s="1121"/>
      <c r="E2241" s="1122"/>
      <c r="F2241" s="1122"/>
      <c r="G2241" s="1122"/>
      <c r="H2241" s="1122"/>
      <c r="I2241" s="1122"/>
      <c r="J2241" s="1122"/>
      <c r="K2241" s="1122"/>
      <c r="L2241" s="1122"/>
      <c r="M2241" s="1122"/>
      <c r="N2241" s="1122"/>
      <c r="O2241" s="1123"/>
    </row>
    <row r="2242" spans="2:17" s="97" customFormat="1" ht="18" customHeight="1">
      <c r="B2242" s="1093"/>
      <c r="C2242" s="1094"/>
      <c r="D2242" s="1121"/>
      <c r="E2242" s="1122"/>
      <c r="F2242" s="1122"/>
      <c r="G2242" s="1122"/>
      <c r="H2242" s="1122"/>
      <c r="I2242" s="1122"/>
      <c r="J2242" s="1122"/>
      <c r="K2242" s="1122"/>
      <c r="L2242" s="1122"/>
      <c r="M2242" s="1122"/>
      <c r="N2242" s="1122"/>
      <c r="O2242" s="1123"/>
    </row>
    <row r="2243" spans="2:17" s="97" customFormat="1" ht="18" customHeight="1">
      <c r="B2243" s="1095"/>
      <c r="C2243" s="1096"/>
      <c r="D2243" s="1124"/>
      <c r="E2243" s="1125"/>
      <c r="F2243" s="1125"/>
      <c r="G2243" s="1125"/>
      <c r="H2243" s="1125"/>
      <c r="I2243" s="1125"/>
      <c r="J2243" s="1125"/>
      <c r="K2243" s="1125"/>
      <c r="L2243" s="1125"/>
      <c r="M2243" s="1125"/>
      <c r="N2243" s="1125"/>
      <c r="O2243" s="1126"/>
    </row>
    <row r="2244" spans="2:17" s="97" customFormat="1" ht="28.5" customHeight="1">
      <c r="B2244" s="1067" t="s">
        <v>110</v>
      </c>
      <c r="C2244" s="1092"/>
      <c r="D2244" s="1102" t="s">
        <v>733</v>
      </c>
      <c r="E2244" s="1090"/>
      <c r="F2244" s="1090"/>
      <c r="G2244" s="1090"/>
      <c r="H2244" s="1090"/>
      <c r="I2244" s="1090"/>
      <c r="J2244" s="1090"/>
      <c r="K2244" s="1090"/>
      <c r="L2244" s="1090"/>
      <c r="M2244" s="1090"/>
      <c r="N2244" s="1090"/>
      <c r="O2244" s="1091"/>
    </row>
    <row r="2245" spans="2:17" s="97" customFormat="1" ht="18" customHeight="1">
      <c r="B2245" s="1093"/>
      <c r="C2245" s="1094"/>
      <c r="D2245" s="1045"/>
      <c r="E2245" s="1108"/>
      <c r="F2245" s="1108"/>
      <c r="G2245" s="1108"/>
      <c r="H2245" s="1108"/>
      <c r="I2245" s="1108"/>
      <c r="J2245" s="1108"/>
      <c r="K2245" s="1108"/>
      <c r="L2245" s="1108"/>
      <c r="M2245" s="1108"/>
      <c r="N2245" s="1108"/>
      <c r="O2245" s="1109"/>
    </row>
    <row r="2246" spans="2:17" s="97" customFormat="1" ht="18" customHeight="1">
      <c r="B2246" s="1093"/>
      <c r="C2246" s="1094"/>
      <c r="D2246" s="1110"/>
      <c r="E2246" s="1111"/>
      <c r="F2246" s="1111"/>
      <c r="G2246" s="1111"/>
      <c r="H2246" s="1111"/>
      <c r="I2246" s="1111"/>
      <c r="J2246" s="1111"/>
      <c r="K2246" s="1111"/>
      <c r="L2246" s="1111"/>
      <c r="M2246" s="1111"/>
      <c r="N2246" s="1111"/>
      <c r="O2246" s="1112"/>
    </row>
    <row r="2247" spans="2:17" s="97" customFormat="1" ht="18" customHeight="1">
      <c r="B2247" s="1093"/>
      <c r="C2247" s="1094"/>
      <c r="D2247" s="1113"/>
      <c r="E2247" s="1114"/>
      <c r="F2247" s="1114"/>
      <c r="G2247" s="1114"/>
      <c r="H2247" s="1114"/>
      <c r="I2247" s="1114"/>
      <c r="J2247" s="1114"/>
      <c r="K2247" s="1114"/>
      <c r="L2247" s="1114"/>
      <c r="M2247" s="1114"/>
      <c r="N2247" s="1114"/>
      <c r="O2247" s="1115"/>
    </row>
    <row r="2248" spans="2:17" s="97" customFormat="1" ht="17.100000000000001" customHeight="1">
      <c r="B2248" s="1093"/>
      <c r="C2248" s="1094"/>
      <c r="D2248" s="1133" t="s">
        <v>278</v>
      </c>
      <c r="E2248" s="1133"/>
      <c r="F2248" s="1133"/>
      <c r="G2248" s="1133"/>
      <c r="H2248" s="1133"/>
      <c r="I2248" s="1133"/>
      <c r="J2248" s="1133"/>
      <c r="K2248" s="1133"/>
      <c r="L2248" s="1133"/>
      <c r="M2248" s="1133"/>
      <c r="N2248" s="1133"/>
      <c r="O2248" s="1134"/>
    </row>
    <row r="2249" spans="2:17" s="97" customFormat="1" ht="17.100000000000001" customHeight="1">
      <c r="B2249" s="1093"/>
      <c r="C2249" s="1094"/>
      <c r="D2249" s="1135"/>
      <c r="E2249" s="1108"/>
      <c r="F2249" s="1108"/>
      <c r="G2249" s="1108"/>
      <c r="H2249" s="1108"/>
      <c r="I2249" s="1108"/>
      <c r="J2249" s="1108"/>
      <c r="K2249" s="1108"/>
      <c r="L2249" s="1108"/>
      <c r="M2249" s="1108"/>
      <c r="N2249" s="1108"/>
      <c r="O2249" s="1109"/>
    </row>
    <row r="2250" spans="2:17" s="97" customFormat="1" ht="17.100000000000001" customHeight="1">
      <c r="B2250" s="1093"/>
      <c r="C2250" s="1094"/>
      <c r="D2250" s="1110"/>
      <c r="E2250" s="1111"/>
      <c r="F2250" s="1111"/>
      <c r="G2250" s="1111"/>
      <c r="H2250" s="1111"/>
      <c r="I2250" s="1111"/>
      <c r="J2250" s="1111"/>
      <c r="K2250" s="1111"/>
      <c r="L2250" s="1111"/>
      <c r="M2250" s="1111"/>
      <c r="N2250" s="1111"/>
      <c r="O2250" s="1112"/>
    </row>
    <row r="2251" spans="2:17" s="97" customFormat="1" ht="17.100000000000001" customHeight="1">
      <c r="B2251" s="1093"/>
      <c r="C2251" s="1094"/>
      <c r="D2251" s="1113"/>
      <c r="E2251" s="1114"/>
      <c r="F2251" s="1114"/>
      <c r="G2251" s="1114"/>
      <c r="H2251" s="1114"/>
      <c r="I2251" s="1114"/>
      <c r="J2251" s="1114"/>
      <c r="K2251" s="1114"/>
      <c r="L2251" s="1114"/>
      <c r="M2251" s="1114"/>
      <c r="N2251" s="1114"/>
      <c r="O2251" s="1115"/>
    </row>
    <row r="2252" spans="2:17" s="97" customFormat="1" ht="17.100000000000001" customHeight="1">
      <c r="B2252" s="1093"/>
      <c r="C2252" s="1094"/>
      <c r="D2252" s="1133" t="s">
        <v>371</v>
      </c>
      <c r="E2252" s="1133"/>
      <c r="F2252" s="1133"/>
      <c r="G2252" s="1133"/>
      <c r="H2252" s="1133"/>
      <c r="I2252" s="1133"/>
      <c r="J2252" s="1133"/>
      <c r="K2252" s="1133"/>
      <c r="L2252" s="1133"/>
      <c r="M2252" s="1133"/>
      <c r="N2252" s="1133"/>
      <c r="O2252" s="1134"/>
    </row>
    <row r="2253" spans="2:17" s="97" customFormat="1" ht="17.100000000000001" customHeight="1">
      <c r="B2253" s="1093"/>
      <c r="C2253" s="1094"/>
      <c r="D2253" s="1135"/>
      <c r="E2253" s="1136"/>
      <c r="F2253" s="1136"/>
      <c r="G2253" s="1136"/>
      <c r="H2253" s="1136"/>
      <c r="I2253" s="1136"/>
      <c r="J2253" s="1136"/>
      <c r="K2253" s="1136"/>
      <c r="L2253" s="1136"/>
      <c r="M2253" s="1136"/>
      <c r="N2253" s="1136"/>
      <c r="O2253" s="1137"/>
    </row>
    <row r="2254" spans="2:17" s="97" customFormat="1" ht="17.100000000000001" customHeight="1">
      <c r="B2254" s="1093"/>
      <c r="C2254" s="1094"/>
      <c r="D2254" s="1138"/>
      <c r="E2254" s="827"/>
      <c r="F2254" s="827"/>
      <c r="G2254" s="827"/>
      <c r="H2254" s="827"/>
      <c r="I2254" s="827"/>
      <c r="J2254" s="827"/>
      <c r="K2254" s="827"/>
      <c r="L2254" s="827"/>
      <c r="M2254" s="827"/>
      <c r="N2254" s="827"/>
      <c r="O2254" s="1139"/>
    </row>
    <row r="2255" spans="2:17" s="97" customFormat="1" ht="17.100000000000001" customHeight="1">
      <c r="B2255" s="1093"/>
      <c r="C2255" s="1094"/>
      <c r="D2255" s="1140"/>
      <c r="E2255" s="1141"/>
      <c r="F2255" s="1141"/>
      <c r="G2255" s="1141"/>
      <c r="H2255" s="1141"/>
      <c r="I2255" s="1141"/>
      <c r="J2255" s="1141"/>
      <c r="K2255" s="1141"/>
      <c r="L2255" s="1141"/>
      <c r="M2255" s="1141"/>
      <c r="N2255" s="1141"/>
      <c r="O2255" s="1142"/>
    </row>
    <row r="2256" spans="2:17" s="97" customFormat="1" ht="45" customHeight="1">
      <c r="B2256" s="1093"/>
      <c r="C2256" s="1094"/>
      <c r="D2256" s="1021" t="s">
        <v>781</v>
      </c>
      <c r="E2256" s="1022"/>
      <c r="F2256" s="1022"/>
      <c r="G2256" s="1022"/>
      <c r="H2256" s="1022"/>
      <c r="I2256" s="1022"/>
      <c r="J2256" s="1022"/>
      <c r="K2256" s="1022"/>
      <c r="L2256" s="1023"/>
      <c r="M2256" s="1024" t="s">
        <v>713</v>
      </c>
      <c r="N2256" s="1025"/>
      <c r="O2256" s="706" t="s">
        <v>714</v>
      </c>
      <c r="Q2256" s="495" t="s">
        <v>721</v>
      </c>
    </row>
    <row r="2257" spans="1:21" s="97" customFormat="1" ht="17.100000000000001" customHeight="1">
      <c r="B2257" s="1093"/>
      <c r="C2257" s="1094"/>
      <c r="D2257" s="1045"/>
      <c r="E2257" s="1103"/>
      <c r="F2257" s="1103"/>
      <c r="G2257" s="1103"/>
      <c r="H2257" s="1103"/>
      <c r="I2257" s="1103"/>
      <c r="J2257" s="1103"/>
      <c r="K2257" s="1103"/>
      <c r="L2257" s="1103"/>
      <c r="M2257" s="1103"/>
      <c r="N2257" s="1103"/>
      <c r="O2257" s="1104"/>
    </row>
    <row r="2258" spans="1:21" ht="18" customHeight="1">
      <c r="B2258" s="1093"/>
      <c r="C2258" s="1094"/>
      <c r="D2258" s="1105"/>
      <c r="E2258" s="1106"/>
      <c r="F2258" s="1106"/>
      <c r="G2258" s="1106"/>
      <c r="H2258" s="1106"/>
      <c r="I2258" s="1106"/>
      <c r="J2258" s="1106"/>
      <c r="K2258" s="1106"/>
      <c r="L2258" s="1106"/>
      <c r="M2258" s="1106"/>
      <c r="N2258" s="1106"/>
      <c r="O2258" s="1107"/>
      <c r="R2258" s="294"/>
      <c r="S2258" s="294"/>
      <c r="T2258" s="294"/>
      <c r="U2258" s="294"/>
    </row>
    <row r="2259" spans="1:21" ht="18" customHeight="1">
      <c r="B2259" s="1093"/>
      <c r="C2259" s="1094"/>
      <c r="D2259" s="1147" t="s">
        <v>279</v>
      </c>
      <c r="E2259" s="1133"/>
      <c r="F2259" s="1133"/>
      <c r="G2259" s="1133"/>
      <c r="H2259" s="1133"/>
      <c r="I2259" s="1133"/>
      <c r="J2259" s="1133"/>
      <c r="K2259" s="1133"/>
      <c r="L2259" s="1133"/>
      <c r="M2259" s="1133"/>
      <c r="N2259" s="1133"/>
      <c r="O2259" s="1134"/>
      <c r="R2259" s="294"/>
      <c r="S2259" s="294"/>
      <c r="T2259" s="294"/>
      <c r="U2259" s="294"/>
    </row>
    <row r="2260" spans="1:21" ht="18" customHeight="1">
      <c r="B2260" s="1093"/>
      <c r="C2260" s="1094"/>
      <c r="D2260" s="1127"/>
      <c r="E2260" s="1128"/>
      <c r="F2260" s="1128"/>
      <c r="G2260" s="1128"/>
      <c r="H2260" s="1128"/>
      <c r="I2260" s="1128"/>
      <c r="J2260" s="1128"/>
      <c r="K2260" s="1128"/>
      <c r="L2260" s="1128"/>
      <c r="M2260" s="1128"/>
      <c r="N2260" s="1128"/>
      <c r="O2260" s="1129"/>
      <c r="R2260" s="294"/>
      <c r="S2260" s="294"/>
      <c r="T2260" s="294"/>
      <c r="U2260" s="294"/>
    </row>
    <row r="2261" spans="1:21" s="308" customFormat="1" ht="18" customHeight="1">
      <c r="B2261" s="1095"/>
      <c r="C2261" s="1096"/>
      <c r="D2261" s="1130"/>
      <c r="E2261" s="1131"/>
      <c r="F2261" s="1131"/>
      <c r="G2261" s="1131"/>
      <c r="H2261" s="1131"/>
      <c r="I2261" s="1131"/>
      <c r="J2261" s="1131"/>
      <c r="K2261" s="1131"/>
      <c r="L2261" s="1131"/>
      <c r="M2261" s="1131"/>
      <c r="N2261" s="1131"/>
      <c r="O2261" s="1132"/>
    </row>
    <row r="2262" spans="1:21" s="122" customFormat="1" ht="4.5" customHeight="1">
      <c r="B2262" s="309"/>
      <c r="C2262" s="309"/>
      <c r="D2262" s="310"/>
      <c r="E2262" s="310"/>
      <c r="F2262" s="310"/>
      <c r="G2262" s="310"/>
      <c r="H2262" s="310"/>
      <c r="I2262" s="310"/>
      <c r="J2262" s="310"/>
      <c r="K2262" s="310"/>
      <c r="L2262" s="310"/>
      <c r="M2262" s="310"/>
      <c r="N2262" s="310"/>
      <c r="O2262" s="310"/>
    </row>
    <row r="2263" spans="1:21" s="122" customFormat="1" ht="18.75" customHeight="1">
      <c r="B2263" s="463" t="s">
        <v>333</v>
      </c>
      <c r="C2263" s="309"/>
      <c r="D2263" s="310"/>
      <c r="E2263" s="310"/>
      <c r="F2263" s="310"/>
      <c r="G2263" s="310"/>
      <c r="H2263" s="310"/>
      <c r="I2263" s="310"/>
      <c r="J2263" s="310"/>
      <c r="K2263" s="310"/>
      <c r="L2263" s="310"/>
      <c r="M2263" s="310"/>
      <c r="N2263" s="310"/>
      <c r="O2263" s="310"/>
    </row>
    <row r="2264" spans="1:21" s="122" customFormat="1" ht="14.25" customHeight="1" thickBot="1">
      <c r="B2264" s="463" t="s">
        <v>331</v>
      </c>
      <c r="C2264" s="309"/>
      <c r="D2264" s="310"/>
      <c r="E2264" s="310"/>
      <c r="F2264" s="310"/>
      <c r="G2264" s="310"/>
      <c r="H2264" s="310"/>
      <c r="I2264" s="310"/>
      <c r="J2264" s="310"/>
      <c r="K2264" s="310"/>
      <c r="L2264" s="310"/>
      <c r="M2264" s="310"/>
      <c r="N2264" s="310"/>
      <c r="O2264" s="310"/>
    </row>
    <row r="2265" spans="1:21" s="122" customFormat="1" ht="18" customHeight="1" thickBot="1">
      <c r="B2265" s="1143" t="s">
        <v>36</v>
      </c>
      <c r="C2265" s="1017"/>
      <c r="D2265" s="1018"/>
      <c r="E2265" s="311" t="s">
        <v>574</v>
      </c>
      <c r="F2265" s="312"/>
      <c r="G2265" s="312"/>
      <c r="H2265" s="312"/>
      <c r="I2265" s="312"/>
      <c r="J2265" s="312"/>
      <c r="K2265" s="312"/>
      <c r="L2265" s="212"/>
      <c r="M2265" s="212"/>
      <c r="N2265" s="212"/>
      <c r="O2265" s="212"/>
    </row>
    <row r="2266" spans="1:21" s="122" customFormat="1" ht="12">
      <c r="A2266" s="313"/>
      <c r="B2266" s="314" t="s">
        <v>50</v>
      </c>
      <c r="C2266" s="314"/>
      <c r="D2266" s="315"/>
      <c r="E2266" s="316"/>
      <c r="F2266" s="316"/>
      <c r="G2266" s="317" t="s">
        <v>51</v>
      </c>
      <c r="H2266" s="315"/>
      <c r="I2266" s="314" t="s">
        <v>52</v>
      </c>
      <c r="J2266" s="314"/>
      <c r="K2266" s="313"/>
      <c r="L2266" s="318"/>
      <c r="M2266" s="319"/>
      <c r="N2266" s="313"/>
      <c r="O2266" s="317" t="s">
        <v>51</v>
      </c>
    </row>
    <row r="2267" spans="1:21" s="122" customFormat="1" ht="12">
      <c r="A2267" s="320"/>
      <c r="B2267" s="321" t="s">
        <v>53</v>
      </c>
      <c r="C2267" s="322"/>
      <c r="D2267" s="322"/>
      <c r="E2267" s="323"/>
      <c r="F2267" s="323" t="s">
        <v>54</v>
      </c>
      <c r="G2267" s="324" t="s">
        <v>55</v>
      </c>
      <c r="H2267" s="325"/>
      <c r="I2267" s="321" t="s">
        <v>53</v>
      </c>
      <c r="J2267" s="322"/>
      <c r="K2267" s="322"/>
      <c r="L2267" s="322"/>
      <c r="M2267" s="323"/>
      <c r="N2267" s="323" t="s">
        <v>54</v>
      </c>
      <c r="O2267" s="324" t="s">
        <v>55</v>
      </c>
    </row>
    <row r="2268" spans="1:21" s="122" customFormat="1" ht="18" customHeight="1">
      <c r="A2268" s="313"/>
      <c r="B2268" s="78" t="s">
        <v>395</v>
      </c>
      <c r="C2268" s="79"/>
      <c r="D2268" s="79"/>
      <c r="E2268" s="80"/>
      <c r="F2268" s="81"/>
      <c r="G2268" s="82"/>
      <c r="H2268" s="83"/>
      <c r="I2268" s="78" t="s">
        <v>397</v>
      </c>
      <c r="J2268" s="79"/>
      <c r="K2268" s="79"/>
      <c r="L2268" s="79"/>
      <c r="M2268" s="80"/>
      <c r="N2268" s="84"/>
      <c r="O2268" s="85"/>
      <c r="Q2268" s="561" t="s">
        <v>700</v>
      </c>
    </row>
    <row r="2269" spans="1:21" s="122" customFormat="1" ht="14.25" customHeight="1">
      <c r="A2269" s="313"/>
      <c r="B2269" s="86"/>
      <c r="C2269" s="87"/>
      <c r="D2269" s="88"/>
      <c r="E2269" s="89"/>
      <c r="F2269" s="90"/>
      <c r="G2269" s="91"/>
      <c r="H2269" s="83"/>
      <c r="I2269" s="92"/>
      <c r="J2269" s="93"/>
      <c r="K2269" s="88"/>
      <c r="L2269" s="88"/>
      <c r="M2269" s="89"/>
      <c r="N2269" s="90"/>
      <c r="O2269" s="94"/>
    </row>
    <row r="2270" spans="1:21" s="122" customFormat="1" ht="14.25" customHeight="1">
      <c r="A2270" s="313"/>
      <c r="B2270" s="95"/>
      <c r="C2270" s="96"/>
      <c r="D2270" s="97"/>
      <c r="E2270" s="98"/>
      <c r="F2270" s="90"/>
      <c r="G2270" s="99">
        <f>ROUNDDOWN(SUM(F2269:F2275)/1000,0)</f>
        <v>0</v>
      </c>
      <c r="H2270" s="100"/>
      <c r="I2270" s="92"/>
      <c r="J2270" s="510"/>
      <c r="K2270" s="510"/>
      <c r="L2270" s="510"/>
      <c r="M2270" s="98"/>
      <c r="N2270" s="90"/>
      <c r="O2270" s="101">
        <f>ROUNDDOWN(SUM(N2269:N2278)/1000,0)</f>
        <v>0</v>
      </c>
    </row>
    <row r="2271" spans="1:21" s="122" customFormat="1" ht="14.1" customHeight="1">
      <c r="A2271" s="313"/>
      <c r="B2271" s="95"/>
      <c r="C2271" s="96"/>
      <c r="D2271" s="97"/>
      <c r="E2271" s="98"/>
      <c r="F2271" s="90"/>
      <c r="G2271" s="99"/>
      <c r="H2271" s="100"/>
      <c r="I2271" s="92"/>
      <c r="J2271" s="510"/>
      <c r="K2271" s="510"/>
      <c r="L2271" s="510"/>
      <c r="M2271" s="98"/>
      <c r="N2271" s="90"/>
      <c r="O2271" s="94"/>
    </row>
    <row r="2272" spans="1:21" s="122" customFormat="1" ht="14.25" customHeight="1">
      <c r="A2272" s="313"/>
      <c r="B2272" s="95"/>
      <c r="C2272" s="96"/>
      <c r="D2272" s="97"/>
      <c r="E2272" s="98"/>
      <c r="F2272" s="90"/>
      <c r="G2272" s="99"/>
      <c r="H2272" s="100"/>
      <c r="I2272" s="92"/>
      <c r="J2272" s="510"/>
      <c r="K2272" s="510"/>
      <c r="L2272" s="510"/>
      <c r="M2272" s="98"/>
      <c r="N2272" s="90"/>
      <c r="O2272" s="94"/>
    </row>
    <row r="2273" spans="1:15" s="122" customFormat="1" ht="14.25" customHeight="1">
      <c r="A2273" s="313"/>
      <c r="B2273" s="95"/>
      <c r="C2273" s="96"/>
      <c r="D2273" s="97"/>
      <c r="E2273" s="98"/>
      <c r="F2273" s="90"/>
      <c r="G2273" s="102"/>
      <c r="H2273" s="103"/>
      <c r="I2273" s="92"/>
      <c r="J2273" s="510"/>
      <c r="K2273" s="510"/>
      <c r="L2273" s="510"/>
      <c r="M2273" s="98"/>
      <c r="N2273" s="90"/>
      <c r="O2273" s="94"/>
    </row>
    <row r="2274" spans="1:15" s="122" customFormat="1" ht="14.25" customHeight="1">
      <c r="A2274" s="313"/>
      <c r="B2274" s="95"/>
      <c r="C2274" s="96"/>
      <c r="D2274" s="97"/>
      <c r="E2274" s="98"/>
      <c r="F2274" s="90"/>
      <c r="G2274" s="102"/>
      <c r="H2274" s="103"/>
      <c r="I2274" s="92"/>
      <c r="J2274" s="510"/>
      <c r="K2274" s="510"/>
      <c r="L2274" s="510"/>
      <c r="M2274" s="98"/>
      <c r="N2274" s="90"/>
      <c r="O2274" s="94"/>
    </row>
    <row r="2275" spans="1:15" s="122" customFormat="1" ht="14.25" customHeight="1">
      <c r="A2275" s="313"/>
      <c r="B2275" s="78" t="s">
        <v>607</v>
      </c>
      <c r="C2275" s="79"/>
      <c r="D2275" s="79"/>
      <c r="E2275" s="80"/>
      <c r="F2275" s="81"/>
      <c r="G2275" s="82"/>
      <c r="H2275" s="105"/>
      <c r="I2275" s="92"/>
      <c r="J2275" s="510"/>
      <c r="K2275" s="510"/>
      <c r="L2275" s="510"/>
      <c r="M2275" s="98"/>
      <c r="N2275" s="90"/>
      <c r="O2275" s="94"/>
    </row>
    <row r="2276" spans="1:15" s="122" customFormat="1" ht="14.25" customHeight="1">
      <c r="A2276" s="313"/>
      <c r="B2276" s="95"/>
      <c r="C2276" s="96"/>
      <c r="D2276" s="97"/>
      <c r="E2276" s="98"/>
      <c r="F2276" s="90"/>
      <c r="G2276" s="91"/>
      <c r="H2276" s="105"/>
      <c r="I2276" s="92"/>
      <c r="J2276" s="510"/>
      <c r="K2276" s="510"/>
      <c r="L2276" s="510"/>
      <c r="M2276" s="98"/>
      <c r="N2276" s="90"/>
      <c r="O2276" s="94"/>
    </row>
    <row r="2277" spans="1:15" s="122" customFormat="1" ht="14.25" customHeight="1">
      <c r="A2277" s="313"/>
      <c r="B2277" s="95"/>
      <c r="C2277" s="96"/>
      <c r="D2277" s="97"/>
      <c r="E2277" s="98"/>
      <c r="F2277" s="90"/>
      <c r="G2277" s="99">
        <f>ROUNDDOWN(SUM(F2276:F2281)/1000,0)</f>
        <v>0</v>
      </c>
      <c r="H2277" s="100"/>
      <c r="I2277" s="107"/>
      <c r="J2277" s="511"/>
      <c r="K2277" s="511"/>
      <c r="L2277" s="511"/>
      <c r="M2277" s="98"/>
      <c r="N2277" s="90"/>
      <c r="O2277" s="106"/>
    </row>
    <row r="2278" spans="1:15" s="122" customFormat="1" ht="14.25" customHeight="1">
      <c r="A2278" s="313"/>
      <c r="B2278" s="95"/>
      <c r="C2278" s="96"/>
      <c r="D2278" s="97"/>
      <c r="E2278" s="98"/>
      <c r="F2278" s="90"/>
      <c r="G2278" s="99"/>
      <c r="H2278" s="100"/>
      <c r="I2278" s="78" t="s">
        <v>398</v>
      </c>
      <c r="J2278" s="79"/>
      <c r="K2278" s="79"/>
      <c r="L2278" s="79"/>
      <c r="M2278" s="80"/>
      <c r="N2278" s="81"/>
      <c r="O2278" s="111"/>
    </row>
    <row r="2279" spans="1:15" s="122" customFormat="1" ht="14.25" customHeight="1">
      <c r="A2279" s="313"/>
      <c r="B2279" s="95"/>
      <c r="C2279" s="96"/>
      <c r="D2279" s="97"/>
      <c r="E2279" s="98"/>
      <c r="F2279" s="90"/>
      <c r="G2279" s="99"/>
      <c r="H2279" s="105"/>
      <c r="I2279" s="92"/>
      <c r="J2279" s="510"/>
      <c r="K2279" s="510"/>
      <c r="L2279" s="510"/>
      <c r="M2279" s="98"/>
      <c r="N2279" s="90"/>
      <c r="O2279" s="94"/>
    </row>
    <row r="2280" spans="1:15" s="122" customFormat="1" ht="14.25" customHeight="1">
      <c r="A2280" s="313"/>
      <c r="B2280" s="95"/>
      <c r="C2280" s="96"/>
      <c r="D2280" s="97"/>
      <c r="E2280" s="98"/>
      <c r="F2280" s="90"/>
      <c r="G2280" s="99"/>
      <c r="H2280" s="100"/>
      <c r="I2280" s="92"/>
      <c r="J2280" s="510"/>
      <c r="K2280" s="510"/>
      <c r="L2280" s="510"/>
      <c r="M2280" s="98"/>
      <c r="N2280" s="90"/>
      <c r="O2280" s="101">
        <f>ROUNDDOWN(SUM(N2279:N2287)/1000,0)</f>
        <v>0</v>
      </c>
    </row>
    <row r="2281" spans="1:15" s="122" customFormat="1" ht="14.25" customHeight="1">
      <c r="A2281" s="313"/>
      <c r="B2281" s="78" t="s">
        <v>614</v>
      </c>
      <c r="C2281" s="79"/>
      <c r="D2281" s="79"/>
      <c r="E2281" s="80"/>
      <c r="F2281" s="81"/>
      <c r="G2281" s="82"/>
      <c r="H2281" s="100"/>
      <c r="I2281" s="92"/>
      <c r="J2281" s="510"/>
      <c r="K2281" s="510"/>
      <c r="L2281" s="510"/>
      <c r="M2281" s="98"/>
      <c r="N2281" s="90"/>
      <c r="O2281" s="94"/>
    </row>
    <row r="2282" spans="1:15" s="122" customFormat="1" ht="14.25" customHeight="1">
      <c r="A2282" s="313"/>
      <c r="B2282" s="95"/>
      <c r="C2282" s="96"/>
      <c r="D2282" s="97"/>
      <c r="E2282" s="98"/>
      <c r="F2282" s="90"/>
      <c r="G2282" s="91"/>
      <c r="H2282" s="105"/>
      <c r="I2282" s="92"/>
      <c r="J2282" s="510"/>
      <c r="K2282" s="510"/>
      <c r="L2282" s="510"/>
      <c r="M2282" s="98"/>
      <c r="N2282" s="90"/>
      <c r="O2282" s="94"/>
    </row>
    <row r="2283" spans="1:15" s="122" customFormat="1" ht="14.25" customHeight="1">
      <c r="A2283" s="313"/>
      <c r="B2283" s="95"/>
      <c r="C2283" s="96"/>
      <c r="D2283" s="97"/>
      <c r="E2283" s="98"/>
      <c r="F2283" s="90"/>
      <c r="G2283" s="99">
        <f>ROUNDDOWN(SUM(F2282:F2285)/1000,0)</f>
        <v>0</v>
      </c>
      <c r="H2283" s="105"/>
      <c r="I2283" s="92"/>
      <c r="J2283" s="510"/>
      <c r="K2283" s="510"/>
      <c r="L2283" s="510"/>
      <c r="M2283" s="98"/>
      <c r="N2283" s="90"/>
      <c r="O2283" s="94"/>
    </row>
    <row r="2284" spans="1:15" s="122" customFormat="1" ht="14.25" customHeight="1">
      <c r="A2284" s="313"/>
      <c r="B2284" s="95"/>
      <c r="C2284" s="96"/>
      <c r="D2284" s="97"/>
      <c r="E2284" s="98"/>
      <c r="F2284" s="90"/>
      <c r="G2284" s="99"/>
      <c r="H2284" s="100"/>
      <c r="I2284" s="92"/>
      <c r="J2284" s="510"/>
      <c r="K2284" s="510"/>
      <c r="L2284" s="510"/>
      <c r="M2284" s="98"/>
      <c r="N2284" s="90"/>
      <c r="O2284" s="94"/>
    </row>
    <row r="2285" spans="1:15" s="122" customFormat="1" ht="14.25" customHeight="1">
      <c r="A2285" s="313"/>
      <c r="B2285" s="78" t="s">
        <v>615</v>
      </c>
      <c r="C2285" s="79"/>
      <c r="D2285" s="79"/>
      <c r="E2285" s="80"/>
      <c r="F2285" s="81"/>
      <c r="G2285" s="82"/>
      <c r="H2285" s="100"/>
      <c r="I2285" s="92"/>
      <c r="J2285" s="510"/>
      <c r="K2285" s="510"/>
      <c r="L2285" s="510"/>
      <c r="M2285" s="98"/>
      <c r="N2285" s="90"/>
      <c r="O2285" s="94"/>
    </row>
    <row r="2286" spans="1:15" s="122" customFormat="1" ht="14.25" customHeight="1">
      <c r="A2286" s="313"/>
      <c r="B2286" s="95"/>
      <c r="C2286" s="96"/>
      <c r="D2286" s="97"/>
      <c r="E2286" s="98"/>
      <c r="F2286" s="90"/>
      <c r="G2286" s="91"/>
      <c r="H2286" s="105"/>
      <c r="I2286" s="92"/>
      <c r="J2286" s="510"/>
      <c r="K2286" s="510"/>
      <c r="L2286" s="510"/>
      <c r="M2286" s="98"/>
      <c r="N2286" s="90"/>
      <c r="O2286" s="106"/>
    </row>
    <row r="2287" spans="1:15" s="122" customFormat="1" ht="14.25" customHeight="1">
      <c r="A2287" s="313"/>
      <c r="B2287" s="95"/>
      <c r="C2287" s="96"/>
      <c r="D2287" s="97"/>
      <c r="E2287" s="98"/>
      <c r="F2287" s="90"/>
      <c r="G2287" s="99">
        <f>ROUNDDOWN(SUM(F2286:F2291)/1000,0)</f>
        <v>0</v>
      </c>
      <c r="H2287" s="105"/>
      <c r="I2287" s="185" t="s">
        <v>399</v>
      </c>
      <c r="J2287" s="167"/>
      <c r="K2287" s="109"/>
      <c r="L2287" s="109"/>
      <c r="M2287" s="110"/>
      <c r="N2287" s="84"/>
      <c r="O2287" s="111"/>
    </row>
    <row r="2288" spans="1:15" s="122" customFormat="1" ht="14.25" customHeight="1">
      <c r="A2288" s="313"/>
      <c r="B2288" s="95"/>
      <c r="C2288" s="96"/>
      <c r="D2288" s="97"/>
      <c r="E2288" s="98"/>
      <c r="F2288" s="90"/>
      <c r="G2288" s="99"/>
      <c r="H2288" s="105"/>
      <c r="I2288" s="92"/>
      <c r="J2288" s="510"/>
      <c r="K2288" s="510"/>
      <c r="L2288" s="510"/>
      <c r="M2288" s="98"/>
      <c r="N2288" s="90"/>
      <c r="O2288" s="94"/>
    </row>
    <row r="2289" spans="1:15" s="122" customFormat="1" ht="14.25" customHeight="1">
      <c r="A2289" s="313"/>
      <c r="B2289" s="95"/>
      <c r="C2289" s="96"/>
      <c r="D2289" s="97"/>
      <c r="E2289" s="98"/>
      <c r="F2289" s="90"/>
      <c r="G2289" s="99"/>
      <c r="H2289" s="100"/>
      <c r="I2289" s="92"/>
      <c r="J2289" s="510"/>
      <c r="K2289" s="510"/>
      <c r="L2289" s="510"/>
      <c r="M2289" s="98"/>
      <c r="N2289" s="90"/>
      <c r="O2289" s="101">
        <f>ROUNDDOWN(SUM(N2288:N2294)/1000,0)</f>
        <v>0</v>
      </c>
    </row>
    <row r="2290" spans="1:15" s="122" customFormat="1" ht="14.25" customHeight="1">
      <c r="A2290" s="313"/>
      <c r="B2290" s="78" t="s">
        <v>396</v>
      </c>
      <c r="C2290" s="79"/>
      <c r="D2290" s="79"/>
      <c r="E2290" s="80"/>
      <c r="F2290" s="81"/>
      <c r="G2290" s="82"/>
      <c r="H2290" s="100"/>
      <c r="I2290" s="92"/>
      <c r="J2290" s="510"/>
      <c r="K2290" s="510"/>
      <c r="L2290" s="510"/>
      <c r="M2290" s="98"/>
      <c r="N2290" s="90"/>
      <c r="O2290" s="94"/>
    </row>
    <row r="2291" spans="1:15" s="122" customFormat="1" ht="14.25" customHeight="1">
      <c r="A2291" s="313"/>
      <c r="B2291" s="95"/>
      <c r="C2291" s="96"/>
      <c r="D2291" s="97"/>
      <c r="E2291" s="98"/>
      <c r="F2291" s="90"/>
      <c r="G2291" s="91"/>
      <c r="H2291" s="100"/>
      <c r="I2291" s="92"/>
      <c r="J2291" s="510"/>
      <c r="K2291" s="510"/>
      <c r="L2291" s="510"/>
      <c r="M2291" s="98"/>
      <c r="N2291" s="90"/>
      <c r="O2291" s="94"/>
    </row>
    <row r="2292" spans="1:15" s="122" customFormat="1" ht="14.25" customHeight="1">
      <c r="A2292" s="313"/>
      <c r="B2292" s="95"/>
      <c r="C2292" s="96"/>
      <c r="D2292" s="97"/>
      <c r="E2292" s="98"/>
      <c r="F2292" s="90"/>
      <c r="G2292" s="91">
        <f>ROUNDDOWN(SUM(F2291:F2298)/1000,0)</f>
        <v>0</v>
      </c>
      <c r="H2292" s="100"/>
      <c r="I2292" s="92"/>
      <c r="J2292" s="510"/>
      <c r="K2292" s="510"/>
      <c r="L2292" s="510"/>
      <c r="M2292" s="98"/>
      <c r="N2292" s="90"/>
      <c r="O2292" s="94"/>
    </row>
    <row r="2293" spans="1:15" s="122" customFormat="1" ht="14.25" customHeight="1">
      <c r="A2293" s="313"/>
      <c r="B2293" s="95"/>
      <c r="C2293" s="96"/>
      <c r="D2293" s="97"/>
      <c r="E2293" s="98"/>
      <c r="F2293" s="90"/>
      <c r="G2293" s="91"/>
      <c r="H2293" s="100"/>
      <c r="I2293" s="92"/>
      <c r="J2293" s="510"/>
      <c r="K2293" s="510"/>
      <c r="L2293" s="510"/>
      <c r="M2293" s="98"/>
      <c r="N2293" s="90"/>
      <c r="O2293" s="94"/>
    </row>
    <row r="2294" spans="1:15" s="122" customFormat="1" ht="14.25" customHeight="1">
      <c r="A2294" s="313"/>
      <c r="B2294" s="95"/>
      <c r="C2294" s="96"/>
      <c r="D2294" s="97"/>
      <c r="E2294" s="98"/>
      <c r="F2294" s="90"/>
      <c r="G2294" s="91"/>
      <c r="H2294" s="105"/>
      <c r="I2294" s="185" t="s">
        <v>400</v>
      </c>
      <c r="J2294" s="108"/>
      <c r="K2294" s="109"/>
      <c r="L2294" s="109"/>
      <c r="M2294" s="110"/>
      <c r="N2294" s="84"/>
      <c r="O2294" s="168"/>
    </row>
    <row r="2295" spans="1:15" s="122" customFormat="1" ht="14.25" customHeight="1">
      <c r="A2295" s="313"/>
      <c r="B2295" s="95"/>
      <c r="C2295" s="96"/>
      <c r="D2295" s="97"/>
      <c r="E2295" s="98"/>
      <c r="F2295" s="90"/>
      <c r="G2295" s="91"/>
      <c r="H2295" s="105"/>
      <c r="I2295" s="92"/>
      <c r="J2295" s="510"/>
      <c r="K2295" s="510"/>
      <c r="L2295" s="510"/>
      <c r="M2295" s="98"/>
      <c r="N2295" s="90"/>
      <c r="O2295" s="169"/>
    </row>
    <row r="2296" spans="1:15" s="122" customFormat="1" ht="14.25" customHeight="1">
      <c r="A2296" s="313"/>
      <c r="B2296" s="95"/>
      <c r="C2296" s="96"/>
      <c r="D2296" s="97"/>
      <c r="E2296" s="98"/>
      <c r="F2296" s="90"/>
      <c r="G2296" s="91"/>
      <c r="H2296" s="105"/>
      <c r="I2296" s="92"/>
      <c r="J2296" s="510"/>
      <c r="K2296" s="510"/>
      <c r="L2296" s="510"/>
      <c r="M2296" s="98"/>
      <c r="N2296" s="90"/>
      <c r="O2296" s="101">
        <f>ROUNDDOWN(SUM(N2295:N2301)/1000,0)</f>
        <v>0</v>
      </c>
    </row>
    <row r="2297" spans="1:15" s="122" customFormat="1" ht="14.25" customHeight="1">
      <c r="A2297" s="313"/>
      <c r="B2297" s="95"/>
      <c r="C2297" s="96"/>
      <c r="D2297" s="97"/>
      <c r="E2297" s="98"/>
      <c r="F2297" s="90"/>
      <c r="G2297" s="91"/>
      <c r="H2297" s="105"/>
      <c r="I2297" s="92"/>
      <c r="J2297" s="510"/>
      <c r="K2297" s="510"/>
      <c r="L2297" s="510"/>
      <c r="M2297" s="98"/>
      <c r="N2297" s="90"/>
      <c r="O2297" s="94"/>
    </row>
    <row r="2298" spans="1:15" s="122" customFormat="1" ht="14.25" customHeight="1">
      <c r="A2298" s="313"/>
      <c r="B2298" s="78" t="s">
        <v>56</v>
      </c>
      <c r="C2298" s="79"/>
      <c r="D2298" s="79"/>
      <c r="E2298" s="80"/>
      <c r="F2298" s="81"/>
      <c r="G2298" s="82"/>
      <c r="H2298" s="105"/>
      <c r="I2298" s="92"/>
      <c r="J2298" s="510"/>
      <c r="K2298" s="510"/>
      <c r="L2298" s="510"/>
      <c r="M2298" s="98"/>
      <c r="N2298" s="90"/>
      <c r="O2298" s="94"/>
    </row>
    <row r="2299" spans="1:15" s="122" customFormat="1" ht="14.25" customHeight="1">
      <c r="A2299" s="313"/>
      <c r="B2299" s="95"/>
      <c r="C2299" s="96"/>
      <c r="D2299" s="97"/>
      <c r="E2299" s="98"/>
      <c r="F2299" s="90"/>
      <c r="G2299" s="91"/>
      <c r="H2299" s="100"/>
      <c r="I2299" s="92"/>
      <c r="J2299" s="510"/>
      <c r="K2299" s="510"/>
      <c r="L2299" s="510"/>
      <c r="M2299" s="98"/>
      <c r="N2299" s="90"/>
      <c r="O2299" s="94"/>
    </row>
    <row r="2300" spans="1:15" s="122" customFormat="1" ht="14.25" customHeight="1">
      <c r="A2300" s="313"/>
      <c r="B2300" s="95"/>
      <c r="C2300" s="96"/>
      <c r="D2300" s="97"/>
      <c r="E2300" s="98"/>
      <c r="F2300" s="90"/>
      <c r="G2300" s="99">
        <f>ROUNDDOWN(SUM(F2299:F2304)/1000,0)</f>
        <v>0</v>
      </c>
      <c r="H2300" s="105"/>
      <c r="I2300" s="92"/>
      <c r="J2300" s="510"/>
      <c r="K2300" s="510"/>
      <c r="L2300" s="510"/>
      <c r="M2300" s="98"/>
      <c r="N2300" s="90"/>
      <c r="O2300" s="106"/>
    </row>
    <row r="2301" spans="1:15" s="122" customFormat="1" ht="14.25" customHeight="1">
      <c r="A2301" s="313"/>
      <c r="B2301" s="95"/>
      <c r="C2301" s="96"/>
      <c r="D2301" s="97"/>
      <c r="E2301" s="98"/>
      <c r="F2301" s="90"/>
      <c r="G2301" s="91"/>
      <c r="H2301" s="105"/>
      <c r="I2301" s="185" t="s">
        <v>401</v>
      </c>
      <c r="J2301" s="108"/>
      <c r="K2301" s="109"/>
      <c r="L2301" s="109"/>
      <c r="M2301" s="110"/>
      <c r="N2301" s="707"/>
      <c r="O2301" s="112"/>
    </row>
    <row r="2302" spans="1:15" s="122" customFormat="1" ht="14.25" customHeight="1">
      <c r="A2302" s="313"/>
      <c r="B2302" s="95"/>
      <c r="C2302" s="96"/>
      <c r="D2302" s="97"/>
      <c r="E2302" s="98"/>
      <c r="F2302" s="90"/>
      <c r="G2302" s="99"/>
      <c r="H2302" s="105"/>
      <c r="I2302" s="92"/>
      <c r="J2302" s="510"/>
      <c r="K2302" s="510"/>
      <c r="L2302" s="510"/>
      <c r="M2302" s="98"/>
      <c r="N2302" s="90"/>
      <c r="O2302" s="94"/>
    </row>
    <row r="2303" spans="1:15" s="122" customFormat="1" ht="14.25" customHeight="1">
      <c r="A2303" s="313"/>
      <c r="B2303" s="95"/>
      <c r="C2303" s="96"/>
      <c r="D2303" s="97"/>
      <c r="E2303" s="98"/>
      <c r="F2303" s="90"/>
      <c r="G2303" s="99"/>
      <c r="H2303" s="100"/>
      <c r="I2303" s="92"/>
      <c r="J2303" s="510"/>
      <c r="K2303" s="510"/>
      <c r="L2303" s="510"/>
      <c r="M2303" s="98"/>
      <c r="N2303" s="90"/>
      <c r="O2303" s="101">
        <f>ROUNDDOWN(SUM(N2302:N2307)/1000,0)</f>
        <v>0</v>
      </c>
    </row>
    <row r="2304" spans="1:15" s="122" customFormat="1" ht="14.1" customHeight="1" thickBot="1">
      <c r="A2304" s="313"/>
      <c r="B2304" s="113" t="s">
        <v>608</v>
      </c>
      <c r="C2304" s="114"/>
      <c r="D2304" s="114"/>
      <c r="E2304" s="115"/>
      <c r="F2304" s="116"/>
      <c r="G2304" s="117">
        <f>G2305-G2270-G2277-G2283-G2287-G2292-G2300</f>
        <v>0</v>
      </c>
      <c r="H2304" s="105"/>
      <c r="I2304" s="92"/>
      <c r="J2304" s="510"/>
      <c r="K2304" s="510"/>
      <c r="L2304" s="510"/>
      <c r="M2304" s="98"/>
      <c r="N2304" s="90"/>
      <c r="O2304" s="94"/>
    </row>
    <row r="2305" spans="1:17" s="122" customFormat="1" ht="14.25" customHeight="1" thickTop="1">
      <c r="A2305" s="313"/>
      <c r="B2305" s="702" t="s">
        <v>57</v>
      </c>
      <c r="C2305" s="703"/>
      <c r="D2305" s="703"/>
      <c r="E2305" s="703"/>
      <c r="F2305" s="704"/>
      <c r="G2305" s="118">
        <f>O2314</f>
        <v>0</v>
      </c>
      <c r="H2305" s="100"/>
      <c r="I2305" s="92"/>
      <c r="J2305" s="510"/>
      <c r="K2305" s="510"/>
      <c r="L2305" s="510"/>
      <c r="M2305" s="98"/>
      <c r="N2305" s="90"/>
      <c r="O2305" s="94"/>
    </row>
    <row r="2306" spans="1:17" s="122" customFormat="1" ht="20.100000000000001" customHeight="1">
      <c r="A2306" s="313"/>
      <c r="B2306" s="119" t="s">
        <v>58</v>
      </c>
      <c r="C2306" s="120"/>
      <c r="D2306" s="120"/>
      <c r="E2306" s="120"/>
      <c r="F2306" s="120"/>
      <c r="G2306" s="121"/>
      <c r="H2306" s="100"/>
      <c r="I2306" s="107"/>
      <c r="J2306" s="511"/>
      <c r="K2306" s="511"/>
      <c r="L2306" s="511"/>
      <c r="M2306" s="104"/>
      <c r="N2306" s="645"/>
      <c r="O2306" s="106"/>
    </row>
    <row r="2307" spans="1:17" s="122" customFormat="1" ht="14.25" customHeight="1">
      <c r="A2307" s="313"/>
      <c r="B2307" s="122" t="s">
        <v>59</v>
      </c>
      <c r="C2307" s="120"/>
      <c r="D2307" s="120"/>
      <c r="E2307" s="120"/>
      <c r="F2307" s="120"/>
      <c r="G2307" s="123" t="s">
        <v>60</v>
      </c>
      <c r="H2307" s="121"/>
      <c r="I2307" s="185" t="s">
        <v>717</v>
      </c>
      <c r="J2307" s="708"/>
      <c r="K2307" s="510"/>
      <c r="L2307" s="510"/>
      <c r="M2307" s="110"/>
      <c r="N2307" s="84"/>
      <c r="O2307" s="111"/>
    </row>
    <row r="2308" spans="1:17" s="122" customFormat="1" ht="14.25" customHeight="1">
      <c r="A2308" s="313"/>
      <c r="B2308" s="987" t="s">
        <v>61</v>
      </c>
      <c r="C2308" s="1019"/>
      <c r="D2308" s="1019"/>
      <c r="E2308" s="1019"/>
      <c r="F2308" s="1020"/>
      <c r="G2308" s="125" t="s">
        <v>62</v>
      </c>
      <c r="H2308" s="124"/>
      <c r="I2308" s="92"/>
      <c r="J2308" s="510"/>
      <c r="K2308" s="709"/>
      <c r="L2308" s="709"/>
      <c r="M2308" s="98"/>
      <c r="N2308" s="90"/>
      <c r="O2308" s="94"/>
      <c r="Q2308" s="648" t="s">
        <v>735</v>
      </c>
    </row>
    <row r="2309" spans="1:17" s="122" customFormat="1" ht="14.25" customHeight="1">
      <c r="A2309" s="313"/>
      <c r="B2309" s="1144" t="s">
        <v>403</v>
      </c>
      <c r="C2309" s="1019"/>
      <c r="D2309" s="1019"/>
      <c r="E2309" s="1019"/>
      <c r="F2309" s="1020"/>
      <c r="G2309" s="126"/>
      <c r="H2309" s="124"/>
      <c r="I2309" s="92"/>
      <c r="J2309" s="510"/>
      <c r="K2309" s="510"/>
      <c r="L2309" s="510"/>
      <c r="M2309" s="98"/>
      <c r="N2309" s="90"/>
      <c r="O2309" s="101">
        <f>ROUNDDOWN(SUM(N2308:N2312)/1000,0)</f>
        <v>0</v>
      </c>
    </row>
    <row r="2310" spans="1:17" s="122" customFormat="1" ht="20.100000000000001" customHeight="1">
      <c r="A2310" s="313"/>
      <c r="B2310" s="1144" t="s">
        <v>404</v>
      </c>
      <c r="C2310" s="1145"/>
      <c r="D2310" s="1145"/>
      <c r="E2310" s="1145"/>
      <c r="F2310" s="1146"/>
      <c r="G2310" s="126"/>
      <c r="H2310" s="127"/>
      <c r="I2310" s="92"/>
      <c r="J2310" s="510"/>
      <c r="K2310" s="510"/>
      <c r="L2310" s="510"/>
      <c r="M2310" s="98"/>
      <c r="N2310" s="90"/>
      <c r="O2310" s="94"/>
    </row>
    <row r="2311" spans="1:17" s="122" customFormat="1" ht="21.95" customHeight="1" thickBot="1">
      <c r="A2311" s="313"/>
      <c r="B2311" s="1144" t="s">
        <v>104</v>
      </c>
      <c r="C2311" s="1145"/>
      <c r="D2311" s="1145"/>
      <c r="E2311" s="1145"/>
      <c r="F2311" s="1146"/>
      <c r="G2311" s="126"/>
      <c r="H2311" s="105"/>
      <c r="I2311" s="92"/>
      <c r="J2311" s="510"/>
      <c r="K2311" s="510"/>
      <c r="L2311" s="510"/>
      <c r="M2311" s="98"/>
      <c r="N2311" s="90"/>
      <c r="O2311" s="128"/>
    </row>
    <row r="2312" spans="1:17" s="122" customFormat="1" ht="35.450000000000003" customHeight="1" thickTop="1">
      <c r="A2312" s="313"/>
      <c r="B2312" s="1144" t="s">
        <v>108</v>
      </c>
      <c r="C2312" s="1145"/>
      <c r="D2312" s="1145"/>
      <c r="E2312" s="1145"/>
      <c r="F2312" s="1146"/>
      <c r="G2312" s="126"/>
      <c r="H2312" s="105"/>
      <c r="I2312" s="1166" t="s">
        <v>402</v>
      </c>
      <c r="J2312" s="1167"/>
      <c r="K2312" s="1167"/>
      <c r="L2312" s="1167"/>
      <c r="M2312" s="1167"/>
      <c r="N2312" s="1168"/>
      <c r="O2312" s="129">
        <f>SUM(O2270,O2280,O2289,O2296,O2303,O2309)</f>
        <v>0</v>
      </c>
    </row>
    <row r="2313" spans="1:17" s="122" customFormat="1" ht="35.450000000000003" customHeight="1">
      <c r="A2313" s="313"/>
      <c r="B2313" s="1144" t="s">
        <v>774</v>
      </c>
      <c r="C2313" s="1145"/>
      <c r="D2313" s="1145"/>
      <c r="E2313" s="1145"/>
      <c r="F2313" s="1146"/>
      <c r="G2313" s="126"/>
      <c r="H2313" s="121"/>
      <c r="I2313" s="1169" t="s">
        <v>276</v>
      </c>
      <c r="J2313" s="1170"/>
      <c r="K2313" s="1170"/>
      <c r="L2313" s="1170"/>
      <c r="M2313" s="1170"/>
      <c r="N2313" s="1171"/>
      <c r="O2313" s="136">
        <f>IF(共通入力シート!$B$18="課税事業者",ROUNDDOWN((O2312-G2315)*10/110,0),0)</f>
        <v>0</v>
      </c>
    </row>
    <row r="2314" spans="1:17" s="122" customFormat="1" ht="26.1" customHeight="1" thickBot="1">
      <c r="A2314" s="313"/>
      <c r="B2314" s="1153" t="s">
        <v>775</v>
      </c>
      <c r="C2314" s="1154"/>
      <c r="D2314" s="1154"/>
      <c r="E2314" s="1154"/>
      <c r="F2314" s="1155"/>
      <c r="G2314" s="126"/>
      <c r="H2314" s="121"/>
      <c r="I2314" s="1159" t="s">
        <v>609</v>
      </c>
      <c r="J2314" s="1160"/>
      <c r="K2314" s="1160"/>
      <c r="L2314" s="1160"/>
      <c r="M2314" s="1160"/>
      <c r="N2314" s="1161"/>
      <c r="O2314" s="131">
        <f>O2312-O2313</f>
        <v>0</v>
      </c>
    </row>
    <row r="2315" spans="1:17" s="122" customFormat="1" ht="25.35" customHeight="1" thickTop="1">
      <c r="A2315" s="313"/>
      <c r="B2315" s="1156" t="s">
        <v>63</v>
      </c>
      <c r="C2315" s="1157"/>
      <c r="D2315" s="1157"/>
      <c r="E2315" s="1157"/>
      <c r="F2315" s="1158"/>
      <c r="G2315" s="130">
        <f>SUM(G2309:G2314)</f>
        <v>0</v>
      </c>
      <c r="H2315" s="326"/>
      <c r="I2315" s="1159" t="s">
        <v>610</v>
      </c>
      <c r="J2315" s="1160"/>
      <c r="K2315" s="1160"/>
      <c r="L2315" s="1160"/>
      <c r="M2315" s="1160"/>
      <c r="N2315" s="1161"/>
      <c r="O2315" s="134"/>
    </row>
    <row r="2316" spans="1:17" s="122" customFormat="1" ht="26.25" customHeight="1">
      <c r="A2316" s="313"/>
      <c r="B2316" s="122" t="s">
        <v>64</v>
      </c>
      <c r="C2316" s="327"/>
      <c r="D2316" s="327"/>
      <c r="E2316" s="327"/>
      <c r="F2316" s="327"/>
      <c r="G2316" s="133"/>
      <c r="H2316" s="326"/>
      <c r="O2316" s="135"/>
    </row>
    <row r="2317" spans="1:17" s="122" customFormat="1" ht="10.5" customHeight="1" thickBot="1">
      <c r="A2317" s="313"/>
      <c r="C2317" s="327"/>
      <c r="D2317" s="327"/>
      <c r="E2317" s="327"/>
      <c r="F2317" s="327"/>
      <c r="G2317" s="133"/>
      <c r="H2317" s="326"/>
      <c r="I2317" s="328"/>
    </row>
    <row r="2318" spans="1:17" s="122" customFormat="1" ht="25.35" customHeight="1" thickBot="1">
      <c r="A2318" s="313"/>
      <c r="B2318" s="1143" t="s">
        <v>65</v>
      </c>
      <c r="C2318" s="1018"/>
      <c r="D2318" s="1162" t="str">
        <f>IF(共通入力シート!$B$2="","",共通入力シート!$B$2)</f>
        <v/>
      </c>
      <c r="E2318" s="1162"/>
      <c r="F2318" s="1162"/>
      <c r="G2318" s="1163"/>
      <c r="H2318" s="1164" t="s">
        <v>778</v>
      </c>
      <c r="I2318" s="1165"/>
      <c r="J2318" s="1165"/>
      <c r="K2318" s="1165"/>
      <c r="L2318" s="1165"/>
      <c r="M2318" s="1165"/>
      <c r="N2318" s="1165"/>
      <c r="O2318" s="1165"/>
    </row>
    <row r="2319" spans="1:17" s="122" customFormat="1" ht="77.099999999999994" customHeight="1" thickBot="1">
      <c r="A2319" s="313"/>
      <c r="B2319" s="1148" t="s">
        <v>776</v>
      </c>
      <c r="C2319" s="1149"/>
      <c r="D2319" s="1150" t="str">
        <f>IF(O2314=0,"",MAX(0,MIN(INT(O2314/2),G2304)))</f>
        <v/>
      </c>
      <c r="E2319" s="1150"/>
      <c r="F2319" s="1150"/>
      <c r="G2319" s="329" t="s">
        <v>27</v>
      </c>
      <c r="H2319" s="1151" t="s">
        <v>736</v>
      </c>
      <c r="I2319" s="1152"/>
      <c r="J2319" s="1152"/>
      <c r="K2319" s="1152"/>
      <c r="L2319" s="1152"/>
      <c r="M2319" s="1152"/>
      <c r="N2319" s="1152"/>
      <c r="O2319" s="1152"/>
    </row>
    <row r="2320" spans="1:17" ht="4.5" customHeight="1"/>
  </sheetData>
  <sheetProtection algorithmName="SHA-512" hashValue="EE6f3rNcDbg4or/bYBSocpp0tDKqBF8VJ2HQnqo45eTY9YowZJMI7zpvzBR5Oo94fsSbalT3IRCwDTb+loBHsA==" saltValue="gZY+92M40pOvu+R7gjfGxQ==" spinCount="100000" sheet="1" objects="1" scenarios="1" formatCells="0" formatRows="0" insertRows="0"/>
  <mergeCells count="1000">
    <mergeCell ref="B2315:F2315"/>
    <mergeCell ref="I2315:N2315"/>
    <mergeCell ref="B2318:C2318"/>
    <mergeCell ref="D2318:G2318"/>
    <mergeCell ref="H2318:O2318"/>
    <mergeCell ref="B2319:C2319"/>
    <mergeCell ref="D2319:F2319"/>
    <mergeCell ref="H2319:O2319"/>
    <mergeCell ref="B2312:F2312"/>
    <mergeCell ref="I2312:N2312"/>
    <mergeCell ref="B2313:F2313"/>
    <mergeCell ref="I2313:N2313"/>
    <mergeCell ref="B2314:F2314"/>
    <mergeCell ref="I2314:N2314"/>
    <mergeCell ref="D2260:O2261"/>
    <mergeCell ref="B2265:D2265"/>
    <mergeCell ref="B2309:F2309"/>
    <mergeCell ref="B2310:F2310"/>
    <mergeCell ref="B2311:F2311"/>
    <mergeCell ref="B2244:C2261"/>
    <mergeCell ref="D2244:O2244"/>
    <mergeCell ref="D2245:O2247"/>
    <mergeCell ref="D2248:O2248"/>
    <mergeCell ref="D2249:O2251"/>
    <mergeCell ref="D2252:O2252"/>
    <mergeCell ref="D2253:O2255"/>
    <mergeCell ref="D2257:O2258"/>
    <mergeCell ref="D2259:O2259"/>
    <mergeCell ref="D2256:L2256"/>
    <mergeCell ref="M2256:N2256"/>
    <mergeCell ref="B2308:F2308"/>
    <mergeCell ref="I2214:O2214"/>
    <mergeCell ref="B2218:C2228"/>
    <mergeCell ref="B2229:C2243"/>
    <mergeCell ref="D2229:O2229"/>
    <mergeCell ref="D2230:O2235"/>
    <mergeCell ref="D2236:O2236"/>
    <mergeCell ref="D2237:O2243"/>
    <mergeCell ref="B2214:C2214"/>
    <mergeCell ref="D2214:E2214"/>
    <mergeCell ref="F2214:H2214"/>
    <mergeCell ref="D2218:O2219"/>
    <mergeCell ref="D2220:O2228"/>
    <mergeCell ref="B2207:O2207"/>
    <mergeCell ref="B2208:C2209"/>
    <mergeCell ref="D2208:E2209"/>
    <mergeCell ref="F2208:O2209"/>
    <mergeCell ref="B2211:K2212"/>
    <mergeCell ref="L2211:L2212"/>
    <mergeCell ref="M2211:O2212"/>
    <mergeCell ref="B2199:F2199"/>
    <mergeCell ref="I2199:N2199"/>
    <mergeCell ref="B2202:C2202"/>
    <mergeCell ref="D2202:G2202"/>
    <mergeCell ref="H2202:O2202"/>
    <mergeCell ref="B2203:C2203"/>
    <mergeCell ref="D2203:F2203"/>
    <mergeCell ref="H2203:O2203"/>
    <mergeCell ref="B2196:F2196"/>
    <mergeCell ref="I2196:N2196"/>
    <mergeCell ref="B2197:F2197"/>
    <mergeCell ref="I2197:N2197"/>
    <mergeCell ref="B2198:F2198"/>
    <mergeCell ref="I2198:N2198"/>
    <mergeCell ref="D2144:O2145"/>
    <mergeCell ref="B2149:D2149"/>
    <mergeCell ref="B2193:F2193"/>
    <mergeCell ref="B2194:F2194"/>
    <mergeCell ref="B2195:F2195"/>
    <mergeCell ref="B2128:C2145"/>
    <mergeCell ref="D2128:O2128"/>
    <mergeCell ref="D2129:O2131"/>
    <mergeCell ref="D2132:O2132"/>
    <mergeCell ref="D2133:O2135"/>
    <mergeCell ref="D2136:O2136"/>
    <mergeCell ref="D2137:O2139"/>
    <mergeCell ref="D2141:O2142"/>
    <mergeCell ref="D2143:O2143"/>
    <mergeCell ref="B2192:F2192"/>
    <mergeCell ref="D2140:L2140"/>
    <mergeCell ref="M2140:N2140"/>
    <mergeCell ref="I2098:O2098"/>
    <mergeCell ref="B2102:C2112"/>
    <mergeCell ref="B2113:C2127"/>
    <mergeCell ref="D2113:O2113"/>
    <mergeCell ref="D2114:O2119"/>
    <mergeCell ref="D2120:O2120"/>
    <mergeCell ref="D2121:O2127"/>
    <mergeCell ref="B2098:C2098"/>
    <mergeCell ref="D2098:E2098"/>
    <mergeCell ref="F2098:H2098"/>
    <mergeCell ref="D2102:O2103"/>
    <mergeCell ref="D2104:O2112"/>
    <mergeCell ref="B2091:O2091"/>
    <mergeCell ref="B2092:C2093"/>
    <mergeCell ref="D2092:E2093"/>
    <mergeCell ref="F2092:O2093"/>
    <mergeCell ref="B2095:K2096"/>
    <mergeCell ref="L2095:L2096"/>
    <mergeCell ref="M2095:O2096"/>
    <mergeCell ref="B2083:F2083"/>
    <mergeCell ref="I2083:N2083"/>
    <mergeCell ref="B2086:C2086"/>
    <mergeCell ref="D2086:G2086"/>
    <mergeCell ref="H2086:O2086"/>
    <mergeCell ref="B2087:C2087"/>
    <mergeCell ref="D2087:F2087"/>
    <mergeCell ref="H2087:O2087"/>
    <mergeCell ref="B2080:F2080"/>
    <mergeCell ref="I2080:N2080"/>
    <mergeCell ref="D2024:L2024"/>
    <mergeCell ref="M2024:N2024"/>
    <mergeCell ref="B2076:F2076"/>
    <mergeCell ref="B2081:F2081"/>
    <mergeCell ref="I2081:N2081"/>
    <mergeCell ref="B2082:F2082"/>
    <mergeCell ref="I2082:N2082"/>
    <mergeCell ref="D2028:O2029"/>
    <mergeCell ref="B2033:D2033"/>
    <mergeCell ref="B2077:F2077"/>
    <mergeCell ref="B2078:F2078"/>
    <mergeCell ref="B2079:F2079"/>
    <mergeCell ref="B2012:C2029"/>
    <mergeCell ref="D2012:O2012"/>
    <mergeCell ref="D2013:O2015"/>
    <mergeCell ref="D2016:O2016"/>
    <mergeCell ref="D2017:O2019"/>
    <mergeCell ref="D2020:O2020"/>
    <mergeCell ref="D2021:O2023"/>
    <mergeCell ref="D2025:O2026"/>
    <mergeCell ref="D2027:O2027"/>
    <mergeCell ref="I1982:O1982"/>
    <mergeCell ref="B1986:C1996"/>
    <mergeCell ref="D1986:O1987"/>
    <mergeCell ref="D1988:O1996"/>
    <mergeCell ref="B1979:K1980"/>
    <mergeCell ref="L1979:L1980"/>
    <mergeCell ref="M1979:O1980"/>
    <mergeCell ref="B1997:C2011"/>
    <mergeCell ref="D1997:O1997"/>
    <mergeCell ref="D1998:O2003"/>
    <mergeCell ref="D2004:O2004"/>
    <mergeCell ref="D2005:O2011"/>
    <mergeCell ref="B1982:C1982"/>
    <mergeCell ref="D1982:E1982"/>
    <mergeCell ref="F1982:H1982"/>
    <mergeCell ref="D1912:O1913"/>
    <mergeCell ref="B1917:D1917"/>
    <mergeCell ref="B1961:F1961"/>
    <mergeCell ref="B1962:F1962"/>
    <mergeCell ref="B1963:F1963"/>
    <mergeCell ref="B1896:C1913"/>
    <mergeCell ref="D1896:O1896"/>
    <mergeCell ref="D1897:O1899"/>
    <mergeCell ref="D1900:O1900"/>
    <mergeCell ref="D1901:O1903"/>
    <mergeCell ref="D1904:O1904"/>
    <mergeCell ref="D1905:O1907"/>
    <mergeCell ref="D1909:O1910"/>
    <mergeCell ref="D1911:O1911"/>
    <mergeCell ref="D1908:L1908"/>
    <mergeCell ref="M1908:N1908"/>
    <mergeCell ref="B1960:F1960"/>
    <mergeCell ref="I1866:O1866"/>
    <mergeCell ref="B1870:C1880"/>
    <mergeCell ref="B1881:C1895"/>
    <mergeCell ref="D1881:O1881"/>
    <mergeCell ref="D1882:O1887"/>
    <mergeCell ref="D1888:O1888"/>
    <mergeCell ref="D1889:O1895"/>
    <mergeCell ref="B1866:C1866"/>
    <mergeCell ref="D1866:E1866"/>
    <mergeCell ref="F1866:H1866"/>
    <mergeCell ref="D1870:O1871"/>
    <mergeCell ref="D1872:O1880"/>
    <mergeCell ref="B1859:O1859"/>
    <mergeCell ref="B1860:C1861"/>
    <mergeCell ref="D1860:E1861"/>
    <mergeCell ref="F1860:O1861"/>
    <mergeCell ref="B1863:K1864"/>
    <mergeCell ref="L1863:L1864"/>
    <mergeCell ref="M1863:O1864"/>
    <mergeCell ref="B1851:F1851"/>
    <mergeCell ref="I1851:N1851"/>
    <mergeCell ref="B1854:C1854"/>
    <mergeCell ref="D1854:G1854"/>
    <mergeCell ref="H1854:O1854"/>
    <mergeCell ref="B1855:C1855"/>
    <mergeCell ref="D1855:F1855"/>
    <mergeCell ref="H1855:O1855"/>
    <mergeCell ref="B1848:F1848"/>
    <mergeCell ref="I1848:N1848"/>
    <mergeCell ref="B1849:F1849"/>
    <mergeCell ref="I1849:N1849"/>
    <mergeCell ref="B1850:F1850"/>
    <mergeCell ref="I1850:N1850"/>
    <mergeCell ref="D1796:O1797"/>
    <mergeCell ref="B1801:D1801"/>
    <mergeCell ref="B1845:F1845"/>
    <mergeCell ref="B1846:F1846"/>
    <mergeCell ref="B1847:F1847"/>
    <mergeCell ref="B1780:C1797"/>
    <mergeCell ref="D1780:O1780"/>
    <mergeCell ref="D1781:O1783"/>
    <mergeCell ref="D1784:O1784"/>
    <mergeCell ref="D1785:O1787"/>
    <mergeCell ref="D1788:O1788"/>
    <mergeCell ref="D1789:O1791"/>
    <mergeCell ref="D1793:O1794"/>
    <mergeCell ref="D1795:O1795"/>
    <mergeCell ref="B1844:F1844"/>
    <mergeCell ref="D1792:L1792"/>
    <mergeCell ref="M1792:N1792"/>
    <mergeCell ref="I1750:O1750"/>
    <mergeCell ref="B1754:C1764"/>
    <mergeCell ref="B1765:C1779"/>
    <mergeCell ref="D1765:O1765"/>
    <mergeCell ref="D1766:O1771"/>
    <mergeCell ref="D1772:O1772"/>
    <mergeCell ref="D1773:O1779"/>
    <mergeCell ref="B1750:C1750"/>
    <mergeCell ref="D1750:E1750"/>
    <mergeCell ref="F1750:H1750"/>
    <mergeCell ref="D1754:O1755"/>
    <mergeCell ref="D1756:O1764"/>
    <mergeCell ref="B1743:O1743"/>
    <mergeCell ref="B1744:C1745"/>
    <mergeCell ref="D1744:E1745"/>
    <mergeCell ref="F1744:O1745"/>
    <mergeCell ref="B1747:K1748"/>
    <mergeCell ref="L1747:L1748"/>
    <mergeCell ref="M1747:O1748"/>
    <mergeCell ref="B1735:F1735"/>
    <mergeCell ref="I1735:N1735"/>
    <mergeCell ref="B1738:C1738"/>
    <mergeCell ref="D1738:G1738"/>
    <mergeCell ref="H1738:O1738"/>
    <mergeCell ref="B1739:C1739"/>
    <mergeCell ref="D1739:F1739"/>
    <mergeCell ref="H1739:O1739"/>
    <mergeCell ref="B1732:F1732"/>
    <mergeCell ref="I1732:N1732"/>
    <mergeCell ref="D1676:L1676"/>
    <mergeCell ref="M1676:N1676"/>
    <mergeCell ref="B1728:F1728"/>
    <mergeCell ref="B1733:F1733"/>
    <mergeCell ref="I1733:N1733"/>
    <mergeCell ref="B1734:F1734"/>
    <mergeCell ref="I1734:N1734"/>
    <mergeCell ref="D1680:O1681"/>
    <mergeCell ref="B1685:D1685"/>
    <mergeCell ref="B1729:F1729"/>
    <mergeCell ref="B1730:F1730"/>
    <mergeCell ref="B1731:F1731"/>
    <mergeCell ref="B1664:C1681"/>
    <mergeCell ref="D1664:O1664"/>
    <mergeCell ref="D1665:O1667"/>
    <mergeCell ref="D1668:O1668"/>
    <mergeCell ref="D1669:O1671"/>
    <mergeCell ref="D1672:O1672"/>
    <mergeCell ref="D1673:O1675"/>
    <mergeCell ref="D1677:O1678"/>
    <mergeCell ref="D1679:O1679"/>
    <mergeCell ref="I1634:O1634"/>
    <mergeCell ref="B1638:C1648"/>
    <mergeCell ref="D1638:O1639"/>
    <mergeCell ref="D1640:O1648"/>
    <mergeCell ref="B1631:K1632"/>
    <mergeCell ref="L1631:L1632"/>
    <mergeCell ref="M1631:O1632"/>
    <mergeCell ref="B1649:C1663"/>
    <mergeCell ref="D1649:O1649"/>
    <mergeCell ref="D1650:O1655"/>
    <mergeCell ref="D1656:O1656"/>
    <mergeCell ref="D1657:O1663"/>
    <mergeCell ref="B1634:C1634"/>
    <mergeCell ref="D1634:E1634"/>
    <mergeCell ref="F1634:H1634"/>
    <mergeCell ref="D1564:O1565"/>
    <mergeCell ref="B1569:D1569"/>
    <mergeCell ref="B1613:F1613"/>
    <mergeCell ref="B1614:F1614"/>
    <mergeCell ref="B1615:F1615"/>
    <mergeCell ref="B1548:C1565"/>
    <mergeCell ref="D1548:O1548"/>
    <mergeCell ref="D1549:O1551"/>
    <mergeCell ref="D1552:O1552"/>
    <mergeCell ref="D1553:O1555"/>
    <mergeCell ref="D1556:O1556"/>
    <mergeCell ref="D1557:O1559"/>
    <mergeCell ref="D1561:O1562"/>
    <mergeCell ref="D1563:O1563"/>
    <mergeCell ref="D1560:L1560"/>
    <mergeCell ref="M1560:N1560"/>
    <mergeCell ref="B1612:F1612"/>
    <mergeCell ref="I1518:O1518"/>
    <mergeCell ref="B1522:C1532"/>
    <mergeCell ref="B1533:C1547"/>
    <mergeCell ref="D1533:O1533"/>
    <mergeCell ref="D1534:O1539"/>
    <mergeCell ref="D1540:O1540"/>
    <mergeCell ref="D1541:O1547"/>
    <mergeCell ref="B1518:C1518"/>
    <mergeCell ref="D1518:E1518"/>
    <mergeCell ref="F1518:H1518"/>
    <mergeCell ref="D1522:O1523"/>
    <mergeCell ref="D1524:O1532"/>
    <mergeCell ref="B1511:O1511"/>
    <mergeCell ref="B1512:C1513"/>
    <mergeCell ref="D1512:E1513"/>
    <mergeCell ref="F1512:O1513"/>
    <mergeCell ref="B1515:K1516"/>
    <mergeCell ref="L1515:L1516"/>
    <mergeCell ref="M1515:O1516"/>
    <mergeCell ref="B1503:F1503"/>
    <mergeCell ref="I1503:N1503"/>
    <mergeCell ref="B1506:C1506"/>
    <mergeCell ref="D1506:G1506"/>
    <mergeCell ref="H1506:O1506"/>
    <mergeCell ref="B1507:C1507"/>
    <mergeCell ref="D1507:F1507"/>
    <mergeCell ref="H1507:O1507"/>
    <mergeCell ref="B1500:F1500"/>
    <mergeCell ref="I1500:N1500"/>
    <mergeCell ref="B1501:F1501"/>
    <mergeCell ref="I1501:N1501"/>
    <mergeCell ref="B1502:F1502"/>
    <mergeCell ref="I1502:N1502"/>
    <mergeCell ref="D1448:O1449"/>
    <mergeCell ref="B1453:D1453"/>
    <mergeCell ref="B1497:F1497"/>
    <mergeCell ref="B1498:F1498"/>
    <mergeCell ref="B1499:F1499"/>
    <mergeCell ref="B1432:C1449"/>
    <mergeCell ref="D1432:O1432"/>
    <mergeCell ref="D1433:O1435"/>
    <mergeCell ref="D1436:O1436"/>
    <mergeCell ref="D1437:O1439"/>
    <mergeCell ref="D1440:O1440"/>
    <mergeCell ref="D1441:O1443"/>
    <mergeCell ref="D1445:O1446"/>
    <mergeCell ref="D1447:O1447"/>
    <mergeCell ref="B1496:F1496"/>
    <mergeCell ref="D1444:L1444"/>
    <mergeCell ref="M1444:N1444"/>
    <mergeCell ref="I1402:O1402"/>
    <mergeCell ref="B1406:C1416"/>
    <mergeCell ref="B1417:C1431"/>
    <mergeCell ref="D1417:O1417"/>
    <mergeCell ref="D1418:O1423"/>
    <mergeCell ref="D1424:O1424"/>
    <mergeCell ref="D1425:O1431"/>
    <mergeCell ref="B1402:C1402"/>
    <mergeCell ref="D1402:E1402"/>
    <mergeCell ref="F1402:H1402"/>
    <mergeCell ref="D1406:O1407"/>
    <mergeCell ref="D1408:O1416"/>
    <mergeCell ref="B1395:O1395"/>
    <mergeCell ref="B1396:C1397"/>
    <mergeCell ref="D1396:E1397"/>
    <mergeCell ref="F1396:O1397"/>
    <mergeCell ref="B1399:K1400"/>
    <mergeCell ref="L1399:L1400"/>
    <mergeCell ref="M1399:O1400"/>
    <mergeCell ref="B1387:F1387"/>
    <mergeCell ref="I1387:N1387"/>
    <mergeCell ref="B1390:C1390"/>
    <mergeCell ref="D1390:G1390"/>
    <mergeCell ref="H1390:O1390"/>
    <mergeCell ref="B1391:C1391"/>
    <mergeCell ref="D1391:F1391"/>
    <mergeCell ref="H1391:O1391"/>
    <mergeCell ref="B1384:F1384"/>
    <mergeCell ref="I1384:N1384"/>
    <mergeCell ref="D1328:L1328"/>
    <mergeCell ref="M1328:N1328"/>
    <mergeCell ref="B1380:F1380"/>
    <mergeCell ref="B1385:F1385"/>
    <mergeCell ref="I1385:N1385"/>
    <mergeCell ref="B1386:F1386"/>
    <mergeCell ref="I1386:N1386"/>
    <mergeCell ref="D1332:O1333"/>
    <mergeCell ref="B1337:D1337"/>
    <mergeCell ref="B1381:F1381"/>
    <mergeCell ref="B1382:F1382"/>
    <mergeCell ref="B1383:F1383"/>
    <mergeCell ref="B1316:C1333"/>
    <mergeCell ref="D1316:O1316"/>
    <mergeCell ref="D1317:O1319"/>
    <mergeCell ref="D1320:O1320"/>
    <mergeCell ref="D1321:O1323"/>
    <mergeCell ref="D1324:O1324"/>
    <mergeCell ref="D1325:O1327"/>
    <mergeCell ref="D1329:O1330"/>
    <mergeCell ref="D1331:O1331"/>
    <mergeCell ref="I1286:O1286"/>
    <mergeCell ref="B1290:C1300"/>
    <mergeCell ref="D1290:O1291"/>
    <mergeCell ref="D1292:O1300"/>
    <mergeCell ref="B1283:K1284"/>
    <mergeCell ref="L1283:L1284"/>
    <mergeCell ref="M1283:O1284"/>
    <mergeCell ref="B1301:C1315"/>
    <mergeCell ref="D1301:O1301"/>
    <mergeCell ref="D1302:O1307"/>
    <mergeCell ref="D1308:O1308"/>
    <mergeCell ref="D1309:O1315"/>
    <mergeCell ref="B1286:C1286"/>
    <mergeCell ref="D1286:E1286"/>
    <mergeCell ref="F1286:H1286"/>
    <mergeCell ref="D1216:O1217"/>
    <mergeCell ref="B1221:D1221"/>
    <mergeCell ref="B1265:F1265"/>
    <mergeCell ref="B1266:F1266"/>
    <mergeCell ref="B1267:F1267"/>
    <mergeCell ref="B1200:C1217"/>
    <mergeCell ref="D1200:O1200"/>
    <mergeCell ref="D1201:O1203"/>
    <mergeCell ref="D1204:O1204"/>
    <mergeCell ref="D1205:O1207"/>
    <mergeCell ref="D1208:O1208"/>
    <mergeCell ref="D1209:O1211"/>
    <mergeCell ref="D1213:O1214"/>
    <mergeCell ref="D1215:O1215"/>
    <mergeCell ref="D1212:L1212"/>
    <mergeCell ref="M1212:N1212"/>
    <mergeCell ref="B1264:F1264"/>
    <mergeCell ref="I1170:O1170"/>
    <mergeCell ref="B1174:C1184"/>
    <mergeCell ref="B1185:C1199"/>
    <mergeCell ref="D1185:O1185"/>
    <mergeCell ref="D1186:O1191"/>
    <mergeCell ref="D1192:O1192"/>
    <mergeCell ref="D1193:O1199"/>
    <mergeCell ref="B1170:C1170"/>
    <mergeCell ref="D1170:E1170"/>
    <mergeCell ref="F1170:H1170"/>
    <mergeCell ref="D1174:O1175"/>
    <mergeCell ref="D1176:O1184"/>
    <mergeCell ref="B1163:O1163"/>
    <mergeCell ref="B1164:C1165"/>
    <mergeCell ref="D1164:E1165"/>
    <mergeCell ref="F1164:O1165"/>
    <mergeCell ref="B1167:K1168"/>
    <mergeCell ref="L1167:L1168"/>
    <mergeCell ref="M1167:O1168"/>
    <mergeCell ref="B1155:F1155"/>
    <mergeCell ref="I1155:N1155"/>
    <mergeCell ref="B1158:C1158"/>
    <mergeCell ref="D1158:G1158"/>
    <mergeCell ref="H1158:O1158"/>
    <mergeCell ref="B1159:C1159"/>
    <mergeCell ref="D1159:F1159"/>
    <mergeCell ref="H1159:O1159"/>
    <mergeCell ref="B1152:F1152"/>
    <mergeCell ref="I1152:N1152"/>
    <mergeCell ref="B1153:F1153"/>
    <mergeCell ref="I1153:N1153"/>
    <mergeCell ref="B1154:F1154"/>
    <mergeCell ref="I1154:N1154"/>
    <mergeCell ref="D1100:O1101"/>
    <mergeCell ref="B1105:D1105"/>
    <mergeCell ref="B1149:F1149"/>
    <mergeCell ref="B1150:F1150"/>
    <mergeCell ref="B1151:F1151"/>
    <mergeCell ref="B1084:C1101"/>
    <mergeCell ref="D1084:O1084"/>
    <mergeCell ref="D1085:O1087"/>
    <mergeCell ref="D1088:O1088"/>
    <mergeCell ref="D1089:O1091"/>
    <mergeCell ref="D1092:O1092"/>
    <mergeCell ref="D1093:O1095"/>
    <mergeCell ref="D1097:O1098"/>
    <mergeCell ref="D1099:O1099"/>
    <mergeCell ref="B1148:F1148"/>
    <mergeCell ref="D1096:L1096"/>
    <mergeCell ref="M1096:N1096"/>
    <mergeCell ref="I1054:O1054"/>
    <mergeCell ref="B1058:C1068"/>
    <mergeCell ref="B1069:C1083"/>
    <mergeCell ref="D1069:O1069"/>
    <mergeCell ref="D1070:O1075"/>
    <mergeCell ref="D1076:O1076"/>
    <mergeCell ref="D1077:O1083"/>
    <mergeCell ref="B1054:C1054"/>
    <mergeCell ref="D1054:E1054"/>
    <mergeCell ref="F1054:H1054"/>
    <mergeCell ref="D1058:O1059"/>
    <mergeCell ref="D1060:O1068"/>
    <mergeCell ref="B1047:O1047"/>
    <mergeCell ref="B1048:C1049"/>
    <mergeCell ref="D1048:E1049"/>
    <mergeCell ref="F1048:O1049"/>
    <mergeCell ref="B1051:K1052"/>
    <mergeCell ref="L1051:L1052"/>
    <mergeCell ref="M1051:O1052"/>
    <mergeCell ref="B1039:F1039"/>
    <mergeCell ref="I1039:N1039"/>
    <mergeCell ref="B1042:C1042"/>
    <mergeCell ref="D1042:G1042"/>
    <mergeCell ref="H1042:O1042"/>
    <mergeCell ref="B1043:C1043"/>
    <mergeCell ref="D1043:F1043"/>
    <mergeCell ref="H1043:O1043"/>
    <mergeCell ref="B1036:F1036"/>
    <mergeCell ref="I1036:N1036"/>
    <mergeCell ref="D980:L980"/>
    <mergeCell ref="M980:N980"/>
    <mergeCell ref="B1032:F1032"/>
    <mergeCell ref="B1037:F1037"/>
    <mergeCell ref="I1037:N1037"/>
    <mergeCell ref="B1038:F1038"/>
    <mergeCell ref="I1038:N1038"/>
    <mergeCell ref="D984:O985"/>
    <mergeCell ref="B989:D989"/>
    <mergeCell ref="B1033:F1033"/>
    <mergeCell ref="B1034:F1034"/>
    <mergeCell ref="B1035:F1035"/>
    <mergeCell ref="B968:C985"/>
    <mergeCell ref="D968:O968"/>
    <mergeCell ref="D969:O971"/>
    <mergeCell ref="D972:O972"/>
    <mergeCell ref="D973:O975"/>
    <mergeCell ref="D976:O976"/>
    <mergeCell ref="D977:O979"/>
    <mergeCell ref="D981:O982"/>
    <mergeCell ref="D983:O983"/>
    <mergeCell ref="I938:O938"/>
    <mergeCell ref="B942:C952"/>
    <mergeCell ref="D942:O943"/>
    <mergeCell ref="D944:O952"/>
    <mergeCell ref="B935:K936"/>
    <mergeCell ref="L935:L936"/>
    <mergeCell ref="M935:O936"/>
    <mergeCell ref="B953:C967"/>
    <mergeCell ref="D953:O953"/>
    <mergeCell ref="D954:O959"/>
    <mergeCell ref="D960:O960"/>
    <mergeCell ref="D961:O967"/>
    <mergeCell ref="B938:C938"/>
    <mergeCell ref="D938:E938"/>
    <mergeCell ref="F938:H938"/>
    <mergeCell ref="D868:O869"/>
    <mergeCell ref="B873:D873"/>
    <mergeCell ref="B917:F917"/>
    <mergeCell ref="B918:F918"/>
    <mergeCell ref="B919:F919"/>
    <mergeCell ref="B852:C869"/>
    <mergeCell ref="D852:O852"/>
    <mergeCell ref="D853:O855"/>
    <mergeCell ref="D856:O856"/>
    <mergeCell ref="D857:O859"/>
    <mergeCell ref="D860:O860"/>
    <mergeCell ref="D861:O863"/>
    <mergeCell ref="D865:O866"/>
    <mergeCell ref="D867:O867"/>
    <mergeCell ref="D864:L864"/>
    <mergeCell ref="M864:N864"/>
    <mergeCell ref="B916:F916"/>
    <mergeCell ref="I822:O822"/>
    <mergeCell ref="B826:C836"/>
    <mergeCell ref="B837:C851"/>
    <mergeCell ref="D837:O837"/>
    <mergeCell ref="D838:O843"/>
    <mergeCell ref="D844:O844"/>
    <mergeCell ref="D845:O851"/>
    <mergeCell ref="B822:C822"/>
    <mergeCell ref="D822:E822"/>
    <mergeCell ref="F822:H822"/>
    <mergeCell ref="D826:O827"/>
    <mergeCell ref="D828:O836"/>
    <mergeCell ref="B815:O815"/>
    <mergeCell ref="B816:C817"/>
    <mergeCell ref="D816:E817"/>
    <mergeCell ref="F816:O817"/>
    <mergeCell ref="B819:K820"/>
    <mergeCell ref="L819:L820"/>
    <mergeCell ref="M819:O820"/>
    <mergeCell ref="B807:F807"/>
    <mergeCell ref="I807:N807"/>
    <mergeCell ref="B810:C810"/>
    <mergeCell ref="D810:G810"/>
    <mergeCell ref="H810:O810"/>
    <mergeCell ref="B811:C811"/>
    <mergeCell ref="D811:F811"/>
    <mergeCell ref="H811:O811"/>
    <mergeCell ref="B804:F804"/>
    <mergeCell ref="I804:N804"/>
    <mergeCell ref="B805:F805"/>
    <mergeCell ref="I805:N805"/>
    <mergeCell ref="B806:F806"/>
    <mergeCell ref="I806:N806"/>
    <mergeCell ref="D752:O753"/>
    <mergeCell ref="B757:D757"/>
    <mergeCell ref="B801:F801"/>
    <mergeCell ref="B802:F802"/>
    <mergeCell ref="B803:F803"/>
    <mergeCell ref="B736:C753"/>
    <mergeCell ref="D736:O736"/>
    <mergeCell ref="D737:O739"/>
    <mergeCell ref="D740:O740"/>
    <mergeCell ref="D741:O743"/>
    <mergeCell ref="D744:O744"/>
    <mergeCell ref="D745:O747"/>
    <mergeCell ref="D749:O750"/>
    <mergeCell ref="D751:O751"/>
    <mergeCell ref="B800:F800"/>
    <mergeCell ref="D748:L748"/>
    <mergeCell ref="M748:N748"/>
    <mergeCell ref="I706:O706"/>
    <mergeCell ref="B710:C720"/>
    <mergeCell ref="B721:C735"/>
    <mergeCell ref="D721:O721"/>
    <mergeCell ref="D722:O727"/>
    <mergeCell ref="D728:O728"/>
    <mergeCell ref="D729:O735"/>
    <mergeCell ref="B706:C706"/>
    <mergeCell ref="D706:E706"/>
    <mergeCell ref="F706:H706"/>
    <mergeCell ref="D710:O711"/>
    <mergeCell ref="D712:O720"/>
    <mergeCell ref="B699:O699"/>
    <mergeCell ref="B700:C701"/>
    <mergeCell ref="D700:E701"/>
    <mergeCell ref="F700:O701"/>
    <mergeCell ref="B703:K704"/>
    <mergeCell ref="L703:L704"/>
    <mergeCell ref="M703:O704"/>
    <mergeCell ref="B691:F691"/>
    <mergeCell ref="I691:N691"/>
    <mergeCell ref="B694:C694"/>
    <mergeCell ref="D694:G694"/>
    <mergeCell ref="H694:O694"/>
    <mergeCell ref="B695:C695"/>
    <mergeCell ref="D695:F695"/>
    <mergeCell ref="H695:O695"/>
    <mergeCell ref="B688:F688"/>
    <mergeCell ref="I688:N688"/>
    <mergeCell ref="D632:L632"/>
    <mergeCell ref="M632:N632"/>
    <mergeCell ref="B684:F684"/>
    <mergeCell ref="B689:F689"/>
    <mergeCell ref="I689:N689"/>
    <mergeCell ref="B690:F690"/>
    <mergeCell ref="I690:N690"/>
    <mergeCell ref="D636:O637"/>
    <mergeCell ref="B641:D641"/>
    <mergeCell ref="B685:F685"/>
    <mergeCell ref="B686:F686"/>
    <mergeCell ref="B687:F687"/>
    <mergeCell ref="B620:C637"/>
    <mergeCell ref="D620:O620"/>
    <mergeCell ref="D621:O623"/>
    <mergeCell ref="D624:O624"/>
    <mergeCell ref="D625:O627"/>
    <mergeCell ref="D628:O628"/>
    <mergeCell ref="D629:O631"/>
    <mergeCell ref="D633:O634"/>
    <mergeCell ref="D635:O635"/>
    <mergeCell ref="I590:O590"/>
    <mergeCell ref="B594:C604"/>
    <mergeCell ref="D594:O595"/>
    <mergeCell ref="D596:O604"/>
    <mergeCell ref="B587:K588"/>
    <mergeCell ref="L587:L588"/>
    <mergeCell ref="M587:O588"/>
    <mergeCell ref="B605:C619"/>
    <mergeCell ref="D605:O605"/>
    <mergeCell ref="D606:O611"/>
    <mergeCell ref="D612:O612"/>
    <mergeCell ref="D613:O619"/>
    <mergeCell ref="B590:C590"/>
    <mergeCell ref="D590:E590"/>
    <mergeCell ref="F590:H590"/>
    <mergeCell ref="D520:O521"/>
    <mergeCell ref="B525:D525"/>
    <mergeCell ref="B569:F569"/>
    <mergeCell ref="B570:F570"/>
    <mergeCell ref="B571:F571"/>
    <mergeCell ref="B504:C521"/>
    <mergeCell ref="D504:O504"/>
    <mergeCell ref="D505:O507"/>
    <mergeCell ref="D508:O508"/>
    <mergeCell ref="D509:O511"/>
    <mergeCell ref="D512:O512"/>
    <mergeCell ref="D513:O515"/>
    <mergeCell ref="D517:O518"/>
    <mergeCell ref="D519:O519"/>
    <mergeCell ref="D516:L516"/>
    <mergeCell ref="M516:N516"/>
    <mergeCell ref="B568:F568"/>
    <mergeCell ref="I474:O474"/>
    <mergeCell ref="B478:C488"/>
    <mergeCell ref="B489:C503"/>
    <mergeCell ref="D489:O489"/>
    <mergeCell ref="D490:O495"/>
    <mergeCell ref="D496:O496"/>
    <mergeCell ref="D497:O503"/>
    <mergeCell ref="B474:C474"/>
    <mergeCell ref="D474:E474"/>
    <mergeCell ref="F474:H474"/>
    <mergeCell ref="D478:O479"/>
    <mergeCell ref="D480:O488"/>
    <mergeCell ref="B467:O467"/>
    <mergeCell ref="B468:C469"/>
    <mergeCell ref="D468:E469"/>
    <mergeCell ref="F468:O469"/>
    <mergeCell ref="B471:K472"/>
    <mergeCell ref="L471:L472"/>
    <mergeCell ref="M471:O472"/>
    <mergeCell ref="B459:F459"/>
    <mergeCell ref="I459:N459"/>
    <mergeCell ref="B462:C462"/>
    <mergeCell ref="D462:G462"/>
    <mergeCell ref="H462:O462"/>
    <mergeCell ref="B463:C463"/>
    <mergeCell ref="D463:F463"/>
    <mergeCell ref="H463:O463"/>
    <mergeCell ref="B456:F456"/>
    <mergeCell ref="I456:N456"/>
    <mergeCell ref="B457:F457"/>
    <mergeCell ref="I457:N457"/>
    <mergeCell ref="B458:F458"/>
    <mergeCell ref="I458:N458"/>
    <mergeCell ref="D404:O405"/>
    <mergeCell ref="B409:D409"/>
    <mergeCell ref="B453:F453"/>
    <mergeCell ref="B454:F454"/>
    <mergeCell ref="B455:F455"/>
    <mergeCell ref="B388:C405"/>
    <mergeCell ref="D388:O388"/>
    <mergeCell ref="D389:O391"/>
    <mergeCell ref="D392:O392"/>
    <mergeCell ref="D393:O395"/>
    <mergeCell ref="D396:O396"/>
    <mergeCell ref="D397:O399"/>
    <mergeCell ref="D401:O402"/>
    <mergeCell ref="D403:O403"/>
    <mergeCell ref="B452:F452"/>
    <mergeCell ref="D400:L400"/>
    <mergeCell ref="M400:N400"/>
    <mergeCell ref="I358:O358"/>
    <mergeCell ref="B362:C372"/>
    <mergeCell ref="B373:C387"/>
    <mergeCell ref="D373:O373"/>
    <mergeCell ref="D374:O379"/>
    <mergeCell ref="D380:O380"/>
    <mergeCell ref="D381:O387"/>
    <mergeCell ref="B358:C358"/>
    <mergeCell ref="D358:E358"/>
    <mergeCell ref="F358:H358"/>
    <mergeCell ref="D362:O363"/>
    <mergeCell ref="D364:O372"/>
    <mergeCell ref="B351:O351"/>
    <mergeCell ref="B352:C353"/>
    <mergeCell ref="D352:E353"/>
    <mergeCell ref="F352:O353"/>
    <mergeCell ref="B355:K356"/>
    <mergeCell ref="L355:L356"/>
    <mergeCell ref="M355:O356"/>
    <mergeCell ref="B343:F343"/>
    <mergeCell ref="I343:N343"/>
    <mergeCell ref="B346:C346"/>
    <mergeCell ref="D346:G346"/>
    <mergeCell ref="H346:O346"/>
    <mergeCell ref="B347:C347"/>
    <mergeCell ref="D347:F347"/>
    <mergeCell ref="H347:O347"/>
    <mergeCell ref="B340:F340"/>
    <mergeCell ref="I340:N340"/>
    <mergeCell ref="D284:L284"/>
    <mergeCell ref="M284:N284"/>
    <mergeCell ref="B336:F336"/>
    <mergeCell ref="B341:F341"/>
    <mergeCell ref="I341:N341"/>
    <mergeCell ref="B342:F342"/>
    <mergeCell ref="I342:N342"/>
    <mergeCell ref="D288:O289"/>
    <mergeCell ref="B293:D293"/>
    <mergeCell ref="B337:F337"/>
    <mergeCell ref="B338:F338"/>
    <mergeCell ref="B339:F339"/>
    <mergeCell ref="B272:C289"/>
    <mergeCell ref="D272:O272"/>
    <mergeCell ref="D273:O275"/>
    <mergeCell ref="D276:O276"/>
    <mergeCell ref="D277:O279"/>
    <mergeCell ref="D280:O280"/>
    <mergeCell ref="D281:O283"/>
    <mergeCell ref="D285:O286"/>
    <mergeCell ref="D287:O287"/>
    <mergeCell ref="I242:O242"/>
    <mergeCell ref="B246:C256"/>
    <mergeCell ref="D246:O247"/>
    <mergeCell ref="D248:O256"/>
    <mergeCell ref="B239:K240"/>
    <mergeCell ref="L239:L240"/>
    <mergeCell ref="M239:O240"/>
    <mergeCell ref="B257:C271"/>
    <mergeCell ref="D257:O257"/>
    <mergeCell ref="D258:O263"/>
    <mergeCell ref="D264:O264"/>
    <mergeCell ref="D265:O271"/>
    <mergeCell ref="B242:C242"/>
    <mergeCell ref="D242:E242"/>
    <mergeCell ref="F242:H242"/>
    <mergeCell ref="D172:O173"/>
    <mergeCell ref="B177:D177"/>
    <mergeCell ref="B221:F221"/>
    <mergeCell ref="B222:F222"/>
    <mergeCell ref="B223:F223"/>
    <mergeCell ref="B156:C173"/>
    <mergeCell ref="D156:O156"/>
    <mergeCell ref="D157:O159"/>
    <mergeCell ref="D160:O160"/>
    <mergeCell ref="D161:O163"/>
    <mergeCell ref="D164:O164"/>
    <mergeCell ref="D165:O167"/>
    <mergeCell ref="D169:O170"/>
    <mergeCell ref="D171:O171"/>
    <mergeCell ref="D168:L168"/>
    <mergeCell ref="M168:N168"/>
    <mergeCell ref="B220:F220"/>
    <mergeCell ref="I126:O126"/>
    <mergeCell ref="B130:C140"/>
    <mergeCell ref="B141:C155"/>
    <mergeCell ref="D141:O141"/>
    <mergeCell ref="D142:O147"/>
    <mergeCell ref="D148:O148"/>
    <mergeCell ref="D149:O155"/>
    <mergeCell ref="B126:C126"/>
    <mergeCell ref="D126:E126"/>
    <mergeCell ref="F126:H126"/>
    <mergeCell ref="D130:O131"/>
    <mergeCell ref="D132:O140"/>
    <mergeCell ref="B119:O119"/>
    <mergeCell ref="B120:C121"/>
    <mergeCell ref="D120:E121"/>
    <mergeCell ref="F120:O121"/>
    <mergeCell ref="B123:K124"/>
    <mergeCell ref="L123:L124"/>
    <mergeCell ref="M123:O124"/>
    <mergeCell ref="B111:F111"/>
    <mergeCell ref="I111:N111"/>
    <mergeCell ref="B114:C114"/>
    <mergeCell ref="D114:G114"/>
    <mergeCell ref="H114:O114"/>
    <mergeCell ref="B115:C115"/>
    <mergeCell ref="D115:F115"/>
    <mergeCell ref="H115:O115"/>
    <mergeCell ref="B109:F109"/>
    <mergeCell ref="I109:N109"/>
    <mergeCell ref="B110:F110"/>
    <mergeCell ref="I110:N110"/>
    <mergeCell ref="D56:O57"/>
    <mergeCell ref="B61:D61"/>
    <mergeCell ref="B105:F105"/>
    <mergeCell ref="B106:F106"/>
    <mergeCell ref="B107:F107"/>
    <mergeCell ref="B40:C57"/>
    <mergeCell ref="D40:O40"/>
    <mergeCell ref="D41:O43"/>
    <mergeCell ref="D44:O44"/>
    <mergeCell ref="D45:O47"/>
    <mergeCell ref="D48:O48"/>
    <mergeCell ref="D49:O51"/>
    <mergeCell ref="D53:O54"/>
    <mergeCell ref="D55:O55"/>
    <mergeCell ref="B14:C24"/>
    <mergeCell ref="B25:C39"/>
    <mergeCell ref="D25:O25"/>
    <mergeCell ref="D26:O31"/>
    <mergeCell ref="D32:O32"/>
    <mergeCell ref="D33:O39"/>
    <mergeCell ref="B108:F108"/>
    <mergeCell ref="I108:N108"/>
    <mergeCell ref="D14:O15"/>
    <mergeCell ref="D16:O24"/>
    <mergeCell ref="D52:L52"/>
    <mergeCell ref="M52:N52"/>
    <mergeCell ref="B104:F104"/>
    <mergeCell ref="B3:O3"/>
    <mergeCell ref="B4:C5"/>
    <mergeCell ref="D4:E5"/>
    <mergeCell ref="F4:O5"/>
    <mergeCell ref="B7:K8"/>
    <mergeCell ref="L7:L8"/>
    <mergeCell ref="M7:O8"/>
    <mergeCell ref="I10:O10"/>
    <mergeCell ref="B10:C10"/>
    <mergeCell ref="D10:E10"/>
    <mergeCell ref="F10:H10"/>
    <mergeCell ref="B224:F224"/>
    <mergeCell ref="I224:N224"/>
    <mergeCell ref="B225:F225"/>
    <mergeCell ref="I225:N225"/>
    <mergeCell ref="B226:F226"/>
    <mergeCell ref="I226:N226"/>
    <mergeCell ref="B235:O235"/>
    <mergeCell ref="B236:C237"/>
    <mergeCell ref="D236:E237"/>
    <mergeCell ref="F236:O237"/>
    <mergeCell ref="B227:F227"/>
    <mergeCell ref="I227:N227"/>
    <mergeCell ref="B230:C230"/>
    <mergeCell ref="D230:G230"/>
    <mergeCell ref="H230:O230"/>
    <mergeCell ref="B231:C231"/>
    <mergeCell ref="D231:F231"/>
    <mergeCell ref="H231:O231"/>
    <mergeCell ref="B572:F572"/>
    <mergeCell ref="I572:N572"/>
    <mergeCell ref="B573:F573"/>
    <mergeCell ref="I573:N573"/>
    <mergeCell ref="B574:F574"/>
    <mergeCell ref="I574:N574"/>
    <mergeCell ref="B583:O583"/>
    <mergeCell ref="B584:C585"/>
    <mergeCell ref="D584:E585"/>
    <mergeCell ref="F584:O585"/>
    <mergeCell ref="B575:F575"/>
    <mergeCell ref="I575:N575"/>
    <mergeCell ref="B578:C578"/>
    <mergeCell ref="D578:G578"/>
    <mergeCell ref="H578:O578"/>
    <mergeCell ref="B579:C579"/>
    <mergeCell ref="D579:F579"/>
    <mergeCell ref="H579:O579"/>
    <mergeCell ref="B920:F920"/>
    <mergeCell ref="I920:N920"/>
    <mergeCell ref="B921:F921"/>
    <mergeCell ref="I921:N921"/>
    <mergeCell ref="B922:F922"/>
    <mergeCell ref="I922:N922"/>
    <mergeCell ref="B931:O931"/>
    <mergeCell ref="B932:C933"/>
    <mergeCell ref="D932:E933"/>
    <mergeCell ref="F932:O933"/>
    <mergeCell ref="B923:F923"/>
    <mergeCell ref="I923:N923"/>
    <mergeCell ref="B926:C926"/>
    <mergeCell ref="D926:G926"/>
    <mergeCell ref="H926:O926"/>
    <mergeCell ref="B927:C927"/>
    <mergeCell ref="D927:F927"/>
    <mergeCell ref="H927:O927"/>
    <mergeCell ref="B1268:F1268"/>
    <mergeCell ref="I1268:N1268"/>
    <mergeCell ref="B1269:F1269"/>
    <mergeCell ref="I1269:N1269"/>
    <mergeCell ref="B1270:F1270"/>
    <mergeCell ref="I1270:N1270"/>
    <mergeCell ref="B1279:O1279"/>
    <mergeCell ref="B1280:C1281"/>
    <mergeCell ref="D1280:E1281"/>
    <mergeCell ref="F1280:O1281"/>
    <mergeCell ref="B1271:F1271"/>
    <mergeCell ref="I1271:N1271"/>
    <mergeCell ref="B1274:C1274"/>
    <mergeCell ref="D1274:G1274"/>
    <mergeCell ref="H1274:O1274"/>
    <mergeCell ref="B1275:C1275"/>
    <mergeCell ref="D1275:F1275"/>
    <mergeCell ref="H1275:O1275"/>
    <mergeCell ref="B1616:F1616"/>
    <mergeCell ref="I1616:N1616"/>
    <mergeCell ref="B1617:F1617"/>
    <mergeCell ref="I1617:N1617"/>
    <mergeCell ref="B1618:F1618"/>
    <mergeCell ref="I1618:N1618"/>
    <mergeCell ref="B1627:O1627"/>
    <mergeCell ref="B1628:C1629"/>
    <mergeCell ref="D1628:E1629"/>
    <mergeCell ref="F1628:O1629"/>
    <mergeCell ref="B1619:F1619"/>
    <mergeCell ref="I1619:N1619"/>
    <mergeCell ref="B1622:C1622"/>
    <mergeCell ref="D1622:G1622"/>
    <mergeCell ref="H1622:O1622"/>
    <mergeCell ref="B1623:C1623"/>
    <mergeCell ref="D1623:F1623"/>
    <mergeCell ref="H1623:O1623"/>
    <mergeCell ref="B1964:F1964"/>
    <mergeCell ref="I1964:N1964"/>
    <mergeCell ref="B1965:F1965"/>
    <mergeCell ref="I1965:N1965"/>
    <mergeCell ref="B1966:F1966"/>
    <mergeCell ref="I1966:N1966"/>
    <mergeCell ref="B1975:O1975"/>
    <mergeCell ref="B1976:C1977"/>
    <mergeCell ref="D1976:E1977"/>
    <mergeCell ref="F1976:O1977"/>
    <mergeCell ref="B1967:F1967"/>
    <mergeCell ref="I1967:N1967"/>
    <mergeCell ref="B1970:C1970"/>
    <mergeCell ref="D1970:G1970"/>
    <mergeCell ref="H1970:O1970"/>
    <mergeCell ref="B1971:C1971"/>
    <mergeCell ref="D1971:F1971"/>
    <mergeCell ref="H1971:O1971"/>
  </mergeCells>
  <phoneticPr fontId="1"/>
  <conditionalFormatting sqref="L11">
    <cfRule type="expression" dxfId="167" priority="764">
      <formula>F5="人材養成事業"</formula>
    </cfRule>
    <cfRule type="expression" dxfId="166" priority="763">
      <formula>F5="普及啓発事業"</formula>
    </cfRule>
  </conditionalFormatting>
  <conditionalFormatting sqref="L12">
    <cfRule type="expression" dxfId="165" priority="765">
      <formula>F5="普及啓発事業"</formula>
    </cfRule>
    <cfRule type="expression" dxfId="164" priority="766">
      <formula>F5="人材養成事業"</formula>
    </cfRule>
  </conditionalFormatting>
  <conditionalFormatting sqref="L127">
    <cfRule type="expression" dxfId="163" priority="148">
      <formula>F121="人材養成事業"</formula>
    </cfRule>
    <cfRule type="expression" dxfId="162" priority="147">
      <formula>F121="普及啓発事業"</formula>
    </cfRule>
  </conditionalFormatting>
  <conditionalFormatting sqref="L128">
    <cfRule type="expression" dxfId="161" priority="150">
      <formula>F121="人材養成事業"</formula>
    </cfRule>
    <cfRule type="expression" dxfId="160" priority="149">
      <formula>F121="普及啓発事業"</formula>
    </cfRule>
  </conditionalFormatting>
  <conditionalFormatting sqref="L243">
    <cfRule type="expression" dxfId="159" priority="140">
      <formula>F237="人材養成事業"</formula>
    </cfRule>
    <cfRule type="expression" dxfId="158" priority="139">
      <formula>F237="普及啓発事業"</formula>
    </cfRule>
  </conditionalFormatting>
  <conditionalFormatting sqref="L244">
    <cfRule type="expression" dxfId="157" priority="142">
      <formula>F237="人材養成事業"</formula>
    </cfRule>
    <cfRule type="expression" dxfId="156" priority="141">
      <formula>F237="普及啓発事業"</formula>
    </cfRule>
  </conditionalFormatting>
  <conditionalFormatting sqref="L359">
    <cfRule type="expression" dxfId="155" priority="132">
      <formula>F353="人材養成事業"</formula>
    </cfRule>
    <cfRule type="expression" dxfId="154" priority="131">
      <formula>F353="普及啓発事業"</formula>
    </cfRule>
  </conditionalFormatting>
  <conditionalFormatting sqref="L360">
    <cfRule type="expression" dxfId="153" priority="134">
      <formula>F353="人材養成事業"</formula>
    </cfRule>
    <cfRule type="expression" dxfId="152" priority="133">
      <formula>F353="普及啓発事業"</formula>
    </cfRule>
  </conditionalFormatting>
  <conditionalFormatting sqref="L475">
    <cfRule type="expression" dxfId="151" priority="124">
      <formula>F469="人材養成事業"</formula>
    </cfRule>
    <cfRule type="expression" dxfId="150" priority="123">
      <formula>F469="普及啓発事業"</formula>
    </cfRule>
  </conditionalFormatting>
  <conditionalFormatting sqref="L476">
    <cfRule type="expression" dxfId="149" priority="126">
      <formula>F469="人材養成事業"</formula>
    </cfRule>
    <cfRule type="expression" dxfId="148" priority="125">
      <formula>F469="普及啓発事業"</formula>
    </cfRule>
  </conditionalFormatting>
  <conditionalFormatting sqref="L591">
    <cfRule type="expression" dxfId="147" priority="115">
      <formula>F585="普及啓発事業"</formula>
    </cfRule>
    <cfRule type="expression" dxfId="146" priority="116">
      <formula>F585="人材養成事業"</formula>
    </cfRule>
  </conditionalFormatting>
  <conditionalFormatting sqref="L592">
    <cfRule type="expression" dxfId="145" priority="117">
      <formula>F585="普及啓発事業"</formula>
    </cfRule>
    <cfRule type="expression" dxfId="144" priority="118">
      <formula>F585="人材養成事業"</formula>
    </cfRule>
  </conditionalFormatting>
  <conditionalFormatting sqref="L707">
    <cfRule type="expression" dxfId="143" priority="107">
      <formula>F701="普及啓発事業"</formula>
    </cfRule>
    <cfRule type="expression" dxfId="142" priority="108">
      <formula>F701="人材養成事業"</formula>
    </cfRule>
  </conditionalFormatting>
  <conditionalFormatting sqref="L708">
    <cfRule type="expression" dxfId="141" priority="110">
      <formula>F701="人材養成事業"</formula>
    </cfRule>
    <cfRule type="expression" dxfId="140" priority="109">
      <formula>F701="普及啓発事業"</formula>
    </cfRule>
  </conditionalFormatting>
  <conditionalFormatting sqref="L823">
    <cfRule type="expression" dxfId="139" priority="99">
      <formula>F817="普及啓発事業"</formula>
    </cfRule>
    <cfRule type="expression" dxfId="138" priority="100">
      <formula>F817="人材養成事業"</formula>
    </cfRule>
  </conditionalFormatting>
  <conditionalFormatting sqref="L824">
    <cfRule type="expression" dxfId="137" priority="101">
      <formula>F817="普及啓発事業"</formula>
    </cfRule>
    <cfRule type="expression" dxfId="136" priority="102">
      <formula>F817="人材養成事業"</formula>
    </cfRule>
  </conditionalFormatting>
  <conditionalFormatting sqref="L939">
    <cfRule type="expression" dxfId="135" priority="92">
      <formula>F933="人材養成事業"</formula>
    </cfRule>
    <cfRule type="expression" dxfId="134" priority="91">
      <formula>F933="普及啓発事業"</formula>
    </cfRule>
  </conditionalFormatting>
  <conditionalFormatting sqref="L940">
    <cfRule type="expression" dxfId="133" priority="94">
      <formula>F933="人材養成事業"</formula>
    </cfRule>
    <cfRule type="expression" dxfId="132" priority="93">
      <formula>F933="普及啓発事業"</formula>
    </cfRule>
  </conditionalFormatting>
  <conditionalFormatting sqref="L1055">
    <cfRule type="expression" dxfId="131" priority="83">
      <formula>F1049="普及啓発事業"</formula>
    </cfRule>
    <cfRule type="expression" dxfId="130" priority="84">
      <formula>F1049="人材養成事業"</formula>
    </cfRule>
  </conditionalFormatting>
  <conditionalFormatting sqref="L1056">
    <cfRule type="expression" dxfId="129" priority="85">
      <formula>F1049="普及啓発事業"</formula>
    </cfRule>
    <cfRule type="expression" dxfId="128" priority="86">
      <formula>F1049="人材養成事業"</formula>
    </cfRule>
  </conditionalFormatting>
  <conditionalFormatting sqref="L1171">
    <cfRule type="expression" dxfId="127" priority="75">
      <formula>F1165="普及啓発事業"</formula>
    </cfRule>
    <cfRule type="expression" dxfId="126" priority="76">
      <formula>F1165="人材養成事業"</formula>
    </cfRule>
  </conditionalFormatting>
  <conditionalFormatting sqref="L1172">
    <cfRule type="expression" dxfId="125" priority="77">
      <formula>F1165="普及啓発事業"</formula>
    </cfRule>
    <cfRule type="expression" dxfId="124" priority="78">
      <formula>F1165="人材養成事業"</formula>
    </cfRule>
  </conditionalFormatting>
  <conditionalFormatting sqref="L1287">
    <cfRule type="expression" dxfId="123" priority="68">
      <formula>F1281="人材養成事業"</formula>
    </cfRule>
    <cfRule type="expression" dxfId="122" priority="67">
      <formula>F1281="普及啓発事業"</formula>
    </cfRule>
  </conditionalFormatting>
  <conditionalFormatting sqref="L1288">
    <cfRule type="expression" dxfId="121" priority="70">
      <formula>F1281="人材養成事業"</formula>
    </cfRule>
    <cfRule type="expression" dxfId="120" priority="69">
      <formula>F1281="普及啓発事業"</formula>
    </cfRule>
  </conditionalFormatting>
  <conditionalFormatting sqref="L1403">
    <cfRule type="expression" dxfId="119" priority="59">
      <formula>F1397="普及啓発事業"</formula>
    </cfRule>
    <cfRule type="expression" dxfId="118" priority="60">
      <formula>F1397="人材養成事業"</formula>
    </cfRule>
  </conditionalFormatting>
  <conditionalFormatting sqref="L1404">
    <cfRule type="expression" dxfId="117" priority="61">
      <formula>F1397="普及啓発事業"</formula>
    </cfRule>
    <cfRule type="expression" dxfId="116" priority="62">
      <formula>F1397="人材養成事業"</formula>
    </cfRule>
  </conditionalFormatting>
  <conditionalFormatting sqref="L1519">
    <cfRule type="expression" dxfId="115" priority="52">
      <formula>F1513="人材養成事業"</formula>
    </cfRule>
    <cfRule type="expression" dxfId="114" priority="51">
      <formula>F1513="普及啓発事業"</formula>
    </cfRule>
  </conditionalFormatting>
  <conditionalFormatting sqref="L1520">
    <cfRule type="expression" dxfId="113" priority="53">
      <formula>F1513="普及啓発事業"</formula>
    </cfRule>
    <cfRule type="expression" dxfId="112" priority="54">
      <formula>F1513="人材養成事業"</formula>
    </cfRule>
  </conditionalFormatting>
  <conditionalFormatting sqref="L1635">
    <cfRule type="expression" dxfId="111" priority="44">
      <formula>F1629="人材養成事業"</formula>
    </cfRule>
    <cfRule type="expression" dxfId="110" priority="43">
      <formula>F1629="普及啓発事業"</formula>
    </cfRule>
  </conditionalFormatting>
  <conditionalFormatting sqref="L1636">
    <cfRule type="expression" dxfId="109" priority="45">
      <formula>F1629="普及啓発事業"</formula>
    </cfRule>
    <cfRule type="expression" dxfId="108" priority="46">
      <formula>F1629="人材養成事業"</formula>
    </cfRule>
  </conditionalFormatting>
  <conditionalFormatting sqref="L1751">
    <cfRule type="expression" dxfId="107" priority="35">
      <formula>F1745="普及啓発事業"</formula>
    </cfRule>
    <cfRule type="expression" dxfId="106" priority="36">
      <formula>F1745="人材養成事業"</formula>
    </cfRule>
  </conditionalFormatting>
  <conditionalFormatting sqref="L1752">
    <cfRule type="expression" dxfId="105" priority="38">
      <formula>F1745="人材養成事業"</formula>
    </cfRule>
    <cfRule type="expression" dxfId="104" priority="37">
      <formula>F1745="普及啓発事業"</formula>
    </cfRule>
  </conditionalFormatting>
  <conditionalFormatting sqref="L1867">
    <cfRule type="expression" dxfId="103" priority="27">
      <formula>F1861="普及啓発事業"</formula>
    </cfRule>
    <cfRule type="expression" dxfId="102" priority="28">
      <formula>F1861="人材養成事業"</formula>
    </cfRule>
  </conditionalFormatting>
  <conditionalFormatting sqref="L1868">
    <cfRule type="expression" dxfId="101" priority="29">
      <formula>F1861="普及啓発事業"</formula>
    </cfRule>
    <cfRule type="expression" dxfId="100" priority="30">
      <formula>F1861="人材養成事業"</formula>
    </cfRule>
  </conditionalFormatting>
  <conditionalFormatting sqref="L1983">
    <cfRule type="expression" dxfId="99" priority="20">
      <formula>F1977="人材養成事業"</formula>
    </cfRule>
    <cfRule type="expression" dxfId="98" priority="19">
      <formula>F1977="普及啓発事業"</formula>
    </cfRule>
  </conditionalFormatting>
  <conditionalFormatting sqref="L1984">
    <cfRule type="expression" dxfId="97" priority="22">
      <formula>F1977="人材養成事業"</formula>
    </cfRule>
    <cfRule type="expression" dxfId="96" priority="21">
      <formula>F1977="普及啓発事業"</formula>
    </cfRule>
  </conditionalFormatting>
  <conditionalFormatting sqref="L2099">
    <cfRule type="expression" dxfId="95" priority="12">
      <formula>F2093="人材養成事業"</formula>
    </cfRule>
    <cfRule type="expression" dxfId="94" priority="11">
      <formula>F2093="普及啓発事業"</formula>
    </cfRule>
  </conditionalFormatting>
  <conditionalFormatting sqref="L2100">
    <cfRule type="expression" dxfId="93" priority="13">
      <formula>F2093="普及啓発事業"</formula>
    </cfRule>
    <cfRule type="expression" dxfId="92" priority="14">
      <formula>F2093="人材養成事業"</formula>
    </cfRule>
  </conditionalFormatting>
  <conditionalFormatting sqref="L2215">
    <cfRule type="expression" dxfId="91" priority="3">
      <formula>F2209="普及啓発事業"</formula>
    </cfRule>
    <cfRule type="expression" dxfId="90" priority="4">
      <formula>F2209="人材養成事業"</formula>
    </cfRule>
  </conditionalFormatting>
  <conditionalFormatting sqref="L2216">
    <cfRule type="expression" dxfId="89" priority="5">
      <formula>F2209="普及啓発事業"</formula>
    </cfRule>
    <cfRule type="expression" dxfId="88" priority="6">
      <formula>F2209="人材養成事業"</formula>
    </cfRule>
  </conditionalFormatting>
  <conditionalFormatting sqref="O11">
    <cfRule type="expression" dxfId="87" priority="762">
      <formula>F5="人材養成事業"</formula>
    </cfRule>
    <cfRule type="expression" dxfId="86" priority="761">
      <formula>F5="普及啓発事業"</formula>
    </cfRule>
  </conditionalFormatting>
  <conditionalFormatting sqref="O12">
    <cfRule type="expression" dxfId="85" priority="768">
      <formula>F5="人材養成事業"</formula>
    </cfRule>
    <cfRule type="expression" dxfId="84" priority="767">
      <formula>F5="普及啓発事業"</formula>
    </cfRule>
  </conditionalFormatting>
  <conditionalFormatting sqref="O127">
    <cfRule type="expression" dxfId="83" priority="146">
      <formula>F121="人材養成事業"</formula>
    </cfRule>
    <cfRule type="expression" dxfId="82" priority="145">
      <formula>F121="普及啓発事業"</formula>
    </cfRule>
  </conditionalFormatting>
  <conditionalFormatting sqref="O128">
    <cfRule type="expression" dxfId="81" priority="151">
      <formula>F121="普及啓発事業"</formula>
    </cfRule>
    <cfRule type="expression" dxfId="80" priority="152">
      <formula>F121="人材養成事業"</formula>
    </cfRule>
  </conditionalFormatting>
  <conditionalFormatting sqref="O243">
    <cfRule type="expression" dxfId="79" priority="137">
      <formula>F237="普及啓発事業"</formula>
    </cfRule>
    <cfRule type="expression" dxfId="78" priority="138">
      <formula>F237="人材養成事業"</formula>
    </cfRule>
  </conditionalFormatting>
  <conditionalFormatting sqref="O244">
    <cfRule type="expression" dxfId="77" priority="143">
      <formula>F237="普及啓発事業"</formula>
    </cfRule>
    <cfRule type="expression" dxfId="76" priority="144">
      <formula>F237="人材養成事業"</formula>
    </cfRule>
  </conditionalFormatting>
  <conditionalFormatting sqref="O359">
    <cfRule type="expression" dxfId="75" priority="129">
      <formula>F353="普及啓発事業"</formula>
    </cfRule>
    <cfRule type="expression" dxfId="74" priority="130">
      <formula>F353="人材養成事業"</formula>
    </cfRule>
  </conditionalFormatting>
  <conditionalFormatting sqref="O360">
    <cfRule type="expression" dxfId="73" priority="135">
      <formula>F353="普及啓発事業"</formula>
    </cfRule>
    <cfRule type="expression" dxfId="72" priority="136">
      <formula>F353="人材養成事業"</formula>
    </cfRule>
  </conditionalFormatting>
  <conditionalFormatting sqref="O475">
    <cfRule type="expression" dxfId="71" priority="121">
      <formula>F469="普及啓発事業"</formula>
    </cfRule>
    <cfRule type="expression" dxfId="70" priority="122">
      <formula>F469="人材養成事業"</formula>
    </cfRule>
  </conditionalFormatting>
  <conditionalFormatting sqref="O476">
    <cfRule type="expression" dxfId="69" priority="127">
      <formula>F469="普及啓発事業"</formula>
    </cfRule>
    <cfRule type="expression" dxfId="68" priority="128">
      <formula>F469="人材養成事業"</formula>
    </cfRule>
  </conditionalFormatting>
  <conditionalFormatting sqref="O591">
    <cfRule type="expression" dxfId="67" priority="113">
      <formula>F585="普及啓発事業"</formula>
    </cfRule>
    <cfRule type="expression" dxfId="66" priority="114">
      <formula>F585="人材養成事業"</formula>
    </cfRule>
  </conditionalFormatting>
  <conditionalFormatting sqref="O592">
    <cfRule type="expression" dxfId="65" priority="120">
      <formula>F585="人材養成事業"</formula>
    </cfRule>
    <cfRule type="expression" dxfId="64" priority="119">
      <formula>F585="普及啓発事業"</formula>
    </cfRule>
  </conditionalFormatting>
  <conditionalFormatting sqref="O707">
    <cfRule type="expression" dxfId="63" priority="105">
      <formula>F701="普及啓発事業"</formula>
    </cfRule>
    <cfRule type="expression" dxfId="62" priority="106">
      <formula>F701="人材養成事業"</formula>
    </cfRule>
  </conditionalFormatting>
  <conditionalFormatting sqref="O708">
    <cfRule type="expression" dxfId="61" priority="111">
      <formula>F701="普及啓発事業"</formula>
    </cfRule>
    <cfRule type="expression" dxfId="60" priority="112">
      <formula>F701="人材養成事業"</formula>
    </cfRule>
  </conditionalFormatting>
  <conditionalFormatting sqref="O823">
    <cfRule type="expression" dxfId="59" priority="98">
      <formula>F817="人材養成事業"</formula>
    </cfRule>
    <cfRule type="expression" dxfId="58" priority="97">
      <formula>F817="普及啓発事業"</formula>
    </cfRule>
  </conditionalFormatting>
  <conditionalFormatting sqref="O824">
    <cfRule type="expression" dxfId="57" priority="104">
      <formula>F817="人材養成事業"</formula>
    </cfRule>
    <cfRule type="expression" dxfId="56" priority="103">
      <formula>F817="普及啓発事業"</formula>
    </cfRule>
  </conditionalFormatting>
  <conditionalFormatting sqref="O939">
    <cfRule type="expression" dxfId="55" priority="89">
      <formula>F933="普及啓発事業"</formula>
    </cfRule>
    <cfRule type="expression" dxfId="54" priority="90">
      <formula>F933="人材養成事業"</formula>
    </cfRule>
  </conditionalFormatting>
  <conditionalFormatting sqref="O940">
    <cfRule type="expression" dxfId="53" priority="96">
      <formula>F933="人材養成事業"</formula>
    </cfRule>
    <cfRule type="expression" dxfId="52" priority="95">
      <formula>F933="普及啓発事業"</formula>
    </cfRule>
  </conditionalFormatting>
  <conditionalFormatting sqref="O1055">
    <cfRule type="expression" dxfId="51" priority="81">
      <formula>F1049="普及啓発事業"</formula>
    </cfRule>
    <cfRule type="expression" dxfId="50" priority="82">
      <formula>F1049="人材養成事業"</formula>
    </cfRule>
  </conditionalFormatting>
  <conditionalFormatting sqref="O1056">
    <cfRule type="expression" dxfId="49" priority="87">
      <formula>F1049="普及啓発事業"</formula>
    </cfRule>
    <cfRule type="expression" dxfId="48" priority="88">
      <formula>F1049="人材養成事業"</formula>
    </cfRule>
  </conditionalFormatting>
  <conditionalFormatting sqref="O1171">
    <cfRule type="expression" dxfId="47" priority="73">
      <formula>F1165="普及啓発事業"</formula>
    </cfRule>
    <cfRule type="expression" dxfId="46" priority="74">
      <formula>F1165="人材養成事業"</formula>
    </cfRule>
  </conditionalFormatting>
  <conditionalFormatting sqref="O1172">
    <cfRule type="expression" dxfId="45" priority="79">
      <formula>F1165="普及啓発事業"</formula>
    </cfRule>
    <cfRule type="expression" dxfId="44" priority="80">
      <formula>F1165="人材養成事業"</formula>
    </cfRule>
  </conditionalFormatting>
  <conditionalFormatting sqref="O1287">
    <cfRule type="expression" dxfId="43" priority="66">
      <formula>F1281="人材養成事業"</formula>
    </cfRule>
    <cfRule type="expression" dxfId="42" priority="65">
      <formula>F1281="普及啓発事業"</formula>
    </cfRule>
  </conditionalFormatting>
  <conditionalFormatting sqref="O1288">
    <cfRule type="expression" dxfId="41" priority="72">
      <formula>F1281="人材養成事業"</formula>
    </cfRule>
    <cfRule type="expression" dxfId="40" priority="71">
      <formula>F1281="普及啓発事業"</formula>
    </cfRule>
  </conditionalFormatting>
  <conditionalFormatting sqref="O1403">
    <cfRule type="expression" dxfId="39" priority="58">
      <formula>F1397="人材養成事業"</formula>
    </cfRule>
    <cfRule type="expression" dxfId="38" priority="57">
      <formula>F1397="普及啓発事業"</formula>
    </cfRule>
  </conditionalFormatting>
  <conditionalFormatting sqref="O1404">
    <cfRule type="expression" dxfId="37" priority="63">
      <formula>F1397="普及啓発事業"</formula>
    </cfRule>
    <cfRule type="expression" dxfId="36" priority="64">
      <formula>F1397="人材養成事業"</formula>
    </cfRule>
  </conditionalFormatting>
  <conditionalFormatting sqref="O1519">
    <cfRule type="expression" dxfId="35" priority="49">
      <formula>F1513="普及啓発事業"</formula>
    </cfRule>
    <cfRule type="expression" dxfId="34" priority="50">
      <formula>F1513="人材養成事業"</formula>
    </cfRule>
  </conditionalFormatting>
  <conditionalFormatting sqref="O1520">
    <cfRule type="expression" dxfId="33" priority="56">
      <formula>F1513="人材養成事業"</formula>
    </cfRule>
    <cfRule type="expression" dxfId="32" priority="55">
      <formula>F1513="普及啓発事業"</formula>
    </cfRule>
  </conditionalFormatting>
  <conditionalFormatting sqref="O1635">
    <cfRule type="expression" dxfId="31" priority="42">
      <formula>F1629="人材養成事業"</formula>
    </cfRule>
    <cfRule type="expression" dxfId="30" priority="41">
      <formula>F1629="普及啓発事業"</formula>
    </cfRule>
  </conditionalFormatting>
  <conditionalFormatting sqref="O1636">
    <cfRule type="expression" dxfId="29" priority="47">
      <formula>F1629="普及啓発事業"</formula>
    </cfRule>
    <cfRule type="expression" dxfId="28" priority="48">
      <formula>F1629="人材養成事業"</formula>
    </cfRule>
  </conditionalFormatting>
  <conditionalFormatting sqref="O1751">
    <cfRule type="expression" dxfId="27" priority="34">
      <formula>F1745="人材養成事業"</formula>
    </cfRule>
    <cfRule type="expression" dxfId="26" priority="33">
      <formula>F1745="普及啓発事業"</formula>
    </cfRule>
  </conditionalFormatting>
  <conditionalFormatting sqref="O1752">
    <cfRule type="expression" dxfId="25" priority="39">
      <formula>F1745="普及啓発事業"</formula>
    </cfRule>
    <cfRule type="expression" dxfId="24" priority="40">
      <formula>F1745="人材養成事業"</formula>
    </cfRule>
  </conditionalFormatting>
  <conditionalFormatting sqref="O1867">
    <cfRule type="expression" dxfId="23" priority="26">
      <formula>F1861="人材養成事業"</formula>
    </cfRule>
    <cfRule type="expression" dxfId="22" priority="25">
      <formula>F1861="普及啓発事業"</formula>
    </cfRule>
  </conditionalFormatting>
  <conditionalFormatting sqref="O1868">
    <cfRule type="expression" dxfId="21" priority="32">
      <formula>F1861="人材養成事業"</formula>
    </cfRule>
    <cfRule type="expression" dxfId="20" priority="31">
      <formula>F1861="普及啓発事業"</formula>
    </cfRule>
  </conditionalFormatting>
  <conditionalFormatting sqref="O1983">
    <cfRule type="expression" dxfId="19" priority="17">
      <formula>F1977="普及啓発事業"</formula>
    </cfRule>
    <cfRule type="expression" dxfId="18" priority="18">
      <formula>F1977="人材養成事業"</formula>
    </cfRule>
  </conditionalFormatting>
  <conditionalFormatting sqref="O1984">
    <cfRule type="expression" dxfId="17" priority="23">
      <formula>F1977="普及啓発事業"</formula>
    </cfRule>
    <cfRule type="expression" dxfId="16" priority="24">
      <formula>F1977="人材養成事業"</formula>
    </cfRule>
  </conditionalFormatting>
  <conditionalFormatting sqref="O2099">
    <cfRule type="expression" dxfId="15" priority="10">
      <formula>F2093="人材養成事業"</formula>
    </cfRule>
    <cfRule type="expression" dxfId="14" priority="9">
      <formula>F2093="普及啓発事業"</formula>
    </cfRule>
  </conditionalFormatting>
  <conditionalFormatting sqref="O2100">
    <cfRule type="expression" dxfId="13" priority="16">
      <formula>F2093="人材養成事業"</formula>
    </cfRule>
    <cfRule type="expression" dxfId="12" priority="15">
      <formula>F2093="普及啓発事業"</formula>
    </cfRule>
  </conditionalFormatting>
  <conditionalFormatting sqref="O2215">
    <cfRule type="expression" dxfId="11" priority="1">
      <formula>F2209="普及啓発事業"</formula>
    </cfRule>
    <cfRule type="expression" dxfId="10" priority="2">
      <formula>F2209="人材養成事業"</formula>
    </cfRule>
  </conditionalFormatting>
  <conditionalFormatting sqref="O2216">
    <cfRule type="expression" dxfId="9" priority="8">
      <formula>F2209="人材養成事業"</formula>
    </cfRule>
    <cfRule type="expression" dxfId="8" priority="7">
      <formula>F2209="普及啓発事業"</formula>
    </cfRule>
  </conditionalFormatting>
  <dataValidations count="2">
    <dataValidation type="list" allowBlank="1" showInputMessage="1" showErrorMessage="1" sqref="M7 M1747 M1863 M1979 M2095 M123 M239 M355 M471 M587 M703 M819 M935 M1051 M1167 M1283 M1399 M1515 M1631 M2211" xr:uid="{B9D11FE1-A1E3-4D61-A068-9776F41830B0}">
      <formula1>"音楽,舞踊,演劇,伝統芸能,演芸,総合,その他"</formula1>
    </dataValidation>
    <dataValidation type="list" allowBlank="1" showInputMessage="1" showErrorMessage="1" sqref="O52 O1908 O2024 O2140 O168 O284 O400 O516 O632 O748 O864 O980 O1096 O1212 O1328 O1444 O1560 O1676 O1792 O2256" xr:uid="{458745F0-4313-48F5-81E6-5DA96969D848}">
      <formula1>"要選択,有,一部,無"</formula1>
    </dataValidation>
  </dataValidations>
  <printOptions horizontalCentered="1"/>
  <pageMargins left="0.43307086614173229" right="0.43307086614173229" top="0.74803149606299213" bottom="0.55118110236220474" header="0.31496062992125984" footer="0.31496062992125984"/>
  <pageSetup paperSize="9" scale="72" fitToWidth="0" fitToHeight="0" orientation="portrait" r:id="rId1"/>
  <headerFooter>
    <oddHeader>&amp;R&amp;"ＭＳ Ｐゴシック,標準"（様式１－４－⑦）</oddHeader>
    <firstHeader>&amp;R&amp;"ＭＳ Ｐゴシック,標準"（様式１ー４ー①）</firstHeader>
  </headerFooter>
  <rowBreaks count="40" manualBreakCount="40">
    <brk id="58" max="15" man="1"/>
    <brk id="116" max="15" man="1"/>
    <brk id="174" max="15" man="1"/>
    <brk id="232" max="15" man="1"/>
    <brk id="290" max="15" man="1"/>
    <brk id="348" max="15" man="1"/>
    <brk id="406" max="15" man="1"/>
    <brk id="464" max="15" man="1"/>
    <brk id="522" max="15" man="1"/>
    <brk id="580" max="15" man="1"/>
    <brk id="638" max="15" man="1"/>
    <brk id="696" max="15" man="1"/>
    <brk id="754" max="15" man="1"/>
    <brk id="812" max="15" man="1"/>
    <brk id="870" max="15" man="1"/>
    <brk id="928" max="15" man="1"/>
    <brk id="986" max="15" man="1"/>
    <brk id="1044" max="15" man="1"/>
    <brk id="1102" max="15" man="1"/>
    <brk id="1160" max="15" man="1"/>
    <brk id="1218" max="15" man="1"/>
    <brk id="1276" max="15" man="1"/>
    <brk id="1334" max="15" man="1"/>
    <brk id="1392" max="15" man="1"/>
    <brk id="1450" max="15" man="1"/>
    <brk id="1508" max="15" man="1"/>
    <brk id="1566" max="15" man="1"/>
    <brk id="1624" max="15" man="1"/>
    <brk id="1682" max="15" man="1"/>
    <brk id="1740" max="15" man="1"/>
    <brk id="1798" max="15" man="1"/>
    <brk id="1856" max="15" man="1"/>
    <brk id="1914" max="15" man="1"/>
    <brk id="1972" max="15" man="1"/>
    <brk id="2030" max="15" man="1"/>
    <brk id="2088" max="15" man="1"/>
    <brk id="2146" max="15" man="1"/>
    <brk id="2204" max="15" man="1"/>
    <brk id="2262" max="15" man="1"/>
    <brk id="2320" max="16383" man="1"/>
  </rowBreaks>
  <colBreaks count="1" manualBreakCount="1">
    <brk id="16" max="1048575" man="1"/>
  </colBreaks>
  <drawing r:id="rId2"/>
  <legacy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27C4F-F902-4A00-9238-8D10B28BBE0C}">
  <sheetPr codeName="Sheet18">
    <tabColor theme="7" tint="0.39997558519241921"/>
  </sheetPr>
  <dimension ref="B1:T153"/>
  <sheetViews>
    <sheetView view="pageBreakPreview" zoomScaleNormal="100" zoomScaleSheetLayoutView="100" workbookViewId="0">
      <selection activeCell="E7" sqref="E7"/>
    </sheetView>
  </sheetViews>
  <sheetFormatPr defaultColWidth="8.125" defaultRowHeight="13.5"/>
  <cols>
    <col min="1" max="1" width="1.375" style="2" customWidth="1"/>
    <col min="2" max="2" width="6.125" style="143" customWidth="1"/>
    <col min="3" max="3" width="6.875" style="622" customWidth="1"/>
    <col min="4" max="4" width="6.375" style="622" customWidth="1"/>
    <col min="5" max="5" width="5.375" style="143" customWidth="1"/>
    <col min="6" max="6" width="16.875" style="139" customWidth="1"/>
    <col min="7" max="7" width="13.625" style="139" customWidth="1"/>
    <col min="8" max="8" width="2.125" style="139" customWidth="1"/>
    <col min="9" max="9" width="12.375" style="139" customWidth="1"/>
    <col min="10" max="10" width="13.625" style="139" customWidth="1"/>
    <col min="11" max="11" width="13.125" style="140" customWidth="1"/>
    <col min="12" max="12" width="1.375" style="140" customWidth="1"/>
    <col min="13" max="13" width="10.875" style="140" customWidth="1"/>
    <col min="14" max="15" width="1.125" style="2" customWidth="1"/>
    <col min="16" max="17" width="8.125" style="2" hidden="1" customWidth="1"/>
    <col min="18" max="18" width="9.25" style="2" hidden="1" customWidth="1"/>
    <col min="19" max="19" width="8.125" style="2" hidden="1" customWidth="1"/>
    <col min="20" max="16384" width="8.125" style="2"/>
  </cols>
  <sheetData>
    <row r="1" spans="2:20" customFormat="1" ht="17.100000000000001" customHeight="1">
      <c r="B1" s="137" t="s">
        <v>782</v>
      </c>
      <c r="C1" s="573"/>
      <c r="D1" s="573"/>
      <c r="E1" s="137"/>
      <c r="F1" s="67"/>
      <c r="G1" s="67"/>
      <c r="H1" s="67"/>
      <c r="I1" s="38"/>
      <c r="J1" s="38"/>
      <c r="K1" s="38"/>
      <c r="L1" s="38"/>
      <c r="M1" s="38"/>
      <c r="O1" s="574"/>
      <c r="P1" s="574"/>
    </row>
    <row r="2" spans="2:20" customFormat="1" ht="9" customHeight="1">
      <c r="B2" s="137"/>
      <c r="C2" s="575"/>
      <c r="D2" s="72"/>
      <c r="E2" s="137"/>
      <c r="F2" s="67"/>
      <c r="G2" s="67"/>
      <c r="H2" s="67"/>
      <c r="I2" s="38"/>
      <c r="J2" s="38"/>
      <c r="K2" s="38"/>
      <c r="L2" s="38"/>
      <c r="M2" s="38"/>
      <c r="O2" s="76"/>
      <c r="P2" s="72"/>
    </row>
    <row r="3" spans="2:20" s="76" customFormat="1" ht="18.75" customHeight="1">
      <c r="B3" s="138" t="s">
        <v>66</v>
      </c>
      <c r="C3" s="575"/>
      <c r="D3" s="575"/>
      <c r="E3" s="138"/>
      <c r="F3" s="139"/>
      <c r="G3" s="139"/>
      <c r="H3" s="139"/>
      <c r="I3" s="139"/>
      <c r="J3" s="139"/>
      <c r="K3" s="140"/>
      <c r="L3" s="140"/>
      <c r="M3" s="140"/>
      <c r="O3" s="72"/>
    </row>
    <row r="4" spans="2:20" s="77" customFormat="1" ht="21.75" customHeight="1">
      <c r="B4" s="576" t="s">
        <v>67</v>
      </c>
      <c r="C4" s="1175"/>
      <c r="D4" s="1176"/>
      <c r="E4" s="314"/>
      <c r="F4" s="314"/>
      <c r="G4" s="314"/>
      <c r="H4" s="314"/>
      <c r="I4" s="314"/>
      <c r="J4" s="314"/>
      <c r="K4" s="313"/>
      <c r="L4" s="313"/>
      <c r="M4" s="524" t="s">
        <v>51</v>
      </c>
      <c r="O4" s="577"/>
      <c r="P4" s="1177" t="s">
        <v>674</v>
      </c>
      <c r="Q4" s="1178"/>
      <c r="R4" s="1177" t="s">
        <v>675</v>
      </c>
      <c r="S4" s="1178"/>
    </row>
    <row r="5" spans="2:20" s="141" customFormat="1" ht="29.25" customHeight="1">
      <c r="B5" s="525" t="s">
        <v>676</v>
      </c>
      <c r="C5" s="578" t="s">
        <v>677</v>
      </c>
      <c r="D5" s="579" t="s">
        <v>682</v>
      </c>
      <c r="E5" s="1179" t="s">
        <v>678</v>
      </c>
      <c r="F5" s="1180"/>
      <c r="G5" s="1180"/>
      <c r="H5" s="1180"/>
      <c r="I5" s="1180"/>
      <c r="J5" s="1181"/>
      <c r="K5" s="324" t="s">
        <v>68</v>
      </c>
      <c r="L5" s="1182" t="s">
        <v>466</v>
      </c>
      <c r="M5" s="749"/>
      <c r="N5" s="1183"/>
      <c r="O5" s="76"/>
      <c r="P5" s="580" t="s">
        <v>679</v>
      </c>
      <c r="Q5" s="580" t="s">
        <v>680</v>
      </c>
      <c r="R5" s="581" t="s">
        <v>681</v>
      </c>
      <c r="S5" s="581" t="s">
        <v>682</v>
      </c>
    </row>
    <row r="6" spans="2:20" s="76" customFormat="1" ht="12.75" customHeight="1">
      <c r="B6" s="1172" t="s">
        <v>524</v>
      </c>
      <c r="C6" s="1173"/>
      <c r="D6" s="1173"/>
      <c r="E6" s="1173"/>
      <c r="F6" s="1173"/>
      <c r="G6" s="1173"/>
      <c r="H6" s="1173"/>
      <c r="I6" s="1173"/>
      <c r="J6" s="1173"/>
      <c r="K6" s="1173"/>
      <c r="L6" s="1173"/>
      <c r="M6" s="1173"/>
      <c r="N6" s="1174"/>
      <c r="P6" s="582"/>
      <c r="Q6" s="583"/>
      <c r="R6" s="582"/>
      <c r="S6" s="582"/>
    </row>
    <row r="7" spans="2:20" s="76" customFormat="1" ht="12.75" customHeight="1">
      <c r="B7" s="534"/>
      <c r="C7" s="584"/>
      <c r="D7" s="605" t="s">
        <v>685</v>
      </c>
      <c r="E7" s="551"/>
      <c r="F7" s="552"/>
      <c r="G7" s="552"/>
      <c r="H7" s="552"/>
      <c r="I7" s="552"/>
      <c r="J7" s="553"/>
      <c r="K7" s="548"/>
      <c r="L7" s="532"/>
      <c r="M7" s="522"/>
      <c r="N7" s="529"/>
      <c r="P7" s="586"/>
      <c r="Q7" s="587"/>
      <c r="R7" s="586"/>
      <c r="S7" s="586"/>
      <c r="T7" s="554" t="s">
        <v>448</v>
      </c>
    </row>
    <row r="8" spans="2:20" s="76" customFormat="1" ht="12.75" customHeight="1">
      <c r="B8" s="534"/>
      <c r="C8" s="588"/>
      <c r="D8" s="606" t="s">
        <v>685</v>
      </c>
      <c r="E8" s="551"/>
      <c r="F8" s="552"/>
      <c r="G8" s="552"/>
      <c r="H8" s="552"/>
      <c r="I8" s="552"/>
      <c r="J8" s="553"/>
      <c r="K8" s="548"/>
      <c r="L8" s="532"/>
      <c r="M8" s="590">
        <f>P8+Q8</f>
        <v>0</v>
      </c>
      <c r="N8" s="529"/>
      <c r="P8" s="591">
        <f>ROUNDDOWN(SUMIFS($K7:$K15,$D7:$D15,"-")/1000,0)</f>
        <v>0</v>
      </c>
      <c r="Q8" s="591">
        <v>0</v>
      </c>
      <c r="R8" s="591">
        <f>ROUNDDOWN(SUMIFS($K7:$K15,$D7:$D15,"-",$C7:$C15,"○")/1000,0)</f>
        <v>0</v>
      </c>
      <c r="S8" s="591">
        <v>0</v>
      </c>
      <c r="T8" s="554" t="s">
        <v>449</v>
      </c>
    </row>
    <row r="9" spans="2:20" s="76" customFormat="1" ht="12.75" customHeight="1">
      <c r="B9" s="534"/>
      <c r="C9" s="588"/>
      <c r="D9" s="606" t="s">
        <v>685</v>
      </c>
      <c r="E9" s="551"/>
      <c r="F9" s="552"/>
      <c r="G9" s="552"/>
      <c r="H9" s="552"/>
      <c r="I9" s="552"/>
      <c r="J9" s="553"/>
      <c r="K9" s="462"/>
      <c r="L9" s="530"/>
      <c r="M9" s="531"/>
      <c r="N9" s="529"/>
      <c r="P9" s="592"/>
      <c r="Q9" s="593"/>
      <c r="R9" s="592"/>
      <c r="S9" s="592"/>
    </row>
    <row r="10" spans="2:20" s="76" customFormat="1" ht="12.75" customHeight="1">
      <c r="B10" s="534"/>
      <c r="C10" s="588"/>
      <c r="D10" s="606" t="s">
        <v>685</v>
      </c>
      <c r="E10" s="551"/>
      <c r="F10" s="552"/>
      <c r="G10" s="552"/>
      <c r="H10" s="552"/>
      <c r="I10" s="552"/>
      <c r="J10" s="553"/>
      <c r="K10" s="462"/>
      <c r="L10" s="532"/>
      <c r="M10" s="528"/>
      <c r="N10" s="529"/>
      <c r="P10" s="592"/>
      <c r="Q10" s="593"/>
      <c r="R10" s="592"/>
      <c r="S10" s="592"/>
      <c r="T10" s="554" t="s">
        <v>683</v>
      </c>
    </row>
    <row r="11" spans="2:20" s="76" customFormat="1" ht="12.75" customHeight="1">
      <c r="B11" s="534"/>
      <c r="C11" s="588"/>
      <c r="D11" s="606" t="s">
        <v>685</v>
      </c>
      <c r="E11" s="551"/>
      <c r="F11" s="552"/>
      <c r="G11" s="552"/>
      <c r="H11" s="552"/>
      <c r="I11" s="552"/>
      <c r="J11" s="553"/>
      <c r="K11" s="462"/>
      <c r="L11" s="532"/>
      <c r="M11" s="528"/>
      <c r="N11" s="529"/>
      <c r="P11" s="592"/>
      <c r="Q11" s="593"/>
      <c r="R11" s="592"/>
      <c r="S11" s="592"/>
      <c r="T11" s="594" t="s">
        <v>684</v>
      </c>
    </row>
    <row r="12" spans="2:20" s="76" customFormat="1" ht="12.75" customHeight="1">
      <c r="B12" s="534"/>
      <c r="C12" s="588"/>
      <c r="D12" s="606" t="s">
        <v>685</v>
      </c>
      <c r="E12" s="551"/>
      <c r="F12" s="552"/>
      <c r="G12" s="552"/>
      <c r="H12" s="552"/>
      <c r="I12" s="552"/>
      <c r="J12" s="553"/>
      <c r="K12" s="462"/>
      <c r="L12" s="532"/>
      <c r="M12" s="528"/>
      <c r="N12" s="529"/>
      <c r="P12" s="592"/>
      <c r="Q12" s="593"/>
      <c r="R12" s="592"/>
      <c r="S12" s="592"/>
    </row>
    <row r="13" spans="2:20" s="76" customFormat="1" ht="12.75" customHeight="1">
      <c r="B13" s="534"/>
      <c r="C13" s="588"/>
      <c r="D13" s="606" t="s">
        <v>685</v>
      </c>
      <c r="E13" s="551"/>
      <c r="F13" s="552"/>
      <c r="G13" s="552"/>
      <c r="H13" s="552"/>
      <c r="I13" s="552"/>
      <c r="J13" s="553"/>
      <c r="K13" s="462"/>
      <c r="L13" s="532"/>
      <c r="M13" s="528"/>
      <c r="N13" s="529"/>
      <c r="P13" s="592"/>
      <c r="Q13" s="593"/>
      <c r="R13" s="592"/>
      <c r="S13" s="592"/>
      <c r="T13" s="554"/>
    </row>
    <row r="14" spans="2:20" s="76" customFormat="1" ht="12.75" customHeight="1">
      <c r="B14" s="534"/>
      <c r="C14" s="595"/>
      <c r="D14" s="607" t="s">
        <v>685</v>
      </c>
      <c r="E14" s="551"/>
      <c r="F14" s="552"/>
      <c r="G14" s="552"/>
      <c r="H14" s="552"/>
      <c r="I14" s="552"/>
      <c r="J14" s="553"/>
      <c r="K14" s="462"/>
      <c r="L14" s="532"/>
      <c r="M14" s="528"/>
      <c r="N14" s="529"/>
      <c r="P14" s="597"/>
      <c r="Q14" s="598"/>
      <c r="R14" s="597"/>
      <c r="S14" s="597"/>
      <c r="T14" s="594"/>
    </row>
    <row r="15" spans="2:20" s="76" customFormat="1" ht="12.75" customHeight="1">
      <c r="B15" s="1172" t="s">
        <v>69</v>
      </c>
      <c r="C15" s="1173"/>
      <c r="D15" s="1173"/>
      <c r="E15" s="1173"/>
      <c r="F15" s="1173"/>
      <c r="G15" s="1173"/>
      <c r="H15" s="1173"/>
      <c r="I15" s="1173"/>
      <c r="J15" s="1173"/>
      <c r="K15" s="1173"/>
      <c r="L15" s="1173"/>
      <c r="M15" s="1173"/>
      <c r="N15" s="1174"/>
      <c r="P15" s="582"/>
      <c r="Q15" s="583"/>
      <c r="R15" s="582"/>
      <c r="S15" s="582"/>
    </row>
    <row r="16" spans="2:20" s="76" customFormat="1" ht="12.75" customHeight="1">
      <c r="B16" s="534"/>
      <c r="C16" s="584"/>
      <c r="D16" s="605" t="s">
        <v>685</v>
      </c>
      <c r="E16" s="551"/>
      <c r="F16" s="552"/>
      <c r="G16" s="552"/>
      <c r="H16" s="552"/>
      <c r="I16" s="552"/>
      <c r="J16" s="553"/>
      <c r="K16" s="462"/>
      <c r="L16" s="532"/>
      <c r="M16" s="522"/>
      <c r="N16" s="529"/>
      <c r="P16" s="586"/>
      <c r="Q16" s="587"/>
      <c r="R16" s="586"/>
      <c r="S16" s="586"/>
    </row>
    <row r="17" spans="2:20" s="76" customFormat="1" ht="12.75" customHeight="1">
      <c r="B17" s="534"/>
      <c r="C17" s="588"/>
      <c r="D17" s="606" t="s">
        <v>685</v>
      </c>
      <c r="E17" s="551"/>
      <c r="F17" s="552"/>
      <c r="G17" s="552"/>
      <c r="H17" s="552"/>
      <c r="I17" s="552"/>
      <c r="J17" s="553"/>
      <c r="K17" s="462"/>
      <c r="L17" s="532"/>
      <c r="M17" s="590">
        <f>P17+Q17</f>
        <v>0</v>
      </c>
      <c r="N17" s="529"/>
      <c r="P17" s="591">
        <f>ROUNDDOWN(SUMIFS($K16:$K24,$D16:$D24,"-")/1000,0)</f>
        <v>0</v>
      </c>
      <c r="Q17" s="591">
        <v>0</v>
      </c>
      <c r="R17" s="591">
        <f>ROUNDDOWN(SUMIFS($K16:$K24,$D16:$D24,"-",$C16:$C24,"○")/1000,0)</f>
        <v>0</v>
      </c>
      <c r="S17" s="591">
        <v>0</v>
      </c>
    </row>
    <row r="18" spans="2:20" s="76" customFormat="1" ht="12.75" customHeight="1">
      <c r="B18" s="534"/>
      <c r="C18" s="588"/>
      <c r="D18" s="606" t="s">
        <v>685</v>
      </c>
      <c r="E18" s="551"/>
      <c r="F18" s="552"/>
      <c r="G18" s="552"/>
      <c r="H18" s="552"/>
      <c r="I18" s="552"/>
      <c r="J18" s="553"/>
      <c r="K18" s="462"/>
      <c r="L18" s="530"/>
      <c r="M18" s="531"/>
      <c r="N18" s="529"/>
      <c r="P18" s="592"/>
      <c r="Q18" s="593"/>
      <c r="R18" s="592"/>
      <c r="S18" s="592"/>
    </row>
    <row r="19" spans="2:20" s="76" customFormat="1" ht="12.75" customHeight="1">
      <c r="B19" s="534"/>
      <c r="C19" s="588"/>
      <c r="D19" s="606" t="s">
        <v>685</v>
      </c>
      <c r="E19" s="551"/>
      <c r="F19" s="552"/>
      <c r="G19" s="552"/>
      <c r="H19" s="552"/>
      <c r="I19" s="552"/>
      <c r="J19" s="553"/>
      <c r="K19" s="462"/>
      <c r="L19" s="532"/>
      <c r="M19" s="528"/>
      <c r="N19" s="529"/>
      <c r="P19" s="592"/>
      <c r="Q19" s="593"/>
      <c r="R19" s="592"/>
      <c r="S19" s="592"/>
    </row>
    <row r="20" spans="2:20" s="76" customFormat="1" ht="12.75" customHeight="1">
      <c r="B20" s="534"/>
      <c r="C20" s="588"/>
      <c r="D20" s="606" t="s">
        <v>685</v>
      </c>
      <c r="E20" s="551"/>
      <c r="F20" s="552"/>
      <c r="G20" s="552"/>
      <c r="H20" s="552"/>
      <c r="I20" s="552"/>
      <c r="J20" s="553"/>
      <c r="K20" s="462"/>
      <c r="L20" s="532"/>
      <c r="M20" s="528"/>
      <c r="N20" s="529"/>
      <c r="P20" s="592"/>
      <c r="Q20" s="593"/>
      <c r="R20" s="592"/>
      <c r="S20" s="592"/>
    </row>
    <row r="21" spans="2:20" s="76" customFormat="1" ht="12.75" customHeight="1">
      <c r="B21" s="534"/>
      <c r="C21" s="588"/>
      <c r="D21" s="606" t="s">
        <v>685</v>
      </c>
      <c r="E21" s="551"/>
      <c r="F21" s="552"/>
      <c r="G21" s="552"/>
      <c r="H21" s="552"/>
      <c r="I21" s="552"/>
      <c r="J21" s="553"/>
      <c r="K21" s="462"/>
      <c r="L21" s="532"/>
      <c r="M21" s="528"/>
      <c r="N21" s="529"/>
      <c r="P21" s="592"/>
      <c r="Q21" s="593"/>
      <c r="R21" s="592"/>
      <c r="S21" s="592"/>
    </row>
    <row r="22" spans="2:20" s="76" customFormat="1" ht="12.75" customHeight="1">
      <c r="B22" s="534"/>
      <c r="C22" s="588"/>
      <c r="D22" s="606" t="s">
        <v>685</v>
      </c>
      <c r="E22" s="551"/>
      <c r="F22" s="552"/>
      <c r="G22" s="552"/>
      <c r="H22" s="552"/>
      <c r="I22" s="552"/>
      <c r="J22" s="553"/>
      <c r="K22" s="462"/>
      <c r="L22" s="532"/>
      <c r="M22" s="528"/>
      <c r="N22" s="529"/>
      <c r="P22" s="592"/>
      <c r="Q22" s="593"/>
      <c r="R22" s="592"/>
      <c r="S22" s="592"/>
    </row>
    <row r="23" spans="2:20" s="76" customFormat="1" ht="12.75" customHeight="1">
      <c r="B23" s="534"/>
      <c r="C23" s="595"/>
      <c r="D23" s="607" t="s">
        <v>685</v>
      </c>
      <c r="E23" s="551"/>
      <c r="F23" s="552"/>
      <c r="G23" s="552"/>
      <c r="H23" s="552"/>
      <c r="I23" s="552"/>
      <c r="J23" s="553"/>
      <c r="K23" s="462"/>
      <c r="L23" s="532"/>
      <c r="M23" s="528"/>
      <c r="N23" s="529"/>
      <c r="P23" s="597"/>
      <c r="Q23" s="598"/>
      <c r="R23" s="597"/>
      <c r="S23" s="597"/>
    </row>
    <row r="24" spans="2:20" s="76" customFormat="1" ht="12.75" customHeight="1">
      <c r="B24" s="1172" t="s">
        <v>525</v>
      </c>
      <c r="C24" s="1173"/>
      <c r="D24" s="1173"/>
      <c r="E24" s="1173"/>
      <c r="F24" s="1173"/>
      <c r="G24" s="1173"/>
      <c r="H24" s="1173"/>
      <c r="I24" s="1173"/>
      <c r="J24" s="1173"/>
      <c r="K24" s="1173"/>
      <c r="L24" s="1173"/>
      <c r="M24" s="1173"/>
      <c r="N24" s="1174"/>
      <c r="P24" s="582"/>
      <c r="Q24" s="583"/>
      <c r="R24" s="582"/>
      <c r="S24" s="582"/>
    </row>
    <row r="25" spans="2:20" s="76" customFormat="1" ht="12.75" customHeight="1">
      <c r="B25" s="534"/>
      <c r="C25" s="584"/>
      <c r="D25" s="585"/>
      <c r="E25" s="551"/>
      <c r="F25" s="552"/>
      <c r="G25" s="552"/>
      <c r="H25" s="552"/>
      <c r="I25" s="552"/>
      <c r="J25" s="553"/>
      <c r="K25" s="462"/>
      <c r="L25" s="532"/>
      <c r="M25" s="522"/>
      <c r="N25" s="529"/>
      <c r="P25" s="586"/>
      <c r="Q25" s="587"/>
      <c r="R25" s="586"/>
      <c r="S25" s="586"/>
      <c r="T25" s="554" t="s">
        <v>795</v>
      </c>
    </row>
    <row r="26" spans="2:20" s="76" customFormat="1" ht="12.75" customHeight="1">
      <c r="B26" s="534"/>
      <c r="C26" s="588"/>
      <c r="D26" s="589"/>
      <c r="E26" s="551"/>
      <c r="F26" s="552"/>
      <c r="G26" s="552"/>
      <c r="H26" s="552"/>
      <c r="I26" s="552"/>
      <c r="J26" s="553"/>
      <c r="K26" s="462"/>
      <c r="L26" s="532"/>
      <c r="M26" s="590">
        <f>P26+Q26</f>
        <v>0</v>
      </c>
      <c r="N26" s="529"/>
      <c r="P26" s="591">
        <f>ROUNDDOWN(SUMIFS($K25:$K33,$D25:$D33,"")/1000,0)</f>
        <v>0</v>
      </c>
      <c r="Q26" s="591">
        <f>ROUNDDOWN(SUMIFS($K25:$K33,$D25:$D33,"○")/1000,0)</f>
        <v>0</v>
      </c>
      <c r="R26" s="591">
        <f>ROUNDDOWN(SUMIFS($K25:$K33,$D25:$D33,"",$C25:$C33,"○")/1000,0)</f>
        <v>0</v>
      </c>
      <c r="S26" s="591">
        <f>ROUNDDOWN(SUMIFS($K25:$K33,$D25:$D33,"○",$C25:$C33,"○")/1000,0)</f>
        <v>0</v>
      </c>
      <c r="T26" s="594" t="s">
        <v>684</v>
      </c>
    </row>
    <row r="27" spans="2:20" s="76" customFormat="1" ht="12.75" customHeight="1">
      <c r="B27" s="534"/>
      <c r="C27" s="588"/>
      <c r="D27" s="589"/>
      <c r="E27" s="551"/>
      <c r="F27" s="552"/>
      <c r="G27" s="552"/>
      <c r="H27" s="552"/>
      <c r="I27" s="552"/>
      <c r="J27" s="553"/>
      <c r="K27" s="462"/>
      <c r="L27" s="530"/>
      <c r="M27" s="531"/>
      <c r="N27" s="529"/>
      <c r="P27" s="592"/>
      <c r="Q27" s="593"/>
      <c r="R27" s="592"/>
      <c r="S27" s="592"/>
    </row>
    <row r="28" spans="2:20" s="76" customFormat="1" ht="12.75" customHeight="1">
      <c r="B28" s="534"/>
      <c r="C28" s="588"/>
      <c r="D28" s="589"/>
      <c r="E28" s="551"/>
      <c r="F28" s="552"/>
      <c r="G28" s="552"/>
      <c r="H28" s="552"/>
      <c r="I28" s="552"/>
      <c r="J28" s="553"/>
      <c r="K28" s="462"/>
      <c r="L28" s="532"/>
      <c r="M28" s="528"/>
      <c r="N28" s="529"/>
      <c r="P28" s="592"/>
      <c r="Q28" s="593"/>
      <c r="R28" s="592"/>
      <c r="S28" s="592"/>
    </row>
    <row r="29" spans="2:20" s="76" customFormat="1" ht="12.75" customHeight="1">
      <c r="B29" s="534"/>
      <c r="C29" s="588"/>
      <c r="D29" s="589"/>
      <c r="E29" s="551"/>
      <c r="F29" s="552"/>
      <c r="G29" s="552"/>
      <c r="H29" s="552"/>
      <c r="I29" s="552"/>
      <c r="J29" s="553"/>
      <c r="K29" s="462"/>
      <c r="L29" s="532"/>
      <c r="M29" s="528"/>
      <c r="N29" s="529"/>
      <c r="P29" s="592"/>
      <c r="Q29" s="593"/>
      <c r="R29" s="592"/>
      <c r="S29" s="592"/>
    </row>
    <row r="30" spans="2:20" s="76" customFormat="1" ht="12.75" customHeight="1">
      <c r="B30" s="534"/>
      <c r="C30" s="588"/>
      <c r="D30" s="589"/>
      <c r="E30" s="551"/>
      <c r="F30" s="552"/>
      <c r="G30" s="552"/>
      <c r="H30" s="552"/>
      <c r="I30" s="552"/>
      <c r="J30" s="553"/>
      <c r="K30" s="462"/>
      <c r="L30" s="532"/>
      <c r="M30" s="528"/>
      <c r="N30" s="529"/>
      <c r="P30" s="592"/>
      <c r="Q30" s="593"/>
      <c r="R30" s="592"/>
      <c r="S30" s="592"/>
    </row>
    <row r="31" spans="2:20" s="76" customFormat="1" ht="12.75" customHeight="1">
      <c r="B31" s="534"/>
      <c r="C31" s="588"/>
      <c r="D31" s="589"/>
      <c r="E31" s="551"/>
      <c r="F31" s="552"/>
      <c r="G31" s="552"/>
      <c r="H31" s="552"/>
      <c r="I31" s="552"/>
      <c r="J31" s="553"/>
      <c r="K31" s="462"/>
      <c r="L31" s="532"/>
      <c r="M31" s="528"/>
      <c r="N31" s="529"/>
      <c r="P31" s="592"/>
      <c r="Q31" s="593"/>
      <c r="R31" s="592"/>
      <c r="S31" s="592"/>
    </row>
    <row r="32" spans="2:20" s="76" customFormat="1" ht="12.75" customHeight="1">
      <c r="B32" s="534"/>
      <c r="C32" s="595"/>
      <c r="D32" s="596"/>
      <c r="E32" s="551"/>
      <c r="F32" s="552"/>
      <c r="G32" s="552"/>
      <c r="H32" s="552"/>
      <c r="I32" s="552"/>
      <c r="J32" s="553"/>
      <c r="K32" s="462"/>
      <c r="L32" s="532"/>
      <c r="M32" s="528"/>
      <c r="N32" s="529"/>
      <c r="P32" s="597"/>
      <c r="Q32" s="598"/>
      <c r="R32" s="597"/>
      <c r="S32" s="597"/>
    </row>
    <row r="33" spans="2:19" s="76" customFormat="1" ht="12.75" customHeight="1">
      <c r="B33" s="1172" t="s">
        <v>70</v>
      </c>
      <c r="C33" s="1173"/>
      <c r="D33" s="1173"/>
      <c r="E33" s="1173"/>
      <c r="F33" s="1173"/>
      <c r="G33" s="1173"/>
      <c r="H33" s="1173"/>
      <c r="I33" s="1173"/>
      <c r="J33" s="1173"/>
      <c r="K33" s="1173"/>
      <c r="L33" s="1173"/>
      <c r="M33" s="1173"/>
      <c r="N33" s="1174"/>
      <c r="P33" s="582"/>
      <c r="Q33" s="583"/>
      <c r="R33" s="582"/>
      <c r="S33" s="582"/>
    </row>
    <row r="34" spans="2:19" s="76" customFormat="1" ht="12.75" customHeight="1">
      <c r="B34" s="534"/>
      <c r="C34" s="584"/>
      <c r="D34" s="605" t="s">
        <v>685</v>
      </c>
      <c r="E34" s="551"/>
      <c r="F34" s="552"/>
      <c r="G34" s="552"/>
      <c r="H34" s="552"/>
      <c r="I34" s="552"/>
      <c r="J34" s="553"/>
      <c r="K34" s="462"/>
      <c r="L34" s="532"/>
      <c r="M34" s="522"/>
      <c r="N34" s="529"/>
      <c r="P34" s="586"/>
      <c r="Q34" s="587"/>
      <c r="R34" s="586"/>
      <c r="S34" s="586"/>
    </row>
    <row r="35" spans="2:19" s="76" customFormat="1" ht="12.75" customHeight="1">
      <c r="B35" s="534"/>
      <c r="C35" s="588"/>
      <c r="D35" s="606" t="s">
        <v>685</v>
      </c>
      <c r="E35" s="551"/>
      <c r="F35" s="552"/>
      <c r="G35" s="552"/>
      <c r="H35" s="552"/>
      <c r="I35" s="552"/>
      <c r="J35" s="553"/>
      <c r="K35" s="462"/>
      <c r="L35" s="530"/>
      <c r="M35" s="590">
        <f>P35+Q35</f>
        <v>0</v>
      </c>
      <c r="N35" s="529"/>
      <c r="P35" s="591">
        <f>ROUNDDOWN(SUMIFS($K34:$K42,$D34:$D42,"-")/1000,0)</f>
        <v>0</v>
      </c>
      <c r="Q35" s="591">
        <v>0</v>
      </c>
      <c r="R35" s="591">
        <f>ROUNDDOWN(SUMIFS($K34:$K42,$D34:$D42,"-",$C34:$C42,"○")/1000,0)</f>
        <v>0</v>
      </c>
      <c r="S35" s="591">
        <v>0</v>
      </c>
    </row>
    <row r="36" spans="2:19" s="76" customFormat="1" ht="12.75" customHeight="1">
      <c r="B36" s="534"/>
      <c r="C36" s="588"/>
      <c r="D36" s="606" t="s">
        <v>685</v>
      </c>
      <c r="E36" s="551"/>
      <c r="F36" s="552"/>
      <c r="G36" s="552"/>
      <c r="H36" s="552"/>
      <c r="I36" s="552"/>
      <c r="J36" s="553"/>
      <c r="K36" s="462"/>
      <c r="L36" s="530"/>
      <c r="M36" s="531"/>
      <c r="N36" s="529"/>
      <c r="P36" s="592"/>
      <c r="Q36" s="593"/>
      <c r="R36" s="592"/>
      <c r="S36" s="592"/>
    </row>
    <row r="37" spans="2:19" s="76" customFormat="1" ht="12.75" customHeight="1">
      <c r="B37" s="534"/>
      <c r="C37" s="588"/>
      <c r="D37" s="606" t="s">
        <v>685</v>
      </c>
      <c r="E37" s="551"/>
      <c r="F37" s="552"/>
      <c r="G37" s="552"/>
      <c r="H37" s="552"/>
      <c r="I37" s="552"/>
      <c r="J37" s="553"/>
      <c r="K37" s="462"/>
      <c r="L37" s="532"/>
      <c r="M37" s="528"/>
      <c r="N37" s="529"/>
      <c r="P37" s="592"/>
      <c r="Q37" s="593"/>
      <c r="R37" s="592"/>
      <c r="S37" s="592"/>
    </row>
    <row r="38" spans="2:19" s="76" customFormat="1" ht="12.75" customHeight="1">
      <c r="B38" s="534"/>
      <c r="C38" s="588"/>
      <c r="D38" s="606" t="s">
        <v>685</v>
      </c>
      <c r="E38" s="551"/>
      <c r="F38" s="552"/>
      <c r="G38" s="552"/>
      <c r="H38" s="552"/>
      <c r="I38" s="552"/>
      <c r="J38" s="553"/>
      <c r="K38" s="462"/>
      <c r="L38" s="532"/>
      <c r="M38" s="528"/>
      <c r="N38" s="529"/>
      <c r="P38" s="592"/>
      <c r="Q38" s="593"/>
      <c r="R38" s="592"/>
      <c r="S38" s="592"/>
    </row>
    <row r="39" spans="2:19" s="76" customFormat="1" ht="12.75" customHeight="1">
      <c r="B39" s="534"/>
      <c r="C39" s="588"/>
      <c r="D39" s="606" t="s">
        <v>685</v>
      </c>
      <c r="E39" s="551"/>
      <c r="F39" s="552"/>
      <c r="G39" s="552"/>
      <c r="H39" s="552"/>
      <c r="I39" s="552"/>
      <c r="J39" s="553"/>
      <c r="K39" s="462"/>
      <c r="L39" s="532"/>
      <c r="M39" s="528"/>
      <c r="N39" s="529"/>
      <c r="P39" s="592"/>
      <c r="Q39" s="593"/>
      <c r="R39" s="592"/>
      <c r="S39" s="592"/>
    </row>
    <row r="40" spans="2:19" s="76" customFormat="1" ht="12.75" customHeight="1">
      <c r="B40" s="534"/>
      <c r="C40" s="588"/>
      <c r="D40" s="606" t="s">
        <v>685</v>
      </c>
      <c r="E40" s="551"/>
      <c r="F40" s="552"/>
      <c r="G40" s="552"/>
      <c r="H40" s="552"/>
      <c r="I40" s="552"/>
      <c r="J40" s="553"/>
      <c r="K40" s="462"/>
      <c r="L40" s="532"/>
      <c r="M40" s="528"/>
      <c r="N40" s="529"/>
      <c r="P40" s="592"/>
      <c r="Q40" s="593"/>
      <c r="R40" s="592"/>
      <c r="S40" s="592"/>
    </row>
    <row r="41" spans="2:19" s="76" customFormat="1" ht="12.75" customHeight="1">
      <c r="B41" s="534"/>
      <c r="C41" s="595"/>
      <c r="D41" s="607" t="s">
        <v>685</v>
      </c>
      <c r="E41" s="551"/>
      <c r="F41" s="552"/>
      <c r="G41" s="552"/>
      <c r="H41" s="552"/>
      <c r="I41" s="552"/>
      <c r="J41" s="553"/>
      <c r="K41" s="462"/>
      <c r="L41" s="532"/>
      <c r="M41" s="528"/>
      <c r="N41" s="529"/>
      <c r="P41" s="597"/>
      <c r="Q41" s="598"/>
      <c r="R41" s="597"/>
      <c r="S41" s="597"/>
    </row>
    <row r="42" spans="2:19" s="76" customFormat="1" ht="12.75" customHeight="1">
      <c r="B42" s="1172" t="s">
        <v>526</v>
      </c>
      <c r="C42" s="1173"/>
      <c r="D42" s="1173"/>
      <c r="E42" s="1173"/>
      <c r="F42" s="1173"/>
      <c r="G42" s="1173"/>
      <c r="H42" s="1173"/>
      <c r="I42" s="1173"/>
      <c r="J42" s="1173"/>
      <c r="K42" s="1173"/>
      <c r="L42" s="1173"/>
      <c r="M42" s="1173"/>
      <c r="N42" s="1174"/>
      <c r="P42" s="582"/>
      <c r="Q42" s="583"/>
      <c r="R42" s="582"/>
      <c r="S42" s="582"/>
    </row>
    <row r="43" spans="2:19" s="76" customFormat="1" ht="12.75" customHeight="1">
      <c r="B43" s="534"/>
      <c r="C43" s="584"/>
      <c r="D43" s="605" t="s">
        <v>685</v>
      </c>
      <c r="E43" s="551"/>
      <c r="F43" s="552"/>
      <c r="G43" s="552"/>
      <c r="H43" s="552"/>
      <c r="I43" s="552"/>
      <c r="J43" s="553"/>
      <c r="K43" s="462"/>
      <c r="L43" s="532"/>
      <c r="M43" s="522"/>
      <c r="N43" s="529"/>
      <c r="P43" s="586"/>
      <c r="Q43" s="587"/>
      <c r="R43" s="586"/>
      <c r="S43" s="586"/>
    </row>
    <row r="44" spans="2:19" s="76" customFormat="1" ht="12.75" customHeight="1">
      <c r="B44" s="534"/>
      <c r="C44" s="588"/>
      <c r="D44" s="606" t="s">
        <v>685</v>
      </c>
      <c r="E44" s="551"/>
      <c r="F44" s="552"/>
      <c r="G44" s="552"/>
      <c r="H44" s="552"/>
      <c r="I44" s="552"/>
      <c r="J44" s="553"/>
      <c r="K44" s="462"/>
      <c r="L44" s="532"/>
      <c r="M44" s="590">
        <f>P44+Q44</f>
        <v>0</v>
      </c>
      <c r="N44" s="529"/>
      <c r="P44" s="591">
        <f>ROUNDDOWN(SUMIFS($K43:$K51,$D43:$D51,"-")/1000,0)</f>
        <v>0</v>
      </c>
      <c r="Q44" s="591">
        <v>0</v>
      </c>
      <c r="R44" s="591">
        <f>ROUNDDOWN(SUMIFS($K43:$K51,$D43:$D51,"-",$C43:$C51,"○")/1000,0)</f>
        <v>0</v>
      </c>
      <c r="S44" s="591">
        <v>0</v>
      </c>
    </row>
    <row r="45" spans="2:19" s="76" customFormat="1" ht="12.75" customHeight="1">
      <c r="B45" s="534"/>
      <c r="C45" s="588"/>
      <c r="D45" s="606" t="s">
        <v>685</v>
      </c>
      <c r="E45" s="551"/>
      <c r="F45" s="552"/>
      <c r="G45" s="552"/>
      <c r="H45" s="552"/>
      <c r="I45" s="552"/>
      <c r="J45" s="553"/>
      <c r="K45" s="462"/>
      <c r="L45" s="532"/>
      <c r="M45" s="528"/>
      <c r="N45" s="529"/>
      <c r="P45" s="592"/>
      <c r="Q45" s="593"/>
      <c r="R45" s="592"/>
      <c r="S45" s="592"/>
    </row>
    <row r="46" spans="2:19" s="76" customFormat="1" ht="12.75" customHeight="1">
      <c r="B46" s="534"/>
      <c r="C46" s="588"/>
      <c r="D46" s="606" t="s">
        <v>685</v>
      </c>
      <c r="E46" s="551"/>
      <c r="F46" s="552"/>
      <c r="G46" s="552"/>
      <c r="H46" s="552"/>
      <c r="I46" s="552"/>
      <c r="J46" s="553"/>
      <c r="K46" s="462"/>
      <c r="L46" s="532"/>
      <c r="M46" s="528"/>
      <c r="N46" s="529"/>
      <c r="P46" s="592"/>
      <c r="Q46" s="593"/>
      <c r="R46" s="592"/>
      <c r="S46" s="592"/>
    </row>
    <row r="47" spans="2:19" s="76" customFormat="1" ht="12.75" customHeight="1">
      <c r="B47" s="534"/>
      <c r="C47" s="588"/>
      <c r="D47" s="606" t="s">
        <v>685</v>
      </c>
      <c r="E47" s="551"/>
      <c r="F47" s="552"/>
      <c r="G47" s="552"/>
      <c r="H47" s="552"/>
      <c r="I47" s="552"/>
      <c r="J47" s="553"/>
      <c r="K47" s="462"/>
      <c r="L47" s="532"/>
      <c r="M47" s="528"/>
      <c r="N47" s="529"/>
      <c r="P47" s="592"/>
      <c r="Q47" s="593"/>
      <c r="R47" s="592"/>
      <c r="S47" s="592"/>
    </row>
    <row r="48" spans="2:19" s="76" customFormat="1" ht="12.75" customHeight="1">
      <c r="B48" s="534"/>
      <c r="C48" s="588"/>
      <c r="D48" s="606" t="s">
        <v>685</v>
      </c>
      <c r="E48" s="551"/>
      <c r="F48" s="552"/>
      <c r="G48" s="552"/>
      <c r="H48" s="552"/>
      <c r="I48" s="552"/>
      <c r="J48" s="553"/>
      <c r="K48" s="462"/>
      <c r="L48" s="532"/>
      <c r="M48" s="528"/>
      <c r="N48" s="529"/>
      <c r="P48" s="592"/>
      <c r="Q48" s="593"/>
      <c r="R48" s="592"/>
      <c r="S48" s="592"/>
    </row>
    <row r="49" spans="2:19" s="76" customFormat="1" ht="12.75" customHeight="1">
      <c r="B49" s="534"/>
      <c r="C49" s="588"/>
      <c r="D49" s="606" t="s">
        <v>685</v>
      </c>
      <c r="E49" s="551"/>
      <c r="F49" s="552"/>
      <c r="G49" s="552"/>
      <c r="H49" s="552"/>
      <c r="I49" s="552"/>
      <c r="J49" s="553"/>
      <c r="K49" s="462"/>
      <c r="L49" s="532"/>
      <c r="M49" s="528"/>
      <c r="N49" s="529"/>
      <c r="P49" s="592"/>
      <c r="Q49" s="593"/>
      <c r="R49" s="592"/>
      <c r="S49" s="592"/>
    </row>
    <row r="50" spans="2:19" s="76" customFormat="1" ht="12.75" customHeight="1">
      <c r="B50" s="534"/>
      <c r="C50" s="595"/>
      <c r="D50" s="607" t="s">
        <v>685</v>
      </c>
      <c r="E50" s="551"/>
      <c r="F50" s="552"/>
      <c r="G50" s="552"/>
      <c r="H50" s="552"/>
      <c r="I50" s="552"/>
      <c r="J50" s="553"/>
      <c r="K50" s="462"/>
      <c r="L50" s="532"/>
      <c r="M50" s="528"/>
      <c r="N50" s="529"/>
      <c r="P50" s="597"/>
      <c r="Q50" s="598"/>
      <c r="R50" s="597"/>
      <c r="S50" s="597"/>
    </row>
    <row r="51" spans="2:19" s="76" customFormat="1" ht="12.75" customHeight="1">
      <c r="B51" s="1172" t="s">
        <v>467</v>
      </c>
      <c r="C51" s="1173"/>
      <c r="D51" s="1173"/>
      <c r="E51" s="1173"/>
      <c r="F51" s="1173"/>
      <c r="G51" s="1173"/>
      <c r="H51" s="1173"/>
      <c r="I51" s="1173"/>
      <c r="J51" s="1173"/>
      <c r="K51" s="1173"/>
      <c r="L51" s="1173"/>
      <c r="M51" s="1173"/>
      <c r="N51" s="1174"/>
      <c r="P51" s="582"/>
      <c r="Q51" s="583"/>
      <c r="R51" s="582"/>
      <c r="S51" s="582"/>
    </row>
    <row r="52" spans="2:19" s="76" customFormat="1" ht="12.75" customHeight="1">
      <c r="B52" s="534"/>
      <c r="C52" s="584"/>
      <c r="D52" s="605" t="s">
        <v>685</v>
      </c>
      <c r="E52" s="551"/>
      <c r="F52" s="552"/>
      <c r="G52" s="552"/>
      <c r="H52" s="552"/>
      <c r="I52" s="552"/>
      <c r="J52" s="553"/>
      <c r="K52" s="462"/>
      <c r="L52" s="528"/>
      <c r="M52" s="523"/>
      <c r="N52" s="529"/>
      <c r="P52" s="586"/>
      <c r="Q52" s="587"/>
      <c r="R52" s="586"/>
      <c r="S52" s="586"/>
    </row>
    <row r="53" spans="2:19" s="76" customFormat="1" ht="12.75" customHeight="1">
      <c r="B53" s="534"/>
      <c r="C53" s="588"/>
      <c r="D53" s="606" t="s">
        <v>685</v>
      </c>
      <c r="E53" s="551"/>
      <c r="F53" s="552"/>
      <c r="G53" s="552"/>
      <c r="H53" s="552"/>
      <c r="I53" s="552"/>
      <c r="J53" s="553"/>
      <c r="K53" s="462"/>
      <c r="L53" s="528"/>
      <c r="M53" s="590">
        <f>P53+Q53</f>
        <v>0</v>
      </c>
      <c r="N53" s="529"/>
      <c r="P53" s="591">
        <f>ROUNDDOWN(SUMIFS($K52:$K60,$D52:$D60,"-")/1000,0)</f>
        <v>0</v>
      </c>
      <c r="Q53" s="591">
        <v>0</v>
      </c>
      <c r="R53" s="591">
        <f>ROUNDDOWN(SUMIFS($K52:$K60,$D52:$D60,"-",$C52:$C60,"○")/1000,0)</f>
        <v>0</v>
      </c>
      <c r="S53" s="591">
        <v>0</v>
      </c>
    </row>
    <row r="54" spans="2:19" s="76" customFormat="1" ht="12.75" customHeight="1">
      <c r="B54" s="534"/>
      <c r="C54" s="588"/>
      <c r="D54" s="606" t="s">
        <v>685</v>
      </c>
      <c r="E54" s="551"/>
      <c r="F54" s="552"/>
      <c r="G54" s="552"/>
      <c r="H54" s="552"/>
      <c r="I54" s="552"/>
      <c r="J54" s="553"/>
      <c r="K54" s="462"/>
      <c r="L54" s="530"/>
      <c r="M54" s="531"/>
      <c r="N54" s="529"/>
      <c r="P54" s="592"/>
      <c r="Q54" s="593"/>
      <c r="R54" s="592"/>
      <c r="S54" s="592"/>
    </row>
    <row r="55" spans="2:19" s="76" customFormat="1" ht="12.75" customHeight="1">
      <c r="B55" s="534"/>
      <c r="C55" s="588"/>
      <c r="D55" s="606" t="s">
        <v>685</v>
      </c>
      <c r="E55" s="551"/>
      <c r="F55" s="552"/>
      <c r="G55" s="552"/>
      <c r="H55" s="552"/>
      <c r="I55" s="552"/>
      <c r="J55" s="553"/>
      <c r="K55" s="462"/>
      <c r="L55" s="532"/>
      <c r="M55" s="528"/>
      <c r="N55" s="529"/>
      <c r="P55" s="592"/>
      <c r="Q55" s="593"/>
      <c r="R55" s="592"/>
      <c r="S55" s="592"/>
    </row>
    <row r="56" spans="2:19" s="76" customFormat="1" ht="12.75" customHeight="1">
      <c r="B56" s="534"/>
      <c r="C56" s="588"/>
      <c r="D56" s="606" t="s">
        <v>685</v>
      </c>
      <c r="E56" s="551"/>
      <c r="F56" s="552"/>
      <c r="G56" s="552"/>
      <c r="H56" s="552"/>
      <c r="I56" s="552"/>
      <c r="J56" s="553"/>
      <c r="K56" s="462"/>
      <c r="L56" s="532"/>
      <c r="M56" s="528"/>
      <c r="N56" s="529"/>
      <c r="P56" s="592"/>
      <c r="Q56" s="593"/>
      <c r="R56" s="592"/>
      <c r="S56" s="592"/>
    </row>
    <row r="57" spans="2:19" s="76" customFormat="1" ht="12.75" customHeight="1">
      <c r="B57" s="534"/>
      <c r="C57" s="588"/>
      <c r="D57" s="606" t="s">
        <v>685</v>
      </c>
      <c r="E57" s="551"/>
      <c r="F57" s="552"/>
      <c r="G57" s="552"/>
      <c r="H57" s="552"/>
      <c r="I57" s="552"/>
      <c r="J57" s="553"/>
      <c r="K57" s="462"/>
      <c r="L57" s="532"/>
      <c r="M57" s="528"/>
      <c r="N57" s="529"/>
      <c r="P57" s="592"/>
      <c r="Q57" s="593"/>
      <c r="R57" s="592"/>
      <c r="S57" s="592"/>
    </row>
    <row r="58" spans="2:19" s="76" customFormat="1" ht="12.75" customHeight="1">
      <c r="B58" s="534"/>
      <c r="C58" s="588"/>
      <c r="D58" s="606" t="s">
        <v>685</v>
      </c>
      <c r="E58" s="551"/>
      <c r="F58" s="552"/>
      <c r="G58" s="552"/>
      <c r="H58" s="552"/>
      <c r="I58" s="552"/>
      <c r="J58" s="553"/>
      <c r="K58" s="462"/>
      <c r="L58" s="532"/>
      <c r="M58" s="528"/>
      <c r="N58" s="529"/>
      <c r="P58" s="592"/>
      <c r="Q58" s="593"/>
      <c r="R58" s="592"/>
      <c r="S58" s="592"/>
    </row>
    <row r="59" spans="2:19" s="76" customFormat="1" ht="12.75" customHeight="1">
      <c r="B59" s="534"/>
      <c r="C59" s="595"/>
      <c r="D59" s="607" t="s">
        <v>685</v>
      </c>
      <c r="E59" s="551"/>
      <c r="F59" s="552"/>
      <c r="G59" s="552"/>
      <c r="H59" s="552"/>
      <c r="I59" s="552"/>
      <c r="J59" s="553"/>
      <c r="K59" s="462"/>
      <c r="L59" s="532"/>
      <c r="M59" s="528"/>
      <c r="N59" s="529"/>
      <c r="P59" s="597"/>
      <c r="Q59" s="598"/>
      <c r="R59" s="597"/>
      <c r="S59" s="597"/>
    </row>
    <row r="60" spans="2:19" s="76" customFormat="1" ht="12.75" customHeight="1">
      <c r="B60" s="1172" t="s">
        <v>468</v>
      </c>
      <c r="C60" s="1173"/>
      <c r="D60" s="1173"/>
      <c r="E60" s="1173"/>
      <c r="F60" s="1173"/>
      <c r="G60" s="1173"/>
      <c r="H60" s="1173"/>
      <c r="I60" s="1173"/>
      <c r="J60" s="1173"/>
      <c r="K60" s="1173"/>
      <c r="L60" s="1173"/>
      <c r="M60" s="1173"/>
      <c r="N60" s="1174"/>
      <c r="P60" s="582"/>
      <c r="Q60" s="583"/>
      <c r="R60" s="582"/>
      <c r="S60" s="582"/>
    </row>
    <row r="61" spans="2:19" s="76" customFormat="1" ht="12.75" customHeight="1">
      <c r="B61" s="534"/>
      <c r="C61" s="584"/>
      <c r="D61" s="605" t="s">
        <v>685</v>
      </c>
      <c r="E61" s="552"/>
      <c r="F61" s="552"/>
      <c r="G61" s="552"/>
      <c r="H61" s="552"/>
      <c r="I61" s="552"/>
      <c r="J61" s="553"/>
      <c r="K61" s="462"/>
      <c r="L61" s="532"/>
      <c r="M61" s="528"/>
      <c r="N61" s="529"/>
      <c r="P61" s="586"/>
      <c r="Q61" s="587"/>
      <c r="R61" s="586"/>
      <c r="S61" s="586"/>
    </row>
    <row r="62" spans="2:19" s="76" customFormat="1" ht="12.75" customHeight="1">
      <c r="B62" s="534"/>
      <c r="C62" s="588"/>
      <c r="D62" s="606" t="s">
        <v>685</v>
      </c>
      <c r="E62" s="552"/>
      <c r="F62" s="552"/>
      <c r="G62" s="552"/>
      <c r="H62" s="552"/>
      <c r="I62" s="552"/>
      <c r="J62" s="553"/>
      <c r="K62" s="462"/>
      <c r="L62" s="532"/>
      <c r="M62" s="590">
        <f>P62+Q62</f>
        <v>0</v>
      </c>
      <c r="N62" s="529"/>
      <c r="P62" s="591">
        <f>ROUNDDOWN(SUMIFS($K61:$K69,$D61:$D69,"-")/1000,0)</f>
        <v>0</v>
      </c>
      <c r="Q62" s="591">
        <v>0</v>
      </c>
      <c r="R62" s="591">
        <f>ROUNDDOWN(SUMIFS($K61:$K69,$D61:$D69,"-",$C61:$C69,"○")/1000,0)</f>
        <v>0</v>
      </c>
      <c r="S62" s="591">
        <v>0</v>
      </c>
    </row>
    <row r="63" spans="2:19" s="76" customFormat="1" ht="12.75" customHeight="1">
      <c r="B63" s="534"/>
      <c r="C63" s="588"/>
      <c r="D63" s="606" t="s">
        <v>685</v>
      </c>
      <c r="E63" s="552"/>
      <c r="F63" s="552"/>
      <c r="G63" s="552"/>
      <c r="H63" s="552"/>
      <c r="I63" s="552"/>
      <c r="J63" s="553"/>
      <c r="K63" s="462"/>
      <c r="L63" s="532"/>
      <c r="M63" s="528"/>
      <c r="N63" s="529"/>
      <c r="P63" s="592"/>
      <c r="Q63" s="593"/>
      <c r="R63" s="592"/>
      <c r="S63" s="592"/>
    </row>
    <row r="64" spans="2:19" s="76" customFormat="1" ht="12.75" customHeight="1">
      <c r="B64" s="534"/>
      <c r="C64" s="588"/>
      <c r="D64" s="606" t="s">
        <v>685</v>
      </c>
      <c r="E64" s="552"/>
      <c r="F64" s="552"/>
      <c r="G64" s="552"/>
      <c r="H64" s="552"/>
      <c r="I64" s="552"/>
      <c r="J64" s="553"/>
      <c r="K64" s="462"/>
      <c r="L64" s="532"/>
      <c r="M64" s="528"/>
      <c r="N64" s="529"/>
      <c r="P64" s="592"/>
      <c r="Q64" s="593"/>
      <c r="R64" s="592"/>
      <c r="S64" s="592"/>
    </row>
    <row r="65" spans="2:20" s="76" customFormat="1" ht="12.75" customHeight="1">
      <c r="B65" s="534"/>
      <c r="C65" s="588"/>
      <c r="D65" s="606" t="s">
        <v>685</v>
      </c>
      <c r="E65" s="552"/>
      <c r="F65" s="552"/>
      <c r="G65" s="552"/>
      <c r="H65" s="552"/>
      <c r="I65" s="552"/>
      <c r="J65" s="553"/>
      <c r="K65" s="462"/>
      <c r="L65" s="532"/>
      <c r="M65" s="528"/>
      <c r="N65" s="529"/>
      <c r="P65" s="592"/>
      <c r="Q65" s="593"/>
      <c r="R65" s="592"/>
      <c r="S65" s="592"/>
    </row>
    <row r="66" spans="2:20" s="76" customFormat="1" ht="12.75" customHeight="1">
      <c r="B66" s="534"/>
      <c r="C66" s="588"/>
      <c r="D66" s="606" t="s">
        <v>685</v>
      </c>
      <c r="E66" s="552"/>
      <c r="F66" s="552"/>
      <c r="G66" s="552"/>
      <c r="H66" s="552"/>
      <c r="I66" s="552"/>
      <c r="J66" s="553"/>
      <c r="K66" s="462"/>
      <c r="L66" s="532"/>
      <c r="M66" s="528"/>
      <c r="N66" s="529"/>
      <c r="P66" s="592"/>
      <c r="Q66" s="593"/>
      <c r="R66" s="592"/>
      <c r="S66" s="592"/>
    </row>
    <row r="67" spans="2:20" s="76" customFormat="1" ht="12.75" customHeight="1">
      <c r="B67" s="534"/>
      <c r="C67" s="588"/>
      <c r="D67" s="606" t="s">
        <v>685</v>
      </c>
      <c r="E67" s="552"/>
      <c r="F67" s="552"/>
      <c r="G67" s="552"/>
      <c r="H67" s="552"/>
      <c r="I67" s="552"/>
      <c r="J67" s="553"/>
      <c r="K67" s="462"/>
      <c r="L67" s="532"/>
      <c r="M67" s="528"/>
      <c r="N67" s="529"/>
      <c r="P67" s="592"/>
      <c r="Q67" s="593"/>
      <c r="R67" s="592"/>
      <c r="S67" s="592"/>
    </row>
    <row r="68" spans="2:20" s="76" customFormat="1" ht="12.75" customHeight="1">
      <c r="B68" s="534"/>
      <c r="C68" s="595"/>
      <c r="D68" s="607" t="s">
        <v>685</v>
      </c>
      <c r="E68" s="552"/>
      <c r="F68" s="552"/>
      <c r="G68" s="552"/>
      <c r="H68" s="552"/>
      <c r="I68" s="552"/>
      <c r="J68" s="553"/>
      <c r="K68" s="462"/>
      <c r="L68" s="528"/>
      <c r="M68" s="533"/>
      <c r="N68" s="529"/>
      <c r="O68"/>
      <c r="P68" s="597"/>
      <c r="Q68" s="598"/>
      <c r="R68" s="597"/>
      <c r="S68" s="597"/>
    </row>
    <row r="69" spans="2:20" s="76" customFormat="1" ht="12.75" customHeight="1">
      <c r="B69" s="1172" t="s">
        <v>777</v>
      </c>
      <c r="C69" s="1173"/>
      <c r="D69" s="1173"/>
      <c r="E69" s="1173"/>
      <c r="F69" s="1173"/>
      <c r="G69" s="1173"/>
      <c r="H69" s="1173"/>
      <c r="I69" s="1173"/>
      <c r="J69" s="1173"/>
      <c r="K69" s="1173"/>
      <c r="L69" s="1173"/>
      <c r="M69" s="1173"/>
      <c r="N69" s="1174"/>
      <c r="P69" s="582"/>
      <c r="Q69" s="583"/>
      <c r="R69" s="582"/>
      <c r="S69" s="582"/>
    </row>
    <row r="70" spans="2:20" s="76" customFormat="1" ht="12.75" customHeight="1">
      <c r="B70" s="534"/>
      <c r="C70" s="584"/>
      <c r="D70" s="585"/>
      <c r="E70" s="552"/>
      <c r="F70" s="552"/>
      <c r="G70" s="552"/>
      <c r="H70" s="552"/>
      <c r="I70" s="552"/>
      <c r="J70" s="553"/>
      <c r="K70" s="462"/>
      <c r="L70" s="532"/>
      <c r="M70" s="528"/>
      <c r="N70" s="529"/>
      <c r="P70" s="586"/>
      <c r="Q70" s="587"/>
      <c r="R70" s="586"/>
      <c r="S70" s="586"/>
      <c r="T70" s="554" t="s">
        <v>795</v>
      </c>
    </row>
    <row r="71" spans="2:20" s="76" customFormat="1" ht="12.75" customHeight="1">
      <c r="B71" s="534"/>
      <c r="C71" s="588"/>
      <c r="D71" s="589"/>
      <c r="E71" s="552"/>
      <c r="F71" s="552"/>
      <c r="G71" s="552"/>
      <c r="H71" s="552"/>
      <c r="I71" s="552"/>
      <c r="J71" s="553"/>
      <c r="K71" s="462"/>
      <c r="L71" s="532"/>
      <c r="M71" s="590">
        <f>P71+Q71</f>
        <v>0</v>
      </c>
      <c r="N71" s="529"/>
      <c r="P71" s="591">
        <f>ROUNDDOWN(SUMIFS($K70:$K78,$D70:$D78,"")/1000,0)</f>
        <v>0</v>
      </c>
      <c r="Q71" s="591">
        <f>ROUNDDOWN(SUMIFS($K70:$K78,$D70:$D78,"○")/1000,0)</f>
        <v>0</v>
      </c>
      <c r="R71" s="591">
        <f>ROUNDDOWN(SUMIFS($K70:$K78,$D70:$D78,"",$C70:$C78,"○")/1000,0)</f>
        <v>0</v>
      </c>
      <c r="S71" s="591">
        <f>ROUNDDOWN(SUMIFS($K70:$K78,$D70:$D78,"○",$C70:$C78,"○")/1000,0)</f>
        <v>0</v>
      </c>
      <c r="T71" s="594" t="s">
        <v>684</v>
      </c>
    </row>
    <row r="72" spans="2:20" s="76" customFormat="1" ht="12.75" customHeight="1">
      <c r="B72" s="534"/>
      <c r="C72" s="588"/>
      <c r="D72" s="589"/>
      <c r="E72" s="552"/>
      <c r="F72" s="552"/>
      <c r="G72" s="552"/>
      <c r="H72" s="552"/>
      <c r="I72" s="552"/>
      <c r="J72" s="553"/>
      <c r="K72" s="462"/>
      <c r="L72" s="532"/>
      <c r="M72" s="528"/>
      <c r="N72" s="529"/>
      <c r="P72" s="592"/>
      <c r="Q72" s="593"/>
      <c r="R72" s="592"/>
      <c r="S72" s="592"/>
    </row>
    <row r="73" spans="2:20" s="76" customFormat="1" ht="12.75" customHeight="1">
      <c r="B73" s="534"/>
      <c r="C73" s="588"/>
      <c r="D73" s="589"/>
      <c r="E73" s="552"/>
      <c r="F73" s="552"/>
      <c r="G73" s="552"/>
      <c r="H73" s="552"/>
      <c r="I73" s="552"/>
      <c r="J73" s="553"/>
      <c r="K73" s="462"/>
      <c r="L73" s="532"/>
      <c r="M73" s="528"/>
      <c r="N73" s="529"/>
      <c r="P73" s="592"/>
      <c r="Q73" s="593"/>
      <c r="R73" s="592"/>
      <c r="S73" s="592"/>
    </row>
    <row r="74" spans="2:20" s="76" customFormat="1" ht="12.75" customHeight="1">
      <c r="B74" s="534"/>
      <c r="C74" s="588"/>
      <c r="D74" s="589"/>
      <c r="E74" s="552"/>
      <c r="F74" s="552"/>
      <c r="G74" s="552"/>
      <c r="H74" s="552"/>
      <c r="I74" s="552"/>
      <c r="J74" s="553"/>
      <c r="K74" s="462"/>
      <c r="L74" s="532"/>
      <c r="M74" s="528"/>
      <c r="N74" s="529"/>
      <c r="P74" s="592"/>
      <c r="Q74" s="593"/>
      <c r="R74" s="592"/>
      <c r="S74" s="592"/>
    </row>
    <row r="75" spans="2:20" s="76" customFormat="1" ht="12.75" customHeight="1">
      <c r="B75" s="534"/>
      <c r="C75" s="588"/>
      <c r="D75" s="589"/>
      <c r="E75" s="552"/>
      <c r="F75" s="552"/>
      <c r="G75" s="552"/>
      <c r="H75" s="552"/>
      <c r="I75" s="552"/>
      <c r="J75" s="553"/>
      <c r="K75" s="462"/>
      <c r="L75" s="532"/>
      <c r="M75" s="528"/>
      <c r="N75" s="529"/>
      <c r="P75" s="592"/>
      <c r="Q75" s="593"/>
      <c r="R75" s="592"/>
      <c r="S75" s="592"/>
    </row>
    <row r="76" spans="2:20" s="76" customFormat="1" ht="12.75" customHeight="1">
      <c r="B76" s="534"/>
      <c r="C76" s="588"/>
      <c r="D76" s="589"/>
      <c r="E76" s="552"/>
      <c r="F76" s="552"/>
      <c r="G76" s="552"/>
      <c r="H76" s="552"/>
      <c r="I76" s="552"/>
      <c r="J76" s="553"/>
      <c r="K76" s="462"/>
      <c r="L76" s="532"/>
      <c r="M76" s="528"/>
      <c r="N76" s="529"/>
      <c r="P76" s="592"/>
      <c r="Q76" s="593"/>
      <c r="R76" s="592"/>
      <c r="S76" s="592"/>
    </row>
    <row r="77" spans="2:20" s="76" customFormat="1" ht="12.75" customHeight="1">
      <c r="B77" s="534"/>
      <c r="C77" s="595"/>
      <c r="D77" s="596"/>
      <c r="E77" s="552"/>
      <c r="F77" s="552"/>
      <c r="G77" s="552"/>
      <c r="H77" s="552"/>
      <c r="I77" s="552"/>
      <c r="J77" s="553"/>
      <c r="K77" s="462"/>
      <c r="L77" s="528"/>
      <c r="M77" s="533"/>
      <c r="N77" s="529"/>
      <c r="O77"/>
      <c r="P77" s="597"/>
      <c r="Q77" s="598"/>
      <c r="R77" s="597"/>
      <c r="S77" s="597"/>
    </row>
    <row r="78" spans="2:20" s="76" customFormat="1" ht="15" customHeight="1">
      <c r="B78" s="1184" t="s">
        <v>71</v>
      </c>
      <c r="C78" s="1097"/>
      <c r="D78" s="1097"/>
      <c r="E78" s="1097"/>
      <c r="F78" s="1097"/>
      <c r="G78" s="1097"/>
      <c r="H78" s="1097"/>
      <c r="I78" s="1097"/>
      <c r="J78" s="1097"/>
      <c r="K78" s="1097"/>
      <c r="L78" s="599"/>
      <c r="M78" s="600">
        <f>SUM(M8,M17,M26,M35,M44,M53,M62,M71)</f>
        <v>0</v>
      </c>
      <c r="N78" s="571"/>
      <c r="O78" s="320">
        <f>SUM(O8,O17,O26,O35,O44,O53,O62)</f>
        <v>0</v>
      </c>
      <c r="P78" s="601">
        <f>SUM(P8,P17,P26,P35,P44,P53,P62,P71)</f>
        <v>0</v>
      </c>
      <c r="Q78" s="601">
        <f t="shared" ref="Q78:S78" si="0">SUM(Q8,Q17,Q26,Q35,Q44,Q53,Q62,Q71)</f>
        <v>0</v>
      </c>
      <c r="R78" s="601">
        <f t="shared" si="0"/>
        <v>0</v>
      </c>
      <c r="S78" s="601">
        <f t="shared" si="0"/>
        <v>0</v>
      </c>
    </row>
    <row r="79" spans="2:20" s="76" customFormat="1" ht="14.25" customHeight="1">
      <c r="B79" s="572"/>
      <c r="C79" s="603"/>
      <c r="D79" s="603"/>
      <c r="E79" s="572"/>
      <c r="F79" s="572"/>
      <c r="G79" s="572"/>
      <c r="H79" s="572"/>
      <c r="I79" s="572"/>
      <c r="J79" s="572"/>
      <c r="K79" s="572"/>
      <c r="L79" s="604"/>
      <c r="M79" s="180"/>
      <c r="N79" s="603"/>
    </row>
    <row r="80" spans="2:20" s="76" customFormat="1" ht="7.5" customHeight="1">
      <c r="B80" s="463"/>
      <c r="C80" s="575"/>
      <c r="D80" s="575"/>
      <c r="E80" s="463"/>
      <c r="F80" s="463"/>
      <c r="G80" s="463"/>
      <c r="H80" s="463"/>
      <c r="I80" s="463"/>
      <c r="J80" s="463"/>
      <c r="K80" s="464"/>
      <c r="L80" s="464"/>
      <c r="M80" s="464"/>
    </row>
    <row r="81" spans="2:19" s="76" customFormat="1" ht="18.75" customHeight="1">
      <c r="B81" s="75" t="s">
        <v>72</v>
      </c>
      <c r="C81" s="575"/>
      <c r="D81" s="575"/>
      <c r="E81" s="75"/>
      <c r="F81" s="463"/>
      <c r="G81" s="463"/>
      <c r="H81" s="463"/>
      <c r="I81" s="463"/>
      <c r="J81" s="463"/>
      <c r="K81" s="464"/>
      <c r="L81" s="464"/>
      <c r="M81" s="464"/>
    </row>
    <row r="82" spans="2:19" s="76" customFormat="1" ht="16.5" customHeight="1">
      <c r="B82" s="576" t="s">
        <v>67</v>
      </c>
      <c r="C82" s="1175"/>
      <c r="D82" s="1176"/>
      <c r="E82" s="314"/>
      <c r="F82" s="314"/>
      <c r="G82" s="314"/>
      <c r="H82" s="314"/>
      <c r="I82" s="314"/>
      <c r="J82" s="314"/>
      <c r="K82" s="313"/>
      <c r="L82" s="313"/>
      <c r="M82" s="524" t="s">
        <v>51</v>
      </c>
      <c r="N82" s="2"/>
      <c r="P82" s="1177" t="s">
        <v>674</v>
      </c>
      <c r="Q82" s="1178"/>
      <c r="R82" s="1177" t="s">
        <v>675</v>
      </c>
      <c r="S82" s="1178"/>
    </row>
    <row r="83" spans="2:19" ht="27.75" customHeight="1">
      <c r="B83" s="525" t="s">
        <v>676</v>
      </c>
      <c r="C83" s="578" t="s">
        <v>677</v>
      </c>
      <c r="D83" s="579"/>
      <c r="E83" s="1179" t="s">
        <v>678</v>
      </c>
      <c r="F83" s="1180"/>
      <c r="G83" s="1180"/>
      <c r="H83" s="1180"/>
      <c r="I83" s="1180"/>
      <c r="J83" s="1181"/>
      <c r="K83" s="324" t="s">
        <v>68</v>
      </c>
      <c r="L83" s="1182" t="s">
        <v>466</v>
      </c>
      <c r="M83" s="749"/>
      <c r="N83" s="1183"/>
      <c r="O83" s="577"/>
      <c r="P83" s="580" t="s">
        <v>679</v>
      </c>
      <c r="Q83" s="580" t="s">
        <v>680</v>
      </c>
      <c r="R83" s="581" t="s">
        <v>681</v>
      </c>
      <c r="S83" s="581" t="s">
        <v>682</v>
      </c>
    </row>
    <row r="84" spans="2:19" ht="12.75" customHeight="1">
      <c r="B84" s="1172" t="s">
        <v>524</v>
      </c>
      <c r="C84" s="1173"/>
      <c r="D84" s="1173"/>
      <c r="E84" s="1173"/>
      <c r="F84" s="1173"/>
      <c r="G84" s="1173"/>
      <c r="H84" s="1173"/>
      <c r="I84" s="1173"/>
      <c r="J84" s="1173"/>
      <c r="K84" s="1173"/>
      <c r="L84" s="1173"/>
      <c r="M84" s="1173"/>
      <c r="N84" s="1174"/>
      <c r="O84" s="76"/>
      <c r="P84" s="582"/>
      <c r="Q84" s="583"/>
      <c r="R84" s="582"/>
      <c r="S84" s="582"/>
    </row>
    <row r="85" spans="2:19" ht="12.75" customHeight="1">
      <c r="B85" s="534"/>
      <c r="C85" s="584"/>
      <c r="D85" s="605" t="s">
        <v>685</v>
      </c>
      <c r="E85" s="551"/>
      <c r="F85" s="552"/>
      <c r="G85" s="552"/>
      <c r="H85" s="552"/>
      <c r="I85" s="552"/>
      <c r="J85" s="553"/>
      <c r="K85" s="548"/>
      <c r="L85" s="532"/>
      <c r="M85" s="522"/>
      <c r="N85" s="529"/>
      <c r="O85" s="76"/>
      <c r="P85" s="586"/>
      <c r="Q85" s="587"/>
      <c r="R85" s="586"/>
      <c r="S85" s="586"/>
    </row>
    <row r="86" spans="2:19" ht="12.75" customHeight="1">
      <c r="B86" s="534"/>
      <c r="C86" s="588"/>
      <c r="D86" s="606" t="s">
        <v>685</v>
      </c>
      <c r="E86" s="551"/>
      <c r="F86" s="552"/>
      <c r="G86" s="552"/>
      <c r="H86" s="552"/>
      <c r="I86" s="552"/>
      <c r="J86" s="553"/>
      <c r="K86" s="548"/>
      <c r="L86" s="532"/>
      <c r="M86" s="590">
        <f>P86+Q86</f>
        <v>0</v>
      </c>
      <c r="N86" s="529"/>
      <c r="O86" s="76"/>
      <c r="P86" s="591">
        <f>ROUNDDOWN(SUMIFS($K85:$K93,$D85:$D93,"-")/1000,0)</f>
        <v>0</v>
      </c>
      <c r="Q86" s="591">
        <v>0</v>
      </c>
      <c r="R86" s="591">
        <f>ROUNDDOWN(SUMIFS($K85:$K93,$D85:$D93,"-",$C85:$C93,"○")/1000,0)</f>
        <v>0</v>
      </c>
      <c r="S86" s="591">
        <v>0</v>
      </c>
    </row>
    <row r="87" spans="2:19" ht="12.75" customHeight="1">
      <c r="B87" s="534"/>
      <c r="C87" s="588"/>
      <c r="D87" s="606" t="s">
        <v>685</v>
      </c>
      <c r="E87" s="551"/>
      <c r="F87" s="552"/>
      <c r="G87" s="552"/>
      <c r="H87" s="552"/>
      <c r="I87" s="552"/>
      <c r="J87" s="553"/>
      <c r="K87" s="462"/>
      <c r="L87" s="530"/>
      <c r="M87" s="531"/>
      <c r="N87" s="529"/>
      <c r="O87" s="76"/>
      <c r="P87" s="592"/>
      <c r="Q87" s="593"/>
      <c r="R87" s="592"/>
      <c r="S87" s="592"/>
    </row>
    <row r="88" spans="2:19" s="76" customFormat="1" ht="12.75" customHeight="1">
      <c r="B88" s="534"/>
      <c r="C88" s="588"/>
      <c r="D88" s="606" t="s">
        <v>685</v>
      </c>
      <c r="E88" s="551"/>
      <c r="F88" s="552"/>
      <c r="G88" s="552"/>
      <c r="H88" s="552"/>
      <c r="I88" s="552"/>
      <c r="J88" s="553"/>
      <c r="K88" s="462"/>
      <c r="L88" s="532"/>
      <c r="M88" s="528"/>
      <c r="N88" s="529"/>
      <c r="P88" s="592"/>
      <c r="Q88" s="593"/>
      <c r="R88" s="592"/>
      <c r="S88" s="592"/>
    </row>
    <row r="89" spans="2:19" s="76" customFormat="1" ht="12.75" customHeight="1">
      <c r="B89" s="534"/>
      <c r="C89" s="588"/>
      <c r="D89" s="606" t="s">
        <v>685</v>
      </c>
      <c r="E89" s="551"/>
      <c r="F89" s="552"/>
      <c r="G89" s="552"/>
      <c r="H89" s="552"/>
      <c r="I89" s="552"/>
      <c r="J89" s="553"/>
      <c r="K89" s="462"/>
      <c r="L89" s="532"/>
      <c r="M89" s="528"/>
      <c r="N89" s="529"/>
      <c r="P89" s="592"/>
      <c r="Q89" s="593"/>
      <c r="R89" s="592"/>
      <c r="S89" s="592"/>
    </row>
    <row r="90" spans="2:19" s="76" customFormat="1" ht="12.75" customHeight="1">
      <c r="B90" s="534"/>
      <c r="C90" s="588"/>
      <c r="D90" s="606" t="s">
        <v>685</v>
      </c>
      <c r="E90" s="551"/>
      <c r="F90" s="552"/>
      <c r="G90" s="552"/>
      <c r="H90" s="552"/>
      <c r="I90" s="552"/>
      <c r="J90" s="553"/>
      <c r="K90" s="462"/>
      <c r="L90" s="532"/>
      <c r="M90" s="528"/>
      <c r="N90" s="529"/>
      <c r="P90" s="592"/>
      <c r="Q90" s="593"/>
      <c r="R90" s="592"/>
      <c r="S90" s="592"/>
    </row>
    <row r="91" spans="2:19" s="76" customFormat="1" ht="12.75" customHeight="1">
      <c r="B91" s="534"/>
      <c r="C91" s="588"/>
      <c r="D91" s="606" t="s">
        <v>685</v>
      </c>
      <c r="E91" s="551"/>
      <c r="F91" s="552"/>
      <c r="G91" s="552"/>
      <c r="H91" s="552"/>
      <c r="I91" s="552"/>
      <c r="J91" s="553"/>
      <c r="K91" s="462"/>
      <c r="L91" s="532"/>
      <c r="M91" s="528"/>
      <c r="N91" s="529"/>
      <c r="P91" s="592"/>
      <c r="Q91" s="593"/>
      <c r="R91" s="592"/>
      <c r="S91" s="592"/>
    </row>
    <row r="92" spans="2:19" s="76" customFormat="1" ht="12.75" customHeight="1">
      <c r="B92" s="534"/>
      <c r="C92" s="595"/>
      <c r="D92" s="607" t="s">
        <v>685</v>
      </c>
      <c r="E92" s="551"/>
      <c r="F92" s="552"/>
      <c r="G92" s="552"/>
      <c r="H92" s="552"/>
      <c r="I92" s="552"/>
      <c r="J92" s="553"/>
      <c r="K92" s="462"/>
      <c r="L92" s="532"/>
      <c r="M92" s="528"/>
      <c r="N92" s="529"/>
      <c r="P92" s="597"/>
      <c r="Q92" s="598"/>
      <c r="R92" s="597"/>
      <c r="S92" s="597"/>
    </row>
    <row r="93" spans="2:19" ht="12.75" customHeight="1">
      <c r="B93" s="1172" t="s">
        <v>69</v>
      </c>
      <c r="C93" s="1173"/>
      <c r="D93" s="1173"/>
      <c r="E93" s="1173"/>
      <c r="F93" s="1173"/>
      <c r="G93" s="1173"/>
      <c r="H93" s="1173"/>
      <c r="I93" s="1173"/>
      <c r="J93" s="1173"/>
      <c r="K93" s="1173"/>
      <c r="L93" s="1173"/>
      <c r="M93" s="1173"/>
      <c r="N93" s="1174"/>
      <c r="O93" s="76"/>
      <c r="P93" s="582"/>
      <c r="Q93" s="583"/>
      <c r="R93" s="582"/>
      <c r="S93" s="582"/>
    </row>
    <row r="94" spans="2:19" ht="12.75" customHeight="1">
      <c r="B94" s="534"/>
      <c r="C94" s="584"/>
      <c r="D94" s="605" t="s">
        <v>685</v>
      </c>
      <c r="E94" s="551"/>
      <c r="F94" s="552"/>
      <c r="G94" s="552"/>
      <c r="H94" s="552"/>
      <c r="I94" s="552"/>
      <c r="J94" s="553"/>
      <c r="K94" s="462"/>
      <c r="L94" s="532"/>
      <c r="M94" s="522"/>
      <c r="N94" s="529"/>
      <c r="O94" s="76"/>
      <c r="P94" s="586"/>
      <c r="Q94" s="587"/>
      <c r="R94" s="586"/>
      <c r="S94" s="586"/>
    </row>
    <row r="95" spans="2:19" s="76" customFormat="1" ht="12.75" customHeight="1">
      <c r="B95" s="534"/>
      <c r="C95" s="588"/>
      <c r="D95" s="606" t="s">
        <v>685</v>
      </c>
      <c r="E95" s="551"/>
      <c r="F95" s="552"/>
      <c r="G95" s="552"/>
      <c r="H95" s="552"/>
      <c r="I95" s="552"/>
      <c r="J95" s="553"/>
      <c r="K95" s="462"/>
      <c r="L95" s="532"/>
      <c r="M95" s="590">
        <f>P95+Q95</f>
        <v>0</v>
      </c>
      <c r="N95" s="529"/>
      <c r="P95" s="591">
        <f>ROUNDDOWN(SUMIFS($K94:$K102,$D94:$D102,"-")/1000,0)</f>
        <v>0</v>
      </c>
      <c r="Q95" s="591">
        <v>0</v>
      </c>
      <c r="R95" s="591">
        <f>ROUNDDOWN(SUMIFS($K94:$K102,$D94:$D102,"-",$C94:$C102,"○")/1000,0)</f>
        <v>0</v>
      </c>
      <c r="S95" s="591">
        <v>0</v>
      </c>
    </row>
    <row r="96" spans="2:19" s="76" customFormat="1" ht="12.75" customHeight="1">
      <c r="B96" s="534"/>
      <c r="C96" s="588"/>
      <c r="D96" s="606" t="s">
        <v>685</v>
      </c>
      <c r="E96" s="551"/>
      <c r="F96" s="552"/>
      <c r="G96" s="552"/>
      <c r="H96" s="552"/>
      <c r="I96" s="552"/>
      <c r="J96" s="553"/>
      <c r="K96" s="462"/>
      <c r="L96" s="530"/>
      <c r="M96" s="531"/>
      <c r="N96" s="529"/>
      <c r="P96" s="592"/>
      <c r="Q96" s="593"/>
      <c r="R96" s="592"/>
      <c r="S96" s="592"/>
    </row>
    <row r="97" spans="2:19" s="76" customFormat="1" ht="12.75" customHeight="1">
      <c r="B97" s="534"/>
      <c r="C97" s="588"/>
      <c r="D97" s="606" t="s">
        <v>685</v>
      </c>
      <c r="E97" s="551"/>
      <c r="F97" s="552"/>
      <c r="G97" s="552"/>
      <c r="H97" s="552"/>
      <c r="I97" s="552"/>
      <c r="J97" s="553"/>
      <c r="K97" s="462"/>
      <c r="L97" s="532"/>
      <c r="M97" s="528"/>
      <c r="N97" s="529"/>
      <c r="P97" s="592"/>
      <c r="Q97" s="593"/>
      <c r="R97" s="592"/>
      <c r="S97" s="592"/>
    </row>
    <row r="98" spans="2:19" s="76" customFormat="1" ht="12.75" customHeight="1">
      <c r="B98" s="534"/>
      <c r="C98" s="588"/>
      <c r="D98" s="606" t="s">
        <v>685</v>
      </c>
      <c r="E98" s="551"/>
      <c r="F98" s="552"/>
      <c r="G98" s="552"/>
      <c r="H98" s="552"/>
      <c r="I98" s="552"/>
      <c r="J98" s="553"/>
      <c r="K98" s="462"/>
      <c r="L98" s="532"/>
      <c r="M98" s="528"/>
      <c r="N98" s="529"/>
      <c r="P98" s="592"/>
      <c r="Q98" s="593"/>
      <c r="R98" s="592"/>
      <c r="S98" s="592"/>
    </row>
    <row r="99" spans="2:19" s="76" customFormat="1" ht="12.75" customHeight="1">
      <c r="B99" s="534"/>
      <c r="C99" s="588"/>
      <c r="D99" s="606" t="s">
        <v>685</v>
      </c>
      <c r="E99" s="551"/>
      <c r="F99" s="552"/>
      <c r="G99" s="552"/>
      <c r="H99" s="552"/>
      <c r="I99" s="552"/>
      <c r="J99" s="553"/>
      <c r="K99" s="462"/>
      <c r="L99" s="532"/>
      <c r="M99" s="528"/>
      <c r="N99" s="529"/>
      <c r="P99" s="592"/>
      <c r="Q99" s="593"/>
      <c r="R99" s="592"/>
      <c r="S99" s="592"/>
    </row>
    <row r="100" spans="2:19" s="76" customFormat="1" ht="12.75" customHeight="1">
      <c r="B100" s="534"/>
      <c r="C100" s="588"/>
      <c r="D100" s="606" t="s">
        <v>685</v>
      </c>
      <c r="E100" s="551"/>
      <c r="F100" s="552"/>
      <c r="G100" s="552"/>
      <c r="H100" s="552"/>
      <c r="I100" s="552"/>
      <c r="J100" s="553"/>
      <c r="K100" s="462"/>
      <c r="L100" s="532"/>
      <c r="M100" s="528"/>
      <c r="N100" s="529"/>
      <c r="P100" s="592"/>
      <c r="Q100" s="593"/>
      <c r="R100" s="592"/>
      <c r="S100" s="592"/>
    </row>
    <row r="101" spans="2:19" s="76" customFormat="1" ht="12.75" customHeight="1">
      <c r="B101" s="534"/>
      <c r="C101" s="595"/>
      <c r="D101" s="607" t="s">
        <v>685</v>
      </c>
      <c r="E101" s="551"/>
      <c r="F101" s="552"/>
      <c r="G101" s="552"/>
      <c r="H101" s="552"/>
      <c r="I101" s="552"/>
      <c r="J101" s="553"/>
      <c r="K101" s="462"/>
      <c r="L101" s="532"/>
      <c r="M101" s="528"/>
      <c r="N101" s="529"/>
      <c r="P101" s="597"/>
      <c r="Q101" s="598"/>
      <c r="R101" s="597"/>
      <c r="S101" s="597"/>
    </row>
    <row r="102" spans="2:19" s="76" customFormat="1" ht="12.75" customHeight="1">
      <c r="B102" s="1172" t="s">
        <v>70</v>
      </c>
      <c r="C102" s="1173"/>
      <c r="D102" s="1173"/>
      <c r="E102" s="1173"/>
      <c r="F102" s="1173"/>
      <c r="G102" s="1173"/>
      <c r="H102" s="1173"/>
      <c r="I102" s="1173"/>
      <c r="J102" s="1173"/>
      <c r="K102" s="1173"/>
      <c r="L102" s="1173"/>
      <c r="M102" s="1173"/>
      <c r="N102" s="1174"/>
      <c r="P102" s="582"/>
      <c r="Q102" s="583"/>
      <c r="R102" s="582"/>
      <c r="S102" s="582"/>
    </row>
    <row r="103" spans="2:19" s="76" customFormat="1" ht="12.75" customHeight="1">
      <c r="B103" s="534"/>
      <c r="C103" s="584"/>
      <c r="D103" s="605" t="s">
        <v>685</v>
      </c>
      <c r="E103" s="551"/>
      <c r="F103" s="552"/>
      <c r="G103" s="552"/>
      <c r="H103" s="552"/>
      <c r="I103" s="552"/>
      <c r="J103" s="553"/>
      <c r="K103" s="462"/>
      <c r="L103" s="532"/>
      <c r="M103" s="522"/>
      <c r="N103" s="529"/>
      <c r="P103" s="586"/>
      <c r="Q103" s="587"/>
      <c r="R103" s="586"/>
      <c r="S103" s="586"/>
    </row>
    <row r="104" spans="2:19" s="76" customFormat="1" ht="12.75" customHeight="1">
      <c r="B104" s="534"/>
      <c r="C104" s="588"/>
      <c r="D104" s="606" t="s">
        <v>685</v>
      </c>
      <c r="E104" s="551"/>
      <c r="F104" s="552"/>
      <c r="G104" s="552"/>
      <c r="H104" s="552"/>
      <c r="I104" s="552"/>
      <c r="J104" s="553"/>
      <c r="K104" s="462"/>
      <c r="L104" s="530"/>
      <c r="M104" s="590">
        <f>P104+Q104</f>
        <v>0</v>
      </c>
      <c r="N104" s="529"/>
      <c r="P104" s="591">
        <f>ROUNDDOWN(SUMIFS($K103:$K111,$D103:$D111,"-")/1000,0)</f>
        <v>0</v>
      </c>
      <c r="Q104" s="591">
        <v>0</v>
      </c>
      <c r="R104" s="591">
        <f>ROUNDDOWN(SUMIFS($K103:$K111,$D103:$D111,"-",$C103:$C111,"○")/1000,0)</f>
        <v>0</v>
      </c>
      <c r="S104" s="591">
        <v>0</v>
      </c>
    </row>
    <row r="105" spans="2:19" s="76" customFormat="1" ht="12.75" customHeight="1">
      <c r="B105" s="534"/>
      <c r="C105" s="588"/>
      <c r="D105" s="606" t="s">
        <v>685</v>
      </c>
      <c r="E105" s="551"/>
      <c r="F105" s="552"/>
      <c r="G105" s="552"/>
      <c r="H105" s="552"/>
      <c r="I105" s="552"/>
      <c r="J105" s="553"/>
      <c r="K105" s="462"/>
      <c r="L105" s="530"/>
      <c r="M105" s="531"/>
      <c r="N105" s="529"/>
      <c r="P105" s="592"/>
      <c r="Q105" s="593"/>
      <c r="R105" s="592"/>
      <c r="S105" s="592"/>
    </row>
    <row r="106" spans="2:19" s="76" customFormat="1" ht="12.75" customHeight="1">
      <c r="B106" s="534"/>
      <c r="C106" s="588"/>
      <c r="D106" s="606" t="s">
        <v>685</v>
      </c>
      <c r="E106" s="551"/>
      <c r="F106" s="552"/>
      <c r="G106" s="552"/>
      <c r="H106" s="552"/>
      <c r="I106" s="552"/>
      <c r="J106" s="553"/>
      <c r="K106" s="462"/>
      <c r="L106" s="532"/>
      <c r="M106" s="528"/>
      <c r="N106" s="529"/>
      <c r="P106" s="592"/>
      <c r="Q106" s="593"/>
      <c r="R106" s="592"/>
      <c r="S106" s="592"/>
    </row>
    <row r="107" spans="2:19" s="76" customFormat="1" ht="12.75" customHeight="1">
      <c r="B107" s="534"/>
      <c r="C107" s="588"/>
      <c r="D107" s="606" t="s">
        <v>685</v>
      </c>
      <c r="E107" s="551"/>
      <c r="F107" s="552"/>
      <c r="G107" s="552"/>
      <c r="H107" s="552"/>
      <c r="I107" s="552"/>
      <c r="J107" s="553"/>
      <c r="K107" s="462"/>
      <c r="L107" s="532"/>
      <c r="M107" s="528"/>
      <c r="N107" s="529"/>
      <c r="P107" s="592"/>
      <c r="Q107" s="593"/>
      <c r="R107" s="592"/>
      <c r="S107" s="592"/>
    </row>
    <row r="108" spans="2:19" s="76" customFormat="1" ht="12.75" customHeight="1">
      <c r="B108" s="534"/>
      <c r="C108" s="588"/>
      <c r="D108" s="606" t="s">
        <v>685</v>
      </c>
      <c r="E108" s="551"/>
      <c r="F108" s="552"/>
      <c r="G108" s="552"/>
      <c r="H108" s="552"/>
      <c r="I108" s="552"/>
      <c r="J108" s="553"/>
      <c r="K108" s="462"/>
      <c r="L108" s="532"/>
      <c r="M108" s="528"/>
      <c r="N108" s="529"/>
      <c r="P108" s="592"/>
      <c r="Q108" s="593"/>
      <c r="R108" s="592"/>
      <c r="S108" s="592"/>
    </row>
    <row r="109" spans="2:19" s="76" customFormat="1" ht="12.75" customHeight="1">
      <c r="B109" s="534"/>
      <c r="C109" s="588"/>
      <c r="D109" s="606" t="s">
        <v>685</v>
      </c>
      <c r="E109" s="551"/>
      <c r="F109" s="552"/>
      <c r="G109" s="552"/>
      <c r="H109" s="552"/>
      <c r="I109" s="552"/>
      <c r="J109" s="553"/>
      <c r="K109" s="462"/>
      <c r="L109" s="532"/>
      <c r="M109" s="528"/>
      <c r="N109" s="529"/>
      <c r="P109" s="592"/>
      <c r="Q109" s="593"/>
      <c r="R109" s="592"/>
      <c r="S109" s="592"/>
    </row>
    <row r="110" spans="2:19" s="76" customFormat="1" ht="12.75" customHeight="1">
      <c r="B110" s="534"/>
      <c r="C110" s="595"/>
      <c r="D110" s="607" t="s">
        <v>685</v>
      </c>
      <c r="E110" s="551"/>
      <c r="F110" s="552"/>
      <c r="G110" s="552"/>
      <c r="H110" s="552"/>
      <c r="I110" s="552"/>
      <c r="J110" s="553"/>
      <c r="K110" s="462"/>
      <c r="L110" s="532"/>
      <c r="M110" s="528"/>
      <c r="N110" s="529"/>
      <c r="P110" s="597"/>
      <c r="Q110" s="598"/>
      <c r="R110" s="597"/>
      <c r="S110" s="597"/>
    </row>
    <row r="111" spans="2:19" s="76" customFormat="1" ht="12.75" customHeight="1">
      <c r="B111" s="1172" t="s">
        <v>467</v>
      </c>
      <c r="C111" s="1173"/>
      <c r="D111" s="1173"/>
      <c r="E111" s="1173"/>
      <c r="F111" s="1173"/>
      <c r="G111" s="1173"/>
      <c r="H111" s="1173"/>
      <c r="I111" s="1173"/>
      <c r="J111" s="1173"/>
      <c r="K111" s="1173"/>
      <c r="L111" s="1173"/>
      <c r="M111" s="1173"/>
      <c r="N111" s="1174"/>
      <c r="P111" s="582"/>
      <c r="Q111" s="583"/>
      <c r="R111" s="582"/>
      <c r="S111" s="582"/>
    </row>
    <row r="112" spans="2:19" s="76" customFormat="1" ht="12.75" customHeight="1">
      <c r="B112" s="534"/>
      <c r="C112" s="584"/>
      <c r="D112" s="605" t="s">
        <v>685</v>
      </c>
      <c r="E112" s="551"/>
      <c r="F112" s="552"/>
      <c r="G112" s="552"/>
      <c r="H112" s="552"/>
      <c r="I112" s="552"/>
      <c r="J112" s="553"/>
      <c r="K112" s="462"/>
      <c r="L112" s="528"/>
      <c r="M112" s="523"/>
      <c r="N112" s="529"/>
      <c r="P112" s="586"/>
      <c r="Q112" s="587"/>
      <c r="R112" s="586"/>
      <c r="S112" s="586"/>
    </row>
    <row r="113" spans="2:19" s="76" customFormat="1" ht="12.75" customHeight="1">
      <c r="B113" s="534"/>
      <c r="C113" s="588"/>
      <c r="D113" s="606" t="s">
        <v>685</v>
      </c>
      <c r="E113" s="551"/>
      <c r="F113" s="552"/>
      <c r="G113" s="552"/>
      <c r="H113" s="552"/>
      <c r="I113" s="552"/>
      <c r="J113" s="553"/>
      <c r="K113" s="462"/>
      <c r="L113" s="528"/>
      <c r="M113" s="590">
        <f>P113+Q113</f>
        <v>0</v>
      </c>
      <c r="N113" s="529"/>
      <c r="P113" s="591">
        <f>ROUNDDOWN(SUMIFS($K112:$K120,$D112:$D120,"-")/1000,0)</f>
        <v>0</v>
      </c>
      <c r="Q113" s="591">
        <v>0</v>
      </c>
      <c r="R113" s="591">
        <f>ROUNDDOWN(SUMIFS($K112:$K120,$D112:$D120,"-",$C112:$C120,"○")/1000,0)</f>
        <v>0</v>
      </c>
      <c r="S113" s="591">
        <v>0</v>
      </c>
    </row>
    <row r="114" spans="2:19" s="76" customFormat="1" ht="12.75" customHeight="1">
      <c r="B114" s="534"/>
      <c r="C114" s="588"/>
      <c r="D114" s="606" t="s">
        <v>685</v>
      </c>
      <c r="E114" s="551"/>
      <c r="F114" s="552"/>
      <c r="G114" s="552"/>
      <c r="H114" s="552"/>
      <c r="I114" s="552"/>
      <c r="J114" s="553"/>
      <c r="K114" s="462"/>
      <c r="L114" s="530"/>
      <c r="M114" s="531"/>
      <c r="N114" s="529"/>
      <c r="P114" s="592"/>
      <c r="Q114" s="593"/>
      <c r="R114" s="592"/>
      <c r="S114" s="592"/>
    </row>
    <row r="115" spans="2:19" s="76" customFormat="1" ht="12.75" customHeight="1">
      <c r="B115" s="534"/>
      <c r="C115" s="588"/>
      <c r="D115" s="606" t="s">
        <v>685</v>
      </c>
      <c r="E115" s="551"/>
      <c r="F115" s="552"/>
      <c r="G115" s="552"/>
      <c r="H115" s="552"/>
      <c r="I115" s="552"/>
      <c r="J115" s="553"/>
      <c r="K115" s="462"/>
      <c r="L115" s="532"/>
      <c r="M115" s="528"/>
      <c r="N115" s="529"/>
      <c r="P115" s="592"/>
      <c r="Q115" s="593"/>
      <c r="R115" s="592"/>
      <c r="S115" s="592"/>
    </row>
    <row r="116" spans="2:19" s="76" customFormat="1" ht="12.75" customHeight="1">
      <c r="B116" s="534"/>
      <c r="C116" s="588"/>
      <c r="D116" s="606" t="s">
        <v>685</v>
      </c>
      <c r="E116" s="551"/>
      <c r="F116" s="552"/>
      <c r="G116" s="552"/>
      <c r="H116" s="552"/>
      <c r="I116" s="552"/>
      <c r="J116" s="553"/>
      <c r="K116" s="462"/>
      <c r="L116" s="532"/>
      <c r="M116" s="528"/>
      <c r="N116" s="529"/>
      <c r="P116" s="592"/>
      <c r="Q116" s="593"/>
      <c r="R116" s="592"/>
      <c r="S116" s="592"/>
    </row>
    <row r="117" spans="2:19" s="76" customFormat="1" ht="12.75" customHeight="1">
      <c r="B117" s="534"/>
      <c r="C117" s="588"/>
      <c r="D117" s="606" t="s">
        <v>685</v>
      </c>
      <c r="E117" s="551"/>
      <c r="F117" s="552"/>
      <c r="G117" s="552"/>
      <c r="H117" s="552"/>
      <c r="I117" s="552"/>
      <c r="J117" s="553"/>
      <c r="K117" s="462"/>
      <c r="L117" s="532"/>
      <c r="M117" s="528"/>
      <c r="N117" s="529"/>
      <c r="P117" s="592"/>
      <c r="Q117" s="593"/>
      <c r="R117" s="592"/>
      <c r="S117" s="592"/>
    </row>
    <row r="118" spans="2:19" s="76" customFormat="1" ht="12.75" customHeight="1">
      <c r="B118" s="534"/>
      <c r="C118" s="588"/>
      <c r="D118" s="606" t="s">
        <v>685</v>
      </c>
      <c r="E118" s="551"/>
      <c r="F118" s="552"/>
      <c r="G118" s="552"/>
      <c r="H118" s="552"/>
      <c r="I118" s="552"/>
      <c r="J118" s="553"/>
      <c r="K118" s="462"/>
      <c r="L118" s="532"/>
      <c r="M118" s="528"/>
      <c r="N118" s="529"/>
      <c r="P118" s="592"/>
      <c r="Q118" s="593"/>
      <c r="R118" s="592"/>
      <c r="S118" s="592"/>
    </row>
    <row r="119" spans="2:19" s="76" customFormat="1" ht="12.75" customHeight="1">
      <c r="B119" s="534"/>
      <c r="C119" s="595"/>
      <c r="D119" s="607" t="s">
        <v>685</v>
      </c>
      <c r="E119" s="551"/>
      <c r="F119" s="552"/>
      <c r="G119" s="552"/>
      <c r="H119" s="552"/>
      <c r="I119" s="552"/>
      <c r="J119" s="553"/>
      <c r="K119" s="462"/>
      <c r="L119" s="532"/>
      <c r="M119" s="528"/>
      <c r="N119" s="529"/>
      <c r="P119" s="597"/>
      <c r="Q119" s="598"/>
      <c r="R119" s="597"/>
      <c r="S119" s="597"/>
    </row>
    <row r="120" spans="2:19" s="76" customFormat="1" ht="12.75" customHeight="1">
      <c r="B120" s="1172" t="s">
        <v>468</v>
      </c>
      <c r="C120" s="1173"/>
      <c r="D120" s="1173"/>
      <c r="E120" s="1173"/>
      <c r="F120" s="1173"/>
      <c r="G120" s="1173"/>
      <c r="H120" s="1173"/>
      <c r="I120" s="1173"/>
      <c r="J120" s="1173"/>
      <c r="K120" s="1173"/>
      <c r="L120" s="1173"/>
      <c r="M120" s="1173"/>
      <c r="N120" s="1174"/>
      <c r="P120" s="582"/>
      <c r="Q120" s="583"/>
      <c r="R120" s="582"/>
      <c r="S120" s="582"/>
    </row>
    <row r="121" spans="2:19" s="76" customFormat="1" ht="12.75" customHeight="1">
      <c r="B121" s="534"/>
      <c r="C121" s="584"/>
      <c r="D121" s="605" t="s">
        <v>685</v>
      </c>
      <c r="E121" s="552"/>
      <c r="F121" s="552"/>
      <c r="G121" s="552"/>
      <c r="H121" s="552"/>
      <c r="I121" s="552"/>
      <c r="J121" s="553"/>
      <c r="K121" s="462"/>
      <c r="L121" s="532"/>
      <c r="M121" s="528"/>
      <c r="N121" s="529"/>
      <c r="P121" s="586"/>
      <c r="Q121" s="587"/>
      <c r="R121" s="586"/>
      <c r="S121" s="586"/>
    </row>
    <row r="122" spans="2:19" s="76" customFormat="1" ht="12.75" customHeight="1">
      <c r="B122" s="534"/>
      <c r="C122" s="588"/>
      <c r="D122" s="606" t="s">
        <v>685</v>
      </c>
      <c r="E122" s="552"/>
      <c r="F122" s="552"/>
      <c r="G122" s="552"/>
      <c r="H122" s="552"/>
      <c r="I122" s="552"/>
      <c r="J122" s="553"/>
      <c r="K122" s="462"/>
      <c r="L122" s="532"/>
      <c r="M122" s="590">
        <f>P122+Q122</f>
        <v>0</v>
      </c>
      <c r="N122" s="529"/>
      <c r="P122" s="591">
        <f>ROUNDDOWN(SUMIFS($K121:$K129,$D121:$D129,"-")/1000,0)</f>
        <v>0</v>
      </c>
      <c r="Q122" s="591">
        <v>0</v>
      </c>
      <c r="R122" s="591">
        <f>ROUNDDOWN(SUMIFS($K121:$K129,$D121:$D129,"-",$C121:$C129,"○")/1000,0)</f>
        <v>0</v>
      </c>
      <c r="S122" s="591">
        <v>0</v>
      </c>
    </row>
    <row r="123" spans="2:19" s="76" customFormat="1" ht="12.75" customHeight="1">
      <c r="B123" s="534"/>
      <c r="C123" s="588"/>
      <c r="D123" s="606" t="s">
        <v>685</v>
      </c>
      <c r="E123" s="552"/>
      <c r="F123" s="552"/>
      <c r="G123" s="552"/>
      <c r="H123" s="552"/>
      <c r="I123" s="552"/>
      <c r="J123" s="553"/>
      <c r="K123" s="462"/>
      <c r="L123" s="532"/>
      <c r="M123" s="528"/>
      <c r="N123" s="529"/>
      <c r="P123" s="592"/>
      <c r="Q123" s="593"/>
      <c r="R123" s="592"/>
      <c r="S123" s="592"/>
    </row>
    <row r="124" spans="2:19" s="76" customFormat="1" ht="12.75" customHeight="1">
      <c r="B124" s="534"/>
      <c r="C124" s="588"/>
      <c r="D124" s="606" t="s">
        <v>685</v>
      </c>
      <c r="E124" s="552"/>
      <c r="F124" s="552"/>
      <c r="G124" s="552"/>
      <c r="H124" s="552"/>
      <c r="I124" s="552"/>
      <c r="J124" s="553"/>
      <c r="K124" s="462"/>
      <c r="L124" s="532"/>
      <c r="M124" s="528"/>
      <c r="N124" s="529"/>
      <c r="P124" s="592"/>
      <c r="Q124" s="593"/>
      <c r="R124" s="592"/>
      <c r="S124" s="592"/>
    </row>
    <row r="125" spans="2:19" s="76" customFormat="1" ht="12.75" customHeight="1">
      <c r="B125" s="534"/>
      <c r="C125" s="588"/>
      <c r="D125" s="606" t="s">
        <v>685</v>
      </c>
      <c r="E125" s="552"/>
      <c r="F125" s="552"/>
      <c r="G125" s="552"/>
      <c r="H125" s="552"/>
      <c r="I125" s="552"/>
      <c r="J125" s="553"/>
      <c r="K125" s="462"/>
      <c r="L125" s="532"/>
      <c r="M125" s="528"/>
      <c r="N125" s="529"/>
      <c r="P125" s="592"/>
      <c r="Q125" s="593"/>
      <c r="R125" s="592"/>
      <c r="S125" s="592"/>
    </row>
    <row r="126" spans="2:19" s="76" customFormat="1" ht="12.75" customHeight="1">
      <c r="B126" s="534"/>
      <c r="C126" s="588"/>
      <c r="D126" s="606" t="s">
        <v>685</v>
      </c>
      <c r="E126" s="552"/>
      <c r="F126" s="552"/>
      <c r="G126" s="552"/>
      <c r="H126" s="552"/>
      <c r="I126" s="552"/>
      <c r="J126" s="553"/>
      <c r="K126" s="462"/>
      <c r="L126" s="532"/>
      <c r="M126" s="528"/>
      <c r="N126" s="529"/>
      <c r="P126" s="592"/>
      <c r="Q126" s="593"/>
      <c r="R126" s="592"/>
      <c r="S126" s="592"/>
    </row>
    <row r="127" spans="2:19" s="76" customFormat="1" ht="12.75" customHeight="1">
      <c r="B127" s="534"/>
      <c r="C127" s="588"/>
      <c r="D127" s="606" t="s">
        <v>685</v>
      </c>
      <c r="E127" s="552"/>
      <c r="F127" s="552"/>
      <c r="G127" s="552"/>
      <c r="H127" s="552"/>
      <c r="I127" s="552"/>
      <c r="J127" s="553"/>
      <c r="K127" s="462"/>
      <c r="L127" s="532"/>
      <c r="M127" s="528"/>
      <c r="N127" s="529"/>
      <c r="P127" s="592"/>
      <c r="Q127" s="593"/>
      <c r="R127" s="592"/>
      <c r="S127" s="592"/>
    </row>
    <row r="128" spans="2:19" s="76" customFormat="1" ht="12.75" customHeight="1">
      <c r="B128" s="534"/>
      <c r="C128" s="595"/>
      <c r="D128" s="607" t="s">
        <v>685</v>
      </c>
      <c r="E128" s="552"/>
      <c r="F128" s="552"/>
      <c r="G128" s="552"/>
      <c r="H128" s="552"/>
      <c r="I128" s="552"/>
      <c r="J128" s="553"/>
      <c r="K128" s="462"/>
      <c r="L128" s="528"/>
      <c r="M128" s="533"/>
      <c r="N128" s="529"/>
      <c r="P128" s="597"/>
      <c r="Q128" s="598"/>
      <c r="R128" s="597"/>
      <c r="S128" s="597"/>
    </row>
    <row r="129" spans="2:20" s="76" customFormat="1" ht="12.75" customHeight="1">
      <c r="B129" s="1172" t="s">
        <v>777</v>
      </c>
      <c r="C129" s="1173"/>
      <c r="D129" s="1173"/>
      <c r="E129" s="1173"/>
      <c r="F129" s="1173"/>
      <c r="G129" s="1173"/>
      <c r="H129" s="1173"/>
      <c r="I129" s="1173"/>
      <c r="J129" s="1173"/>
      <c r="K129" s="1173"/>
      <c r="L129" s="1173"/>
      <c r="M129" s="1173"/>
      <c r="N129" s="1174"/>
      <c r="P129" s="582"/>
      <c r="Q129" s="583"/>
      <c r="R129" s="582"/>
      <c r="S129" s="582"/>
    </row>
    <row r="130" spans="2:20" s="76" customFormat="1" ht="12.75" customHeight="1">
      <c r="B130" s="534"/>
      <c r="C130" s="584"/>
      <c r="D130" s="605" t="s">
        <v>685</v>
      </c>
      <c r="E130" s="552"/>
      <c r="F130" s="552"/>
      <c r="G130" s="552"/>
      <c r="H130" s="552"/>
      <c r="I130" s="552"/>
      <c r="J130" s="553"/>
      <c r="K130" s="462"/>
      <c r="L130" s="532"/>
      <c r="M130" s="528"/>
      <c r="N130" s="529"/>
      <c r="P130" s="586"/>
      <c r="Q130" s="587"/>
      <c r="R130" s="586"/>
      <c r="S130" s="586"/>
    </row>
    <row r="131" spans="2:20" s="76" customFormat="1" ht="12.75" customHeight="1">
      <c r="B131" s="534"/>
      <c r="C131" s="588"/>
      <c r="D131" s="606" t="s">
        <v>685</v>
      </c>
      <c r="E131" s="552"/>
      <c r="F131" s="552"/>
      <c r="G131" s="552"/>
      <c r="H131" s="552"/>
      <c r="I131" s="552"/>
      <c r="J131" s="553"/>
      <c r="K131" s="462"/>
      <c r="L131" s="532"/>
      <c r="M131" s="590">
        <f>P131+Q131</f>
        <v>0</v>
      </c>
      <c r="N131" s="529"/>
      <c r="P131" s="591">
        <f>ROUNDDOWN(SUMIFS($K130:$K138,D130:D138,"-")/1000,0)</f>
        <v>0</v>
      </c>
      <c r="Q131" s="591">
        <v>0</v>
      </c>
      <c r="R131" s="591">
        <f>ROUNDDOWN(SUMIFS($K130:$K138,$D130:$D138,"-",$C130:$C138,"○")/1000,0)</f>
        <v>0</v>
      </c>
      <c r="S131" s="591">
        <v>0</v>
      </c>
    </row>
    <row r="132" spans="2:20" s="76" customFormat="1" ht="12.75" customHeight="1">
      <c r="B132" s="534"/>
      <c r="C132" s="588"/>
      <c r="D132" s="606" t="s">
        <v>685</v>
      </c>
      <c r="E132" s="552"/>
      <c r="F132" s="552"/>
      <c r="G132" s="552"/>
      <c r="H132" s="552"/>
      <c r="I132" s="552"/>
      <c r="J132" s="553"/>
      <c r="K132" s="462"/>
      <c r="L132" s="532"/>
      <c r="M132" s="528"/>
      <c r="N132" s="529"/>
      <c r="P132" s="592"/>
      <c r="Q132" s="593"/>
      <c r="R132" s="592"/>
      <c r="S132" s="592"/>
    </row>
    <row r="133" spans="2:20" s="76" customFormat="1" ht="12.75" customHeight="1">
      <c r="B133" s="534"/>
      <c r="C133" s="588"/>
      <c r="D133" s="606" t="s">
        <v>685</v>
      </c>
      <c r="E133" s="552"/>
      <c r="F133" s="552"/>
      <c r="G133" s="552"/>
      <c r="H133" s="552"/>
      <c r="I133" s="552"/>
      <c r="J133" s="553"/>
      <c r="K133" s="462"/>
      <c r="L133" s="532"/>
      <c r="M133" s="528"/>
      <c r="N133" s="529"/>
      <c r="P133" s="592"/>
      <c r="Q133" s="593"/>
      <c r="R133" s="592"/>
      <c r="S133" s="592"/>
    </row>
    <row r="134" spans="2:20" s="76" customFormat="1" ht="12.75" customHeight="1">
      <c r="B134" s="534"/>
      <c r="C134" s="588"/>
      <c r="D134" s="606" t="s">
        <v>685</v>
      </c>
      <c r="E134" s="552"/>
      <c r="F134" s="552"/>
      <c r="G134" s="552"/>
      <c r="H134" s="552"/>
      <c r="I134" s="552"/>
      <c r="J134" s="553"/>
      <c r="K134" s="462"/>
      <c r="L134" s="532"/>
      <c r="M134" s="528"/>
      <c r="N134" s="529"/>
      <c r="P134" s="592"/>
      <c r="Q134" s="593"/>
      <c r="R134" s="592"/>
      <c r="S134" s="592"/>
    </row>
    <row r="135" spans="2:20" s="76" customFormat="1" ht="12.75" customHeight="1">
      <c r="B135" s="534"/>
      <c r="C135" s="588"/>
      <c r="D135" s="606" t="s">
        <v>685</v>
      </c>
      <c r="E135" s="552"/>
      <c r="F135" s="552"/>
      <c r="G135" s="552"/>
      <c r="H135" s="552"/>
      <c r="I135" s="552"/>
      <c r="J135" s="553"/>
      <c r="K135" s="462"/>
      <c r="L135" s="532"/>
      <c r="M135" s="528"/>
      <c r="N135" s="529"/>
      <c r="P135" s="592"/>
      <c r="Q135" s="593"/>
      <c r="R135" s="592"/>
      <c r="S135" s="592"/>
    </row>
    <row r="136" spans="2:20" s="76" customFormat="1" ht="12.75" customHeight="1">
      <c r="B136" s="534"/>
      <c r="C136" s="588"/>
      <c r="D136" s="606" t="s">
        <v>685</v>
      </c>
      <c r="E136" s="552"/>
      <c r="F136" s="552"/>
      <c r="G136" s="552"/>
      <c r="H136" s="552"/>
      <c r="I136" s="552"/>
      <c r="J136" s="553"/>
      <c r="K136" s="462"/>
      <c r="L136" s="532"/>
      <c r="M136" s="528"/>
      <c r="N136" s="529"/>
      <c r="P136" s="592"/>
      <c r="Q136" s="593"/>
      <c r="R136" s="592"/>
      <c r="S136" s="592"/>
    </row>
    <row r="137" spans="2:20" s="76" customFormat="1" ht="12.75" customHeight="1">
      <c r="B137" s="534"/>
      <c r="C137" s="595"/>
      <c r="D137" s="607" t="s">
        <v>685</v>
      </c>
      <c r="E137" s="552"/>
      <c r="F137" s="552"/>
      <c r="G137" s="552"/>
      <c r="H137" s="552"/>
      <c r="I137" s="552"/>
      <c r="J137" s="553"/>
      <c r="K137" s="462"/>
      <c r="L137" s="528"/>
      <c r="M137" s="533"/>
      <c r="N137" s="529"/>
      <c r="P137" s="597"/>
      <c r="Q137" s="598"/>
      <c r="R137" s="597"/>
      <c r="S137" s="597"/>
    </row>
    <row r="138" spans="2:20" ht="15.75" customHeight="1">
      <c r="B138" s="1184" t="s">
        <v>73</v>
      </c>
      <c r="C138" s="1097"/>
      <c r="D138" s="1097"/>
      <c r="E138" s="1097"/>
      <c r="F138" s="1097"/>
      <c r="G138" s="1097"/>
      <c r="H138" s="1097"/>
      <c r="I138" s="1097"/>
      <c r="J138" s="1097"/>
      <c r="K138" s="1097"/>
      <c r="L138" s="599"/>
      <c r="M138" s="600">
        <f>SUM(M86,M95,M104,M113,M122,M131)</f>
        <v>0</v>
      </c>
      <c r="N138" s="571"/>
      <c r="O138" s="294"/>
      <c r="P138" s="601">
        <f>SUM(P86,P95,P104,P113,P122,P131)</f>
        <v>0</v>
      </c>
      <c r="Q138" s="601">
        <f t="shared" ref="Q138:S138" si="1">SUM(Q86,Q95,Q104,Q113,Q122,Q131)</f>
        <v>0</v>
      </c>
      <c r="R138" s="601">
        <f t="shared" si="1"/>
        <v>0</v>
      </c>
      <c r="S138" s="601">
        <f t="shared" si="1"/>
        <v>0</v>
      </c>
    </row>
    <row r="139" spans="2:20" ht="14.25" customHeight="1">
      <c r="B139" s="466" t="s">
        <v>76</v>
      </c>
      <c r="C139" s="608"/>
      <c r="D139" s="608"/>
      <c r="E139" s="608"/>
      <c r="F139" s="608"/>
      <c r="G139" s="608"/>
      <c r="H139" s="608"/>
      <c r="I139" s="608"/>
      <c r="J139" s="608"/>
      <c r="K139" s="608"/>
      <c r="L139" s="609"/>
      <c r="M139" s="610"/>
      <c r="N139"/>
      <c r="O139"/>
      <c r="P139" s="1177" t="s">
        <v>674</v>
      </c>
      <c r="Q139" s="1178"/>
      <c r="R139" s="1177" t="s">
        <v>675</v>
      </c>
      <c r="S139" s="1178"/>
    </row>
    <row r="140" spans="2:20" ht="18" customHeight="1" thickBot="1">
      <c r="B140" s="623"/>
      <c r="C140" s="575"/>
      <c r="D140" s="575"/>
      <c r="E140" s="465"/>
      <c r="F140" s="122"/>
      <c r="G140" s="122"/>
      <c r="H140" s="122"/>
      <c r="I140" s="122"/>
      <c r="J140" s="122"/>
      <c r="K140" s="122"/>
      <c r="L140" s="122"/>
      <c r="M140" s="122"/>
      <c r="O140" s="76"/>
      <c r="P140" s="580" t="s">
        <v>679</v>
      </c>
      <c r="Q140" s="580" t="s">
        <v>680</v>
      </c>
      <c r="R140" s="581" t="s">
        <v>681</v>
      </c>
      <c r="S140" s="581" t="s">
        <v>682</v>
      </c>
    </row>
    <row r="141" spans="2:20" ht="27.75" customHeight="1">
      <c r="B141" s="122"/>
      <c r="C141" s="320"/>
      <c r="D141" s="1185" t="s">
        <v>686</v>
      </c>
      <c r="E141" s="1186"/>
      <c r="F141" s="1186"/>
      <c r="G141" s="1187" t="s">
        <v>687</v>
      </c>
      <c r="H141" s="1188"/>
      <c r="I141" s="1188"/>
      <c r="J141" s="1188"/>
      <c r="K141" s="1189"/>
      <c r="L141" s="611"/>
      <c r="M141" s="612">
        <f>SUM(M78,M138)</f>
        <v>0</v>
      </c>
      <c r="N141" s="567"/>
      <c r="O141" s="613"/>
      <c r="P141" s="614">
        <f>SUM(P78,P138)</f>
        <v>0</v>
      </c>
      <c r="Q141" s="615">
        <f>SUM(Q78,Q138)</f>
        <v>0</v>
      </c>
      <c r="R141" s="602">
        <f>SUM(R78,R138)</f>
        <v>0</v>
      </c>
      <c r="S141" s="602">
        <f>SUM(S78,S138)</f>
        <v>0</v>
      </c>
    </row>
    <row r="142" spans="2:20" ht="48.75" customHeight="1">
      <c r="B142" s="616"/>
      <c r="C142" s="320"/>
      <c r="D142" s="1190" t="s">
        <v>688</v>
      </c>
      <c r="E142" s="1191"/>
      <c r="F142" s="1191"/>
      <c r="G142" s="1192" t="s">
        <v>689</v>
      </c>
      <c r="H142" s="1193"/>
      <c r="I142" s="1193"/>
      <c r="J142" s="1193"/>
      <c r="K142" s="1194"/>
      <c r="L142" s="617"/>
      <c r="M142" s="618">
        <f>P142+Q142</f>
        <v>0</v>
      </c>
      <c r="N142" s="619"/>
      <c r="O142" s="613"/>
      <c r="P142" s="615">
        <f>IF(共通入力シート!$B$18="課税事業者",ROUNDDOWN((P141-R141)*10/110,0),0)</f>
        <v>0</v>
      </c>
      <c r="Q142" s="615">
        <f>IF(共通入力シート!$B$18="課税事業者",ROUNDDOWN((Q141-S141)*10/110,0),0)</f>
        <v>0</v>
      </c>
      <c r="R142" s="76"/>
      <c r="S142" s="76"/>
      <c r="T142" s="718" t="s">
        <v>785</v>
      </c>
    </row>
    <row r="143" spans="2:20" ht="34.5" customHeight="1" thickBot="1">
      <c r="B143" s="616"/>
      <c r="C143" s="320"/>
      <c r="D143" s="1195" t="s">
        <v>690</v>
      </c>
      <c r="E143" s="1196"/>
      <c r="F143" s="1196"/>
      <c r="G143" s="1197" t="s">
        <v>691</v>
      </c>
      <c r="H143" s="1198"/>
      <c r="I143" s="1198"/>
      <c r="J143" s="1198"/>
      <c r="K143" s="1199"/>
      <c r="L143" s="620"/>
      <c r="M143" s="621">
        <f>M141-M142</f>
        <v>0</v>
      </c>
      <c r="N143" s="568"/>
      <c r="O143" s="613"/>
      <c r="P143" s="602">
        <f>P141-P142</f>
        <v>0</v>
      </c>
      <c r="Q143" s="602">
        <f>Q141-Q142</f>
        <v>0</v>
      </c>
      <c r="R143" s="76"/>
      <c r="S143" s="76"/>
      <c r="T143" s="718" t="s">
        <v>786</v>
      </c>
    </row>
    <row r="144" spans="2:20" ht="15.75" customHeight="1" thickBot="1">
      <c r="B144" s="616"/>
      <c r="C144" s="575"/>
      <c r="D144" s="575"/>
      <c r="E144" s="616"/>
      <c r="F144" s="616"/>
      <c r="G144" s="328" t="s">
        <v>695</v>
      </c>
      <c r="H144" s="122"/>
      <c r="J144" s="570"/>
      <c r="K144" s="570"/>
      <c r="L144" s="570"/>
      <c r="M144" s="569"/>
      <c r="O144" s="76"/>
      <c r="P144" s="76"/>
    </row>
    <row r="145" spans="2:17" ht="33.75" customHeight="1" thickBot="1">
      <c r="B145" s="616"/>
      <c r="C145" s="575"/>
      <c r="D145" s="1200" t="s">
        <v>74</v>
      </c>
      <c r="E145" s="1201"/>
      <c r="F145" s="1201"/>
      <c r="G145" s="1202" t="str">
        <f>IF(共通入力シート!$B$2="","",共通入力シート!$B$2)</f>
        <v/>
      </c>
      <c r="H145" s="1203"/>
      <c r="I145" s="1203"/>
      <c r="J145" s="1203"/>
      <c r="K145" s="1203"/>
      <c r="L145" s="1203"/>
      <c r="M145" s="1203"/>
      <c r="N145" s="1204"/>
      <c r="O145" s="76"/>
      <c r="P145" s="76"/>
    </row>
    <row r="146" spans="2:17" ht="9.75" customHeight="1" thickBot="1">
      <c r="B146" s="608"/>
      <c r="C146" s="575"/>
      <c r="D146" s="575"/>
      <c r="E146" s="608"/>
      <c r="F146" s="608"/>
      <c r="G146"/>
      <c r="H146" s="122"/>
      <c r="I146" s="545"/>
      <c r="J146" s="526"/>
      <c r="K146" s="527"/>
      <c r="L146" s="527"/>
      <c r="M146" s="546"/>
      <c r="O146" s="76"/>
      <c r="P146" s="76"/>
    </row>
    <row r="147" spans="2:17" ht="36" customHeight="1" thickBot="1">
      <c r="B147" s="327"/>
      <c r="C147" s="320"/>
      <c r="D147" s="575"/>
      <c r="E147" s="327"/>
      <c r="F147" s="327"/>
      <c r="G147" s="1205" t="s">
        <v>38</v>
      </c>
      <c r="H147" s="1206"/>
      <c r="I147" s="1207"/>
      <c r="J147" s="1208">
        <f>M143</f>
        <v>0</v>
      </c>
      <c r="K147" s="1209"/>
      <c r="L147" s="1210"/>
      <c r="M147" s="1016" t="s">
        <v>75</v>
      </c>
      <c r="N147" s="1204"/>
      <c r="O147" s="320"/>
      <c r="P147" s="602">
        <f>P143</f>
        <v>0</v>
      </c>
      <c r="Q147" s="602">
        <f>Q143</f>
        <v>0</v>
      </c>
    </row>
    <row r="148" spans="2:17" ht="8.25" customHeight="1">
      <c r="B148" s="2"/>
      <c r="E148" s="466"/>
      <c r="F148" s="463"/>
      <c r="G148" s="463"/>
      <c r="H148" s="463"/>
      <c r="I148" s="463"/>
      <c r="J148" s="463"/>
      <c r="K148" s="464"/>
      <c r="L148" s="464"/>
      <c r="M148" s="464"/>
    </row>
    <row r="151" spans="2:17">
      <c r="B151" s="139"/>
      <c r="C151" s="139"/>
      <c r="D151" s="139"/>
    </row>
    <row r="152" spans="2:17">
      <c r="B152" s="139"/>
      <c r="C152" s="139"/>
      <c r="D152" s="139"/>
    </row>
    <row r="153" spans="2:17">
      <c r="B153" s="139"/>
      <c r="C153" s="139"/>
      <c r="D153" s="139"/>
    </row>
  </sheetData>
  <sheetProtection algorithmName="SHA-512" hashValue="p1lSzfeQgxgmUSDQuDkwfyuaLYLCnL/OWQAvJ6i6qTqoX4OrLK9/v1he6h4njxReCsL9a+IMHq8PZw4QJxR7xg==" saltValue="yQNo7CB6lCgE3iszeaVdtw==" spinCount="100000" sheet="1" objects="1" scenarios="1" formatCells="0" formatRows="0" insertRows="0"/>
  <mergeCells count="39">
    <mergeCell ref="D143:F143"/>
    <mergeCell ref="G143:K143"/>
    <mergeCell ref="D145:F145"/>
    <mergeCell ref="G145:N145"/>
    <mergeCell ref="G147:I147"/>
    <mergeCell ref="J147:L147"/>
    <mergeCell ref="M147:N147"/>
    <mergeCell ref="P139:Q139"/>
    <mergeCell ref="R139:S139"/>
    <mergeCell ref="D141:F141"/>
    <mergeCell ref="G141:K141"/>
    <mergeCell ref="D142:F142"/>
    <mergeCell ref="G142:K142"/>
    <mergeCell ref="B138:K138"/>
    <mergeCell ref="B78:K78"/>
    <mergeCell ref="C82:D82"/>
    <mergeCell ref="P82:Q82"/>
    <mergeCell ref="R82:S82"/>
    <mergeCell ref="E83:J83"/>
    <mergeCell ref="L83:N83"/>
    <mergeCell ref="B84:N84"/>
    <mergeCell ref="B93:N93"/>
    <mergeCell ref="B102:N102"/>
    <mergeCell ref="B111:N111"/>
    <mergeCell ref="B120:N120"/>
    <mergeCell ref="R4:S4"/>
    <mergeCell ref="E5:J5"/>
    <mergeCell ref="L5:N5"/>
    <mergeCell ref="B6:N6"/>
    <mergeCell ref="B15:N15"/>
    <mergeCell ref="B69:N69"/>
    <mergeCell ref="B129:N129"/>
    <mergeCell ref="B60:N60"/>
    <mergeCell ref="C4:D4"/>
    <mergeCell ref="P4:Q4"/>
    <mergeCell ref="B24:N24"/>
    <mergeCell ref="B33:N33"/>
    <mergeCell ref="B42:N42"/>
    <mergeCell ref="B51:N51"/>
  </mergeCells>
  <phoneticPr fontId="1"/>
  <dataValidations count="2">
    <dataValidation type="list" allowBlank="1" showInputMessage="1" showErrorMessage="1" sqref="B70:B77 B7:B14 B16:B23 B25:B32 B34:B41 B43:B50 B52:B59 B61:B68 B85:B92 B94:B101 B103:B110 B112:B119 B121:B128 B130:B137" xr:uid="{46D2EEC9-1C01-4D61-9268-385771BD3CAE}">
      <formula1>"　,共-01,共-02,共-03,共-04,共-05,共-06,共-07,共-08,共-09,共-10,共-11,共-12,共-13,共-14,共-15,共-16,共-17,共-18,共-19,共-20"</formula1>
    </dataValidation>
    <dataValidation type="list" allowBlank="1" showInputMessage="1" showErrorMessage="1" sqref="C70:D77 C130:C137 C7:C14 C25:D32 C16:C23 C34:C41 C43:C50 C52:C59 C85:C92 C94:C101 C103:C110 C112:C119 C121:C128 C61:C68" xr:uid="{515C30B6-C031-410E-8147-4E6E4AF4D751}">
      <formula1>"○"</formula1>
    </dataValidation>
  </dataValidations>
  <printOptions horizontalCentered="1"/>
  <pageMargins left="0.70866141732283472" right="0.70866141732283472" top="0.74803149606299213" bottom="0.74803149606299213" header="0.31496062992125984" footer="0.31496062992125984"/>
  <pageSetup paperSize="9" scale="53" orientation="portrait" r:id="rId1"/>
  <headerFooter>
    <oddHeader>&amp;R&amp;"ＭＳ Ｐゴシック,標準"（様式１ー４ー②）</oddHeader>
  </headerFooter>
  <rowBreaks count="1" manualBreakCount="1">
    <brk id="80" max="19" man="1"/>
  </rowBreak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B5F53F-C51F-4938-A80C-9BA012A1400A}">
  <sheetPr codeName="Sheet17"/>
  <dimension ref="A1:V216"/>
  <sheetViews>
    <sheetView view="pageBreakPreview" zoomScaleNormal="100" zoomScaleSheetLayoutView="100" workbookViewId="0">
      <selection activeCell="D6" sqref="D6:P6"/>
    </sheetView>
  </sheetViews>
  <sheetFormatPr defaultColWidth="8.125" defaultRowHeight="18.75"/>
  <cols>
    <col min="1" max="1" width="0.875" customWidth="1"/>
    <col min="2" max="2" width="4.625" style="186" customWidth="1"/>
    <col min="3" max="5" width="6.375" style="186" customWidth="1"/>
    <col min="6" max="6" width="6.5" style="186" customWidth="1"/>
    <col min="7" max="8" width="6.5" style="187" customWidth="1"/>
    <col min="9" max="9" width="7.125" style="187" customWidth="1"/>
    <col min="10" max="16" width="6.5" style="187" customWidth="1"/>
    <col min="17" max="17" width="0.875" style="186" customWidth="1"/>
    <col min="18" max="18" width="4.5" customWidth="1"/>
    <col min="19" max="20" width="8.125" style="34"/>
    <col min="21" max="21" width="15.5" style="34" customWidth="1"/>
    <col min="22" max="22" width="8.125" style="34"/>
  </cols>
  <sheetData>
    <row r="1" spans="1:22">
      <c r="L1" s="1378"/>
      <c r="M1" s="1378"/>
      <c r="N1" s="1378"/>
      <c r="O1" s="1378"/>
      <c r="P1" s="1378"/>
    </row>
    <row r="2" spans="1:22" s="72" customFormat="1" ht="19.5" customHeight="1">
      <c r="B2" s="188" t="s">
        <v>115</v>
      </c>
      <c r="C2" s="188"/>
      <c r="D2" s="188"/>
      <c r="E2" s="188"/>
      <c r="F2" s="188"/>
      <c r="G2" s="189"/>
      <c r="H2" s="189"/>
      <c r="I2" s="189"/>
      <c r="J2" s="189"/>
      <c r="K2" s="189"/>
      <c r="L2" s="189"/>
      <c r="M2" s="189"/>
      <c r="N2" s="189"/>
      <c r="O2" s="189"/>
      <c r="P2" s="190" t="s">
        <v>116</v>
      </c>
      <c r="Q2" s="191"/>
      <c r="R2" s="563" t="s">
        <v>617</v>
      </c>
      <c r="S2" s="37"/>
    </row>
    <row r="3" spans="1:22" ht="8.85" customHeight="1">
      <c r="B3" s="192"/>
      <c r="M3" s="1378"/>
      <c r="N3" s="1378"/>
      <c r="O3" s="1378"/>
      <c r="P3" s="1378"/>
      <c r="Q3" s="1378"/>
      <c r="R3" s="72"/>
      <c r="T3"/>
      <c r="U3"/>
      <c r="V3"/>
    </row>
    <row r="4" spans="1:22" ht="24" customHeight="1">
      <c r="B4" s="1379" t="s">
        <v>117</v>
      </c>
      <c r="C4" s="1380"/>
      <c r="D4" s="1383" t="s">
        <v>118</v>
      </c>
      <c r="E4" s="1384"/>
      <c r="F4" s="1385" t="str">
        <f>IF(共通入力シート!C2=0,"",共通入力シート!C2)</f>
        <v/>
      </c>
      <c r="G4" s="1385"/>
      <c r="H4" s="1385"/>
      <c r="I4" s="1385"/>
      <c r="J4" s="1385"/>
      <c r="K4" s="1385"/>
      <c r="L4" s="1385"/>
      <c r="M4" s="1386" t="s">
        <v>119</v>
      </c>
      <c r="N4" s="1386"/>
      <c r="O4" s="1387" t="str">
        <f>IF(共通入力シート!B6=0,"",共通入力シート!B6)</f>
        <v/>
      </c>
      <c r="P4" s="1388"/>
      <c r="T4"/>
      <c r="U4"/>
      <c r="V4"/>
    </row>
    <row r="5" spans="1:22" ht="24.75" customHeight="1">
      <c r="B5" s="1381"/>
      <c r="C5" s="1382"/>
      <c r="D5" s="1389" t="str">
        <f>IF(共通入力シート!B2=0,"",共通入力シート!B2)</f>
        <v/>
      </c>
      <c r="E5" s="1390"/>
      <c r="F5" s="1390"/>
      <c r="G5" s="1390"/>
      <c r="H5" s="1390"/>
      <c r="I5" s="1390"/>
      <c r="J5" s="1390"/>
      <c r="K5" s="1390"/>
      <c r="L5" s="1390"/>
      <c r="M5" s="1391" t="s">
        <v>120</v>
      </c>
      <c r="N5" s="1391"/>
      <c r="O5" s="1392" t="s">
        <v>121</v>
      </c>
      <c r="P5" s="1393"/>
      <c r="T5"/>
      <c r="U5"/>
      <c r="V5"/>
    </row>
    <row r="6" spans="1:22" ht="32.25" customHeight="1">
      <c r="B6" s="1344" t="s">
        <v>122</v>
      </c>
      <c r="C6" s="1345"/>
      <c r="D6" s="1346"/>
      <c r="E6" s="1347"/>
      <c r="F6" s="1347"/>
      <c r="G6" s="1347"/>
      <c r="H6" s="1347"/>
      <c r="I6" s="1347"/>
      <c r="J6" s="1347"/>
      <c r="K6" s="1347"/>
      <c r="L6" s="1347"/>
      <c r="M6" s="1347"/>
      <c r="N6" s="1347"/>
      <c r="O6" s="1347"/>
      <c r="P6" s="1348"/>
      <c r="T6"/>
      <c r="U6"/>
      <c r="V6"/>
    </row>
    <row r="7" spans="1:22" ht="18.95" customHeight="1">
      <c r="B7" s="1324" t="s">
        <v>124</v>
      </c>
      <c r="C7" s="1325"/>
      <c r="D7" s="971" t="s">
        <v>125</v>
      </c>
      <c r="E7" s="972"/>
      <c r="F7" s="972"/>
      <c r="G7" s="972"/>
      <c r="H7" s="972"/>
      <c r="I7" s="972"/>
      <c r="J7" s="972"/>
      <c r="K7" s="972"/>
      <c r="L7" s="972"/>
      <c r="M7" s="972"/>
      <c r="N7" s="972"/>
      <c r="O7" s="972"/>
      <c r="P7" s="973"/>
      <c r="Q7" s="196"/>
      <c r="R7" s="196"/>
      <c r="T7"/>
      <c r="U7"/>
      <c r="V7"/>
    </row>
    <row r="8" spans="1:22" ht="18" customHeight="1">
      <c r="B8" s="1326"/>
      <c r="C8" s="1327"/>
      <c r="D8" s="1330"/>
      <c r="E8" s="1331"/>
      <c r="F8" s="1331"/>
      <c r="G8" s="1331"/>
      <c r="H8" s="1331"/>
      <c r="I8" s="1331"/>
      <c r="J8" s="1331"/>
      <c r="K8" s="1331"/>
      <c r="L8" s="1331"/>
      <c r="M8" s="1331"/>
      <c r="N8" s="1331"/>
      <c r="O8" s="1331"/>
      <c r="P8" s="1332"/>
      <c r="Q8" s="196"/>
      <c r="R8" s="196"/>
      <c r="T8"/>
      <c r="U8"/>
      <c r="V8"/>
    </row>
    <row r="9" spans="1:22" ht="18" customHeight="1">
      <c r="A9" s="38"/>
      <c r="B9" s="1326"/>
      <c r="C9" s="1327"/>
      <c r="D9" s="1333"/>
      <c r="E9" s="1331"/>
      <c r="F9" s="1331"/>
      <c r="G9" s="1331"/>
      <c r="H9" s="1331"/>
      <c r="I9" s="1331"/>
      <c r="J9" s="1331"/>
      <c r="K9" s="1331"/>
      <c r="L9" s="1331"/>
      <c r="M9" s="1331"/>
      <c r="N9" s="1331"/>
      <c r="O9" s="1331"/>
      <c r="P9" s="1332"/>
      <c r="Q9" s="197"/>
      <c r="R9" s="197"/>
      <c r="T9"/>
      <c r="U9"/>
      <c r="V9"/>
    </row>
    <row r="10" spans="1:22" ht="18" customHeight="1">
      <c r="A10" s="38"/>
      <c r="B10" s="1326"/>
      <c r="C10" s="1327"/>
      <c r="D10" s="1333"/>
      <c r="E10" s="1331"/>
      <c r="F10" s="1331"/>
      <c r="G10" s="1331"/>
      <c r="H10" s="1331"/>
      <c r="I10" s="1331"/>
      <c r="J10" s="1331"/>
      <c r="K10" s="1331"/>
      <c r="L10" s="1331"/>
      <c r="M10" s="1331"/>
      <c r="N10" s="1331"/>
      <c r="O10" s="1331"/>
      <c r="P10" s="1332"/>
      <c r="Q10" s="36"/>
      <c r="R10" s="36"/>
      <c r="T10"/>
      <c r="U10"/>
      <c r="V10"/>
    </row>
    <row r="11" spans="1:22" s="198" customFormat="1" ht="18.95" customHeight="1">
      <c r="A11" s="38"/>
      <c r="B11" s="1326"/>
      <c r="C11" s="1327"/>
      <c r="D11" s="1357" t="s">
        <v>126</v>
      </c>
      <c r="E11" s="1358"/>
      <c r="F11" s="1358"/>
      <c r="G11" s="1358"/>
      <c r="H11" s="1358"/>
      <c r="I11" s="1358"/>
      <c r="J11" s="1358"/>
      <c r="K11" s="1358"/>
      <c r="L11" s="1358"/>
      <c r="M11" s="1358"/>
      <c r="N11" s="1358"/>
      <c r="O11" s="1358"/>
      <c r="P11" s="1359"/>
      <c r="Q11" s="36"/>
      <c r="R11" s="36"/>
    </row>
    <row r="12" spans="1:22" ht="18" customHeight="1">
      <c r="A12" s="38"/>
      <c r="B12" s="1326"/>
      <c r="C12" s="1327"/>
      <c r="D12" s="1334"/>
      <c r="E12" s="980"/>
      <c r="F12" s="980"/>
      <c r="G12" s="980"/>
      <c r="H12" s="980"/>
      <c r="I12" s="980"/>
      <c r="J12" s="980"/>
      <c r="K12" s="980"/>
      <c r="L12" s="980"/>
      <c r="M12" s="980"/>
      <c r="N12" s="980"/>
      <c r="O12" s="980"/>
      <c r="P12" s="1335"/>
      <c r="Q12" s="36"/>
      <c r="R12" s="36"/>
      <c r="S12"/>
      <c r="T12"/>
      <c r="U12"/>
      <c r="V12"/>
    </row>
    <row r="13" spans="1:22" ht="18" customHeight="1">
      <c r="A13" s="38"/>
      <c r="B13" s="1326"/>
      <c r="C13" s="1327"/>
      <c r="D13" s="1336"/>
      <c r="E13" s="980"/>
      <c r="F13" s="980"/>
      <c r="G13" s="980"/>
      <c r="H13" s="980"/>
      <c r="I13" s="980"/>
      <c r="J13" s="980"/>
      <c r="K13" s="980"/>
      <c r="L13" s="980"/>
      <c r="M13" s="980"/>
      <c r="N13" s="980"/>
      <c r="O13" s="980"/>
      <c r="P13" s="1335"/>
      <c r="Q13" s="36"/>
      <c r="R13" s="36"/>
      <c r="S13"/>
      <c r="T13"/>
      <c r="U13"/>
      <c r="V13"/>
    </row>
    <row r="14" spans="1:22" ht="18" customHeight="1">
      <c r="A14" s="38"/>
      <c r="B14" s="1328"/>
      <c r="C14" s="1329"/>
      <c r="D14" s="1337"/>
      <c r="E14" s="1338"/>
      <c r="F14" s="1338"/>
      <c r="G14" s="1338"/>
      <c r="H14" s="1338"/>
      <c r="I14" s="1338"/>
      <c r="J14" s="1338"/>
      <c r="K14" s="1338"/>
      <c r="L14" s="1338"/>
      <c r="M14" s="1338"/>
      <c r="N14" s="1338"/>
      <c r="O14" s="1338"/>
      <c r="P14" s="1339"/>
      <c r="Q14" s="36"/>
      <c r="R14" s="36"/>
      <c r="S14"/>
      <c r="T14"/>
      <c r="U14"/>
      <c r="V14"/>
    </row>
    <row r="15" spans="1:22" ht="18" customHeight="1">
      <c r="A15" s="38"/>
      <c r="B15" s="1285" t="s">
        <v>296</v>
      </c>
      <c r="C15" s="1340"/>
      <c r="D15" s="331" t="s">
        <v>128</v>
      </c>
      <c r="E15" s="198"/>
      <c r="F15" s="198"/>
      <c r="G15" s="198"/>
      <c r="H15" s="198"/>
      <c r="I15" s="38"/>
      <c r="J15" s="38"/>
      <c r="K15" s="38"/>
      <c r="L15" s="38"/>
      <c r="M15" s="38"/>
      <c r="N15" s="38"/>
      <c r="O15" s="38"/>
      <c r="P15" s="163"/>
      <c r="Q15" s="198"/>
      <c r="R15" s="38"/>
      <c r="T15"/>
      <c r="U15"/>
      <c r="V15"/>
    </row>
    <row r="16" spans="1:22" ht="18" customHeight="1">
      <c r="A16" s="38"/>
      <c r="B16" s="1238"/>
      <c r="C16" s="1341"/>
      <c r="D16" s="1355" t="s">
        <v>129</v>
      </c>
      <c r="E16" s="1356"/>
      <c r="F16" s="1356"/>
      <c r="G16" s="1356"/>
      <c r="H16" s="1356"/>
      <c r="I16" s="981"/>
      <c r="J16" s="1360" t="s">
        <v>127</v>
      </c>
      <c r="K16" s="1360"/>
      <c r="L16" s="1360"/>
      <c r="M16" s="38"/>
      <c r="N16" s="38"/>
      <c r="O16" s="38"/>
      <c r="P16" s="163"/>
      <c r="Q16" s="198"/>
      <c r="R16" s="38"/>
      <c r="T16"/>
      <c r="U16"/>
      <c r="V16"/>
    </row>
    <row r="17" spans="1:22" ht="18" customHeight="1">
      <c r="A17" s="38"/>
      <c r="B17" s="1342"/>
      <c r="C17" s="1343"/>
      <c r="D17" s="1349" t="s">
        <v>295</v>
      </c>
      <c r="E17" s="1350"/>
      <c r="F17" s="1350"/>
      <c r="G17" s="1350"/>
      <c r="H17" s="1350"/>
      <c r="I17" s="1351"/>
      <c r="J17" s="1352"/>
      <c r="K17" s="1353"/>
      <c r="L17" s="1353"/>
      <c r="M17" s="1353"/>
      <c r="N17" s="1353"/>
      <c r="O17" s="1353"/>
      <c r="P17" s="1354"/>
      <c r="Q17" s="198"/>
      <c r="R17" s="38"/>
      <c r="T17"/>
      <c r="U17"/>
      <c r="V17"/>
    </row>
    <row r="18" spans="1:22" s="72" customFormat="1" ht="18.95" customHeight="1" thickBot="1">
      <c r="B18" s="944" t="s">
        <v>130</v>
      </c>
      <c r="C18" s="946"/>
      <c r="D18" s="1367" t="s">
        <v>131</v>
      </c>
      <c r="E18" s="1368"/>
      <c r="F18" s="1368"/>
      <c r="G18" s="1368"/>
      <c r="H18" s="1368"/>
      <c r="I18" s="1368"/>
      <c r="J18" s="1368"/>
      <c r="K18" s="1368"/>
      <c r="L18" s="1368"/>
      <c r="M18" s="1368"/>
      <c r="N18" s="1368"/>
      <c r="O18" s="1368"/>
      <c r="P18" s="1369"/>
      <c r="Q18"/>
      <c r="R18"/>
      <c r="S18"/>
      <c r="T18"/>
      <c r="U18"/>
    </row>
    <row r="19" spans="1:22" s="39" customFormat="1" ht="18.95" customHeight="1" thickTop="1">
      <c r="B19" s="1363"/>
      <c r="C19" s="1364"/>
      <c r="D19" s="1370" t="s">
        <v>132</v>
      </c>
      <c r="E19" s="1370"/>
      <c r="F19" s="1370"/>
      <c r="G19" s="1371"/>
      <c r="H19" s="1371"/>
      <c r="I19" s="1371"/>
      <c r="J19" s="1371"/>
      <c r="K19" s="1371"/>
      <c r="L19" s="1371"/>
      <c r="M19" s="1371"/>
      <c r="N19" s="1371"/>
      <c r="O19" s="1371"/>
      <c r="P19" s="1371"/>
      <c r="Q19" s="198"/>
      <c r="R19" s="184"/>
      <c r="S19" s="184"/>
      <c r="T19" s="184"/>
      <c r="U19" s="184"/>
      <c r="V19" s="54"/>
    </row>
    <row r="20" spans="1:22" s="39" customFormat="1" ht="18.95" customHeight="1">
      <c r="B20" s="1363"/>
      <c r="C20" s="1364"/>
      <c r="D20" s="1361" t="s">
        <v>133</v>
      </c>
      <c r="E20" s="1361"/>
      <c r="F20" s="1361"/>
      <c r="G20" s="1362"/>
      <c r="H20" s="1362"/>
      <c r="I20" s="1362"/>
      <c r="J20" s="1362"/>
      <c r="K20" s="1362"/>
      <c r="L20" s="1362"/>
      <c r="M20" s="1362"/>
      <c r="N20" s="1362"/>
      <c r="O20" s="1362"/>
      <c r="P20" s="1362"/>
      <c r="Q20" s="198"/>
      <c r="R20" s="184"/>
      <c r="S20" s="184"/>
      <c r="T20" s="184"/>
      <c r="U20" s="184"/>
      <c r="V20" s="54"/>
    </row>
    <row r="21" spans="1:22" s="39" customFormat="1" ht="18.95" customHeight="1">
      <c r="B21" s="1363"/>
      <c r="C21" s="1364"/>
      <c r="D21" s="1361" t="s">
        <v>134</v>
      </c>
      <c r="E21" s="1361"/>
      <c r="F21" s="1361"/>
      <c r="G21" s="1377"/>
      <c r="H21" s="1377"/>
      <c r="I21" s="1377"/>
      <c r="J21" s="1377"/>
      <c r="K21" s="1377"/>
      <c r="L21" s="1377"/>
      <c r="M21" s="1377"/>
      <c r="N21" s="1377"/>
      <c r="O21" s="1377"/>
      <c r="P21" s="1377"/>
      <c r="Q21" s="198"/>
      <c r="R21" s="184"/>
      <c r="S21" s="184"/>
      <c r="T21" s="184"/>
      <c r="U21" s="184"/>
      <c r="V21" s="54"/>
    </row>
    <row r="22" spans="1:22" s="39" customFormat="1" ht="18.95" customHeight="1">
      <c r="B22" s="1363"/>
      <c r="C22" s="1364"/>
      <c r="D22" s="1372" t="s">
        <v>135</v>
      </c>
      <c r="E22" s="1373"/>
      <c r="F22" s="1374"/>
      <c r="G22" s="1375"/>
      <c r="H22" s="1376"/>
      <c r="I22" s="1375"/>
      <c r="J22" s="1376"/>
      <c r="K22" s="1375"/>
      <c r="L22" s="1376"/>
      <c r="M22" s="1375"/>
      <c r="N22" s="1376"/>
      <c r="O22" s="1375"/>
      <c r="P22" s="1376"/>
      <c r="Q22" s="184"/>
      <c r="R22" s="184"/>
      <c r="S22" s="184"/>
      <c r="T22" s="184"/>
      <c r="U22" s="184"/>
      <c r="V22" s="54"/>
    </row>
    <row r="23" spans="1:22" s="39" customFormat="1" ht="18.95" customHeight="1">
      <c r="B23" s="1363"/>
      <c r="C23" s="1364"/>
      <c r="D23" s="1372"/>
      <c r="E23" s="1373"/>
      <c r="F23" s="1374"/>
      <c r="G23" s="333" t="s">
        <v>320</v>
      </c>
      <c r="H23" s="334"/>
      <c r="I23" s="333" t="s">
        <v>320</v>
      </c>
      <c r="J23" s="334"/>
      <c r="K23" s="333" t="s">
        <v>320</v>
      </c>
      <c r="L23" s="334"/>
      <c r="M23" s="333" t="s">
        <v>320</v>
      </c>
      <c r="N23" s="334"/>
      <c r="O23" s="333" t="s">
        <v>320</v>
      </c>
      <c r="P23" s="335"/>
      <c r="Q23" s="198"/>
      <c r="R23" s="184"/>
      <c r="S23" s="184"/>
      <c r="T23" s="184"/>
      <c r="U23" s="184"/>
      <c r="V23" s="54"/>
    </row>
    <row r="24" spans="1:22" s="39" customFormat="1" ht="18.95" customHeight="1" thickBot="1">
      <c r="B24" s="1363"/>
      <c r="C24" s="1364"/>
      <c r="D24" s="1053"/>
      <c r="E24" s="1041"/>
      <c r="F24" s="1064"/>
      <c r="G24" s="336" t="s">
        <v>319</v>
      </c>
      <c r="H24" s="337"/>
      <c r="I24" s="336" t="s">
        <v>319</v>
      </c>
      <c r="J24" s="337"/>
      <c r="K24" s="336" t="s">
        <v>319</v>
      </c>
      <c r="L24" s="337"/>
      <c r="M24" s="336" t="s">
        <v>319</v>
      </c>
      <c r="N24" s="337"/>
      <c r="O24" s="336" t="s">
        <v>319</v>
      </c>
      <c r="P24" s="338"/>
      <c r="Q24" s="184"/>
      <c r="R24" s="184"/>
      <c r="S24" s="184"/>
      <c r="T24" s="184"/>
      <c r="U24" s="184"/>
      <c r="V24" s="54"/>
    </row>
    <row r="25" spans="1:22" s="72" customFormat="1" ht="18.95" customHeight="1">
      <c r="B25" s="1363"/>
      <c r="C25" s="1364"/>
      <c r="D25" s="1394" t="s">
        <v>132</v>
      </c>
      <c r="E25" s="1394"/>
      <c r="F25" s="1394"/>
      <c r="G25" s="1395"/>
      <c r="H25" s="1396"/>
      <c r="I25" s="1395"/>
      <c r="J25" s="1396"/>
      <c r="K25" s="1395"/>
      <c r="L25" s="1396"/>
      <c r="M25" s="1395"/>
      <c r="N25" s="1396"/>
      <c r="O25" s="1395"/>
      <c r="P25" s="1396"/>
      <c r="Q25"/>
      <c r="R25"/>
      <c r="S25"/>
      <c r="T25"/>
      <c r="U25"/>
      <c r="V25" s="37"/>
    </row>
    <row r="26" spans="1:22" s="72" customFormat="1" ht="18.95" customHeight="1">
      <c r="B26" s="1363"/>
      <c r="C26" s="1364"/>
      <c r="D26" s="1361" t="s">
        <v>134</v>
      </c>
      <c r="E26" s="1361"/>
      <c r="F26" s="1361"/>
      <c r="G26" s="1402"/>
      <c r="H26" s="1403"/>
      <c r="I26" s="1402"/>
      <c r="J26" s="1403"/>
      <c r="K26" s="1402"/>
      <c r="L26" s="1403"/>
      <c r="M26" s="1402"/>
      <c r="N26" s="1403"/>
      <c r="O26" s="1402"/>
      <c r="P26" s="1403"/>
      <c r="Q26"/>
      <c r="R26"/>
      <c r="S26"/>
      <c r="T26"/>
      <c r="U26"/>
      <c r="V26" s="37"/>
    </row>
    <row r="27" spans="1:22" s="72" customFormat="1" ht="18.95" customHeight="1">
      <c r="B27" s="1363"/>
      <c r="C27" s="1364"/>
      <c r="D27" s="1372" t="s">
        <v>135</v>
      </c>
      <c r="E27" s="1373"/>
      <c r="F27" s="1374"/>
      <c r="G27" s="1400"/>
      <c r="H27" s="1401"/>
      <c r="I27" s="1400"/>
      <c r="J27" s="1401"/>
      <c r="K27" s="1400"/>
      <c r="L27" s="1401"/>
      <c r="M27" s="1400"/>
      <c r="N27" s="1401"/>
      <c r="O27" s="1400"/>
      <c r="P27" s="1401"/>
      <c r="Q27"/>
      <c r="R27"/>
      <c r="S27"/>
      <c r="T27"/>
      <c r="U27"/>
      <c r="V27" s="37"/>
    </row>
    <row r="28" spans="1:22" s="72" customFormat="1" ht="18.95" customHeight="1">
      <c r="B28" s="1363"/>
      <c r="C28" s="1364"/>
      <c r="D28" s="1372"/>
      <c r="E28" s="1373"/>
      <c r="F28" s="1374"/>
      <c r="G28" s="339" t="s">
        <v>320</v>
      </c>
      <c r="H28" s="340"/>
      <c r="I28" s="339" t="s">
        <v>320</v>
      </c>
      <c r="J28" s="340"/>
      <c r="K28" s="339" t="s">
        <v>320</v>
      </c>
      <c r="L28" s="340"/>
      <c r="M28" s="339" t="s">
        <v>136</v>
      </c>
      <c r="N28" s="340"/>
      <c r="O28" s="339" t="s">
        <v>320</v>
      </c>
      <c r="P28" s="341"/>
      <c r="Q28"/>
      <c r="R28"/>
      <c r="S28"/>
      <c r="T28"/>
      <c r="U28"/>
      <c r="V28" s="37"/>
    </row>
    <row r="29" spans="1:22" s="72" customFormat="1" ht="18.95" customHeight="1">
      <c r="B29" s="1363"/>
      <c r="C29" s="1364"/>
      <c r="D29" s="1397"/>
      <c r="E29" s="1398"/>
      <c r="F29" s="1399"/>
      <c r="G29" s="342" t="s">
        <v>319</v>
      </c>
      <c r="H29" s="343"/>
      <c r="I29" s="342" t="s">
        <v>319</v>
      </c>
      <c r="J29" s="343"/>
      <c r="K29" s="342" t="s">
        <v>319</v>
      </c>
      <c r="L29" s="343"/>
      <c r="M29" s="342" t="s">
        <v>137</v>
      </c>
      <c r="N29" s="343"/>
      <c r="O29" s="342" t="s">
        <v>319</v>
      </c>
      <c r="P29" s="344"/>
      <c r="Q29"/>
      <c r="R29"/>
      <c r="S29"/>
      <c r="T29"/>
      <c r="U29"/>
      <c r="V29" s="37"/>
    </row>
    <row r="30" spans="1:22" s="72" customFormat="1" ht="18.95" customHeight="1" thickBot="1">
      <c r="B30" s="1363"/>
      <c r="C30" s="1364"/>
      <c r="D30" s="1367" t="s">
        <v>138</v>
      </c>
      <c r="E30" s="1368"/>
      <c r="F30" s="1368"/>
      <c r="G30" s="1368"/>
      <c r="H30" s="1368"/>
      <c r="I30" s="1368"/>
      <c r="J30" s="1368"/>
      <c r="K30" s="1368"/>
      <c r="L30" s="1368"/>
      <c r="M30" s="1368"/>
      <c r="N30" s="1368"/>
      <c r="O30" s="1368"/>
      <c r="P30" s="1369"/>
      <c r="Q30"/>
      <c r="R30"/>
      <c r="S30"/>
      <c r="T30"/>
      <c r="U30"/>
      <c r="V30" s="37"/>
    </row>
    <row r="31" spans="1:22" s="72" customFormat="1" ht="18.95" customHeight="1" thickTop="1">
      <c r="B31" s="1363"/>
      <c r="C31" s="1364"/>
      <c r="D31" s="1409" t="s">
        <v>139</v>
      </c>
      <c r="E31" s="1410"/>
      <c r="F31" s="1411"/>
      <c r="G31" s="1412"/>
      <c r="H31" s="1413"/>
      <c r="I31" s="1412"/>
      <c r="J31" s="1413"/>
      <c r="K31" s="1412"/>
      <c r="L31" s="1413"/>
      <c r="M31" s="1412"/>
      <c r="N31" s="1413"/>
      <c r="O31" s="1412"/>
      <c r="P31" s="1413"/>
      <c r="Q31"/>
      <c r="R31"/>
      <c r="S31"/>
      <c r="T31"/>
      <c r="U31"/>
      <c r="V31" s="37"/>
    </row>
    <row r="32" spans="1:22" s="72" customFormat="1" ht="18.95" customHeight="1" thickBot="1">
      <c r="B32" s="1363"/>
      <c r="C32" s="1364"/>
      <c r="D32" s="1404" t="s">
        <v>133</v>
      </c>
      <c r="E32" s="1405"/>
      <c r="F32" s="1406"/>
      <c r="G32" s="1407"/>
      <c r="H32" s="1408"/>
      <c r="I32" s="1407"/>
      <c r="J32" s="1408"/>
      <c r="K32" s="1407"/>
      <c r="L32" s="1408"/>
      <c r="M32" s="1407"/>
      <c r="N32" s="1408"/>
      <c r="O32" s="1407"/>
      <c r="P32" s="1408"/>
      <c r="Q32"/>
      <c r="R32"/>
      <c r="S32"/>
      <c r="T32"/>
      <c r="U32"/>
      <c r="V32" s="37"/>
    </row>
    <row r="33" spans="2:22" s="72" customFormat="1" ht="18.95" customHeight="1">
      <c r="B33" s="1363"/>
      <c r="C33" s="1364"/>
      <c r="D33" s="1424" t="s">
        <v>139</v>
      </c>
      <c r="E33" s="1425"/>
      <c r="F33" s="1426"/>
      <c r="G33" s="1395"/>
      <c r="H33" s="1396"/>
      <c r="I33" s="1395"/>
      <c r="J33" s="1427"/>
      <c r="K33" s="1428" t="s">
        <v>140</v>
      </c>
      <c r="L33" s="1429"/>
      <c r="M33" s="1430" t="s">
        <v>141</v>
      </c>
      <c r="N33" s="1429"/>
      <c r="O33" s="1430" t="s">
        <v>142</v>
      </c>
      <c r="P33" s="1429"/>
      <c r="Q33"/>
      <c r="R33"/>
      <c r="S33"/>
      <c r="T33"/>
      <c r="U33"/>
      <c r="V33" s="37"/>
    </row>
    <row r="34" spans="2:22" s="72" customFormat="1" ht="18.95" customHeight="1">
      <c r="B34" s="1365"/>
      <c r="C34" s="1366"/>
      <c r="D34" s="1414" t="s">
        <v>133</v>
      </c>
      <c r="E34" s="1415"/>
      <c r="F34" s="1416"/>
      <c r="G34" s="1417"/>
      <c r="H34" s="1418"/>
      <c r="I34" s="1417"/>
      <c r="J34" s="1419"/>
      <c r="K34" s="1420" t="s">
        <v>143</v>
      </c>
      <c r="L34" s="1421"/>
      <c r="M34" s="1264" t="s">
        <v>143</v>
      </c>
      <c r="N34" s="1265"/>
      <c r="O34" s="1422" t="s">
        <v>144</v>
      </c>
      <c r="P34" s="1423"/>
      <c r="Q34"/>
      <c r="R34"/>
      <c r="S34"/>
      <c r="T34"/>
      <c r="U34"/>
      <c r="V34" s="37"/>
    </row>
    <row r="35" spans="2:22" s="72" customFormat="1" ht="26.1" customHeight="1">
      <c r="B35" s="1285" t="s">
        <v>297</v>
      </c>
      <c r="C35" s="1092"/>
      <c r="D35" s="1239" t="s">
        <v>611</v>
      </c>
      <c r="E35" s="1240"/>
      <c r="F35" s="1240"/>
      <c r="G35" s="1240"/>
      <c r="H35" s="1240"/>
      <c r="I35" s="1240"/>
      <c r="J35" s="1240"/>
      <c r="K35" s="1240"/>
      <c r="L35" s="1240"/>
      <c r="M35" s="1240"/>
      <c r="N35" s="1240"/>
      <c r="O35" s="1240"/>
      <c r="P35" s="1241"/>
      <c r="Q35"/>
      <c r="R35"/>
      <c r="S35"/>
      <c r="T35"/>
      <c r="U35"/>
      <c r="V35" s="37"/>
    </row>
    <row r="36" spans="2:22" s="72" customFormat="1" ht="15.6" customHeight="1">
      <c r="B36" s="1238"/>
      <c r="C36" s="1094"/>
      <c r="D36" s="1242" t="s">
        <v>298</v>
      </c>
      <c r="E36" s="1243"/>
      <c r="F36" s="1243"/>
      <c r="G36" s="1243"/>
      <c r="H36" s="1243"/>
      <c r="I36" s="1243"/>
      <c r="J36" s="1243"/>
      <c r="K36" s="1243"/>
      <c r="L36" s="1243"/>
      <c r="M36" s="1243"/>
      <c r="N36" s="1243"/>
      <c r="O36" s="1243"/>
      <c r="P36" s="1244"/>
      <c r="Q36"/>
      <c r="R36"/>
      <c r="S36"/>
      <c r="T36"/>
      <c r="U36"/>
      <c r="V36" s="37"/>
    </row>
    <row r="37" spans="2:22" s="72" customFormat="1" ht="19.5" customHeight="1">
      <c r="B37" s="1093"/>
      <c r="C37" s="1094"/>
      <c r="D37" s="1245"/>
      <c r="E37" s="1246"/>
      <c r="F37" s="1246"/>
      <c r="G37" s="1246"/>
      <c r="H37" s="1246"/>
      <c r="I37" s="1246"/>
      <c r="J37" s="1246"/>
      <c r="K37" s="1246"/>
      <c r="L37" s="1246"/>
      <c r="M37" s="1246"/>
      <c r="N37" s="1246"/>
      <c r="O37" s="1246"/>
      <c r="P37" s="1247"/>
      <c r="Q37"/>
      <c r="R37"/>
      <c r="S37"/>
      <c r="T37"/>
      <c r="U37"/>
      <c r="V37" s="37"/>
    </row>
    <row r="38" spans="2:22" s="72" customFormat="1" ht="19.5" customHeight="1">
      <c r="B38" s="1093"/>
      <c r="C38" s="1094"/>
      <c r="D38" s="1248"/>
      <c r="E38" s="1249"/>
      <c r="F38" s="1249"/>
      <c r="G38" s="1249"/>
      <c r="H38" s="1249"/>
      <c r="I38" s="1249"/>
      <c r="J38" s="1249"/>
      <c r="K38" s="1249"/>
      <c r="L38" s="1249"/>
      <c r="M38" s="1249"/>
      <c r="N38" s="1249"/>
      <c r="O38" s="1249"/>
      <c r="P38" s="1250"/>
      <c r="Q38"/>
      <c r="R38"/>
      <c r="S38"/>
      <c r="T38"/>
      <c r="U38"/>
      <c r="V38" s="37"/>
    </row>
    <row r="39" spans="2:22" s="72" customFormat="1" ht="19.5" customHeight="1">
      <c r="B39" s="1093"/>
      <c r="C39" s="1094"/>
      <c r="D39" s="1248"/>
      <c r="E39" s="1249"/>
      <c r="F39" s="1249"/>
      <c r="G39" s="1249"/>
      <c r="H39" s="1249"/>
      <c r="I39" s="1249"/>
      <c r="J39" s="1249"/>
      <c r="K39" s="1249"/>
      <c r="L39" s="1249"/>
      <c r="M39" s="1249"/>
      <c r="N39" s="1249"/>
      <c r="O39" s="1249"/>
      <c r="P39" s="1250"/>
      <c r="Q39"/>
      <c r="R39"/>
      <c r="S39"/>
      <c r="T39"/>
      <c r="U39"/>
      <c r="V39" s="37"/>
    </row>
    <row r="40" spans="2:22" s="72" customFormat="1" ht="19.5" customHeight="1">
      <c r="B40" s="1095"/>
      <c r="C40" s="1096"/>
      <c r="D40" s="1251"/>
      <c r="E40" s="1252"/>
      <c r="F40" s="1252"/>
      <c r="G40" s="1252"/>
      <c r="H40" s="1252"/>
      <c r="I40" s="1252"/>
      <c r="J40" s="1252"/>
      <c r="K40" s="1252"/>
      <c r="L40" s="1252"/>
      <c r="M40" s="1252"/>
      <c r="N40" s="1252"/>
      <c r="O40" s="1252"/>
      <c r="P40" s="1253"/>
      <c r="Q40"/>
      <c r="R40"/>
      <c r="S40"/>
      <c r="T40"/>
      <c r="U40"/>
      <c r="V40" s="37"/>
    </row>
    <row r="41" spans="2:22" s="72" customFormat="1" ht="27.95" customHeight="1">
      <c r="B41" s="1237" t="s">
        <v>581</v>
      </c>
      <c r="C41" s="1092"/>
      <c r="D41" s="1239" t="s">
        <v>582</v>
      </c>
      <c r="E41" s="1240"/>
      <c r="F41" s="1240"/>
      <c r="G41" s="1240"/>
      <c r="H41" s="1240"/>
      <c r="I41" s="1240"/>
      <c r="J41" s="1240"/>
      <c r="K41" s="1240"/>
      <c r="L41" s="1240"/>
      <c r="M41" s="1240"/>
      <c r="N41" s="1240"/>
      <c r="O41" s="1240"/>
      <c r="P41" s="1241"/>
      <c r="Q41"/>
      <c r="R41"/>
      <c r="S41"/>
      <c r="T41"/>
      <c r="U41"/>
      <c r="V41" s="37"/>
    </row>
    <row r="42" spans="2:22" s="72" customFormat="1" ht="15.6" customHeight="1">
      <c r="B42" s="1238"/>
      <c r="C42" s="1094"/>
      <c r="D42" s="1242" t="s">
        <v>298</v>
      </c>
      <c r="E42" s="1243"/>
      <c r="F42" s="1243"/>
      <c r="G42" s="1243"/>
      <c r="H42" s="1243"/>
      <c r="I42" s="1243"/>
      <c r="J42" s="1243"/>
      <c r="K42" s="1243"/>
      <c r="L42" s="1243"/>
      <c r="M42" s="1243"/>
      <c r="N42" s="1243"/>
      <c r="O42" s="1243"/>
      <c r="P42" s="1244"/>
      <c r="Q42"/>
      <c r="R42"/>
      <c r="S42"/>
      <c r="T42"/>
      <c r="U42"/>
      <c r="V42" s="37"/>
    </row>
    <row r="43" spans="2:22" s="72" customFormat="1" ht="18.95" customHeight="1">
      <c r="B43" s="1093"/>
      <c r="C43" s="1094"/>
      <c r="D43" s="1245"/>
      <c r="E43" s="1246"/>
      <c r="F43" s="1246"/>
      <c r="G43" s="1246"/>
      <c r="H43" s="1246"/>
      <c r="I43" s="1246"/>
      <c r="J43" s="1246"/>
      <c r="K43" s="1246"/>
      <c r="L43" s="1246"/>
      <c r="M43" s="1246"/>
      <c r="N43" s="1246"/>
      <c r="O43" s="1246"/>
      <c r="P43" s="1247"/>
      <c r="Q43"/>
      <c r="R43"/>
      <c r="S43"/>
      <c r="T43"/>
      <c r="U43"/>
      <c r="V43" s="37"/>
    </row>
    <row r="44" spans="2:22" s="72" customFormat="1" ht="18.95" customHeight="1">
      <c r="B44" s="1093"/>
      <c r="C44" s="1094"/>
      <c r="D44" s="1248"/>
      <c r="E44" s="1249"/>
      <c r="F44" s="1249"/>
      <c r="G44" s="1249"/>
      <c r="H44" s="1249"/>
      <c r="I44" s="1249"/>
      <c r="J44" s="1249"/>
      <c r="K44" s="1249"/>
      <c r="L44" s="1249"/>
      <c r="M44" s="1249"/>
      <c r="N44" s="1249"/>
      <c r="O44" s="1249"/>
      <c r="P44" s="1250"/>
      <c r="Q44"/>
      <c r="R44"/>
      <c r="S44"/>
      <c r="T44"/>
      <c r="U44"/>
      <c r="V44" s="37"/>
    </row>
    <row r="45" spans="2:22" s="72" customFormat="1" ht="18.95" customHeight="1">
      <c r="B45" s="1093"/>
      <c r="C45" s="1094"/>
      <c r="D45" s="1248"/>
      <c r="E45" s="1249"/>
      <c r="F45" s="1249"/>
      <c r="G45" s="1249"/>
      <c r="H45" s="1249"/>
      <c r="I45" s="1249"/>
      <c r="J45" s="1249"/>
      <c r="K45" s="1249"/>
      <c r="L45" s="1249"/>
      <c r="M45" s="1249"/>
      <c r="N45" s="1249"/>
      <c r="O45" s="1249"/>
      <c r="P45" s="1250"/>
      <c r="Q45"/>
      <c r="R45"/>
      <c r="S45"/>
      <c r="T45"/>
      <c r="U45"/>
      <c r="V45" s="37"/>
    </row>
    <row r="46" spans="2:22" s="72" customFormat="1" ht="19.5" customHeight="1">
      <c r="B46" s="1095"/>
      <c r="C46" s="1096"/>
      <c r="D46" s="1251"/>
      <c r="E46" s="1252"/>
      <c r="F46" s="1252"/>
      <c r="G46" s="1252"/>
      <c r="H46" s="1252"/>
      <c r="I46" s="1252"/>
      <c r="J46" s="1252"/>
      <c r="K46" s="1252"/>
      <c r="L46" s="1252"/>
      <c r="M46" s="1252"/>
      <c r="N46" s="1252"/>
      <c r="O46" s="1252"/>
      <c r="P46" s="1253"/>
      <c r="Q46"/>
      <c r="R46"/>
      <c r="S46"/>
      <c r="T46"/>
      <c r="U46"/>
      <c r="V46" s="37"/>
    </row>
    <row r="47" spans="2:22" ht="18.95" customHeight="1" thickBot="1">
      <c r="B47" s="1309" t="s">
        <v>145</v>
      </c>
      <c r="C47" s="1310"/>
      <c r="D47" s="1315" t="s">
        <v>146</v>
      </c>
      <c r="E47" s="1316"/>
      <c r="F47" s="1316"/>
      <c r="G47" s="1316"/>
      <c r="H47" s="1316"/>
      <c r="I47" s="1316"/>
      <c r="J47" s="1316"/>
      <c r="K47" s="1316"/>
      <c r="L47" s="1316"/>
      <c r="M47" s="1316"/>
      <c r="N47" s="1316"/>
      <c r="O47" s="1316"/>
      <c r="P47" s="1317"/>
    </row>
    <row r="48" spans="2:22" s="199" customFormat="1" ht="18.95" customHeight="1" thickTop="1">
      <c r="B48" s="1311"/>
      <c r="C48" s="1312"/>
      <c r="D48" s="1261" t="s">
        <v>148</v>
      </c>
      <c r="E48" s="1262"/>
      <c r="F48" s="1262"/>
      <c r="G48" s="1262"/>
      <c r="H48" s="1263"/>
      <c r="I48" s="1264" t="s">
        <v>143</v>
      </c>
      <c r="J48" s="1265"/>
      <c r="K48" s="346" t="s">
        <v>149</v>
      </c>
      <c r="L48" s="1266"/>
      <c r="M48" s="1266"/>
      <c r="N48" s="1267" t="s">
        <v>150</v>
      </c>
      <c r="O48" s="1267"/>
      <c r="P48" s="1268"/>
      <c r="Q48" s="198"/>
      <c r="S48" s="200"/>
      <c r="T48" s="200"/>
      <c r="U48" s="200"/>
      <c r="V48" s="200"/>
    </row>
    <row r="49" spans="1:22" s="199" customFormat="1" ht="18.95" customHeight="1">
      <c r="B49" s="1311"/>
      <c r="C49" s="1312"/>
      <c r="D49" s="1269" t="s">
        <v>151</v>
      </c>
      <c r="E49" s="1270"/>
      <c r="F49" s="1270"/>
      <c r="G49" s="1270"/>
      <c r="H49" s="1271"/>
      <c r="I49" s="1432" t="s">
        <v>152</v>
      </c>
      <c r="J49" s="1433"/>
      <c r="K49" s="1318" t="s">
        <v>143</v>
      </c>
      <c r="L49" s="1319"/>
      <c r="M49" s="347" t="s">
        <v>147</v>
      </c>
      <c r="N49" s="1320" t="s">
        <v>153</v>
      </c>
      <c r="O49" s="1320"/>
      <c r="P49" s="1321"/>
      <c r="Q49" s="198"/>
      <c r="S49" s="200"/>
      <c r="T49" s="200"/>
      <c r="U49" s="200"/>
      <c r="V49" s="200"/>
    </row>
    <row r="50" spans="1:22" s="199" customFormat="1" ht="18.95" customHeight="1">
      <c r="B50" s="1311"/>
      <c r="C50" s="1312"/>
      <c r="D50" s="1272"/>
      <c r="E50" s="1273"/>
      <c r="F50" s="1273"/>
      <c r="G50" s="1273"/>
      <c r="H50" s="1274"/>
      <c r="I50" s="1322" t="s">
        <v>154</v>
      </c>
      <c r="J50" s="1323"/>
      <c r="K50" s="1281" t="s">
        <v>143</v>
      </c>
      <c r="L50" s="1282"/>
      <c r="M50" s="345" t="s">
        <v>147</v>
      </c>
      <c r="N50" s="1283" t="s">
        <v>153</v>
      </c>
      <c r="O50" s="1283"/>
      <c r="P50" s="1284"/>
      <c r="Q50" s="198"/>
      <c r="S50" s="200"/>
      <c r="T50" s="200"/>
      <c r="U50" s="200"/>
      <c r="V50" s="200"/>
    </row>
    <row r="51" spans="1:22" ht="18.95" customHeight="1">
      <c r="B51" s="1311"/>
      <c r="C51" s="1312"/>
      <c r="D51" s="332" t="s">
        <v>155</v>
      </c>
      <c r="E51" s="646"/>
      <c r="F51" s="646"/>
      <c r="G51" s="646"/>
      <c r="H51" s="632"/>
      <c r="I51" s="632"/>
      <c r="J51" s="632"/>
      <c r="K51" s="632"/>
      <c r="L51" s="647"/>
      <c r="M51" s="632"/>
      <c r="N51" s="632"/>
      <c r="O51" s="632"/>
      <c r="P51" s="423"/>
    </row>
    <row r="52" spans="1:22" ht="18.75" customHeight="1">
      <c r="B52" s="1311"/>
      <c r="C52" s="1312"/>
      <c r="D52" s="1431"/>
      <c r="E52" s="1249"/>
      <c r="F52" s="1249"/>
      <c r="G52" s="1249"/>
      <c r="H52" s="1249"/>
      <c r="I52" s="1249"/>
      <c r="J52" s="1249"/>
      <c r="K52" s="1249"/>
      <c r="L52" s="1249"/>
      <c r="M52" s="1249"/>
      <c r="N52" s="1249"/>
      <c r="O52" s="1249"/>
      <c r="P52" s="1250"/>
    </row>
    <row r="53" spans="1:22" ht="18.75" customHeight="1">
      <c r="B53" s="1311"/>
      <c r="C53" s="1312"/>
      <c r="D53" s="1248"/>
      <c r="E53" s="1249"/>
      <c r="F53" s="1249"/>
      <c r="G53" s="1249"/>
      <c r="H53" s="1249"/>
      <c r="I53" s="1249"/>
      <c r="J53" s="1249"/>
      <c r="K53" s="1249"/>
      <c r="L53" s="1249"/>
      <c r="M53" s="1249"/>
      <c r="N53" s="1249"/>
      <c r="O53" s="1249"/>
      <c r="P53" s="1250"/>
    </row>
    <row r="54" spans="1:22" ht="18.75" customHeight="1">
      <c r="B54" s="1311"/>
      <c r="C54" s="1312"/>
      <c r="D54" s="1248"/>
      <c r="E54" s="1249"/>
      <c r="F54" s="1249"/>
      <c r="G54" s="1249"/>
      <c r="H54" s="1249"/>
      <c r="I54" s="1249"/>
      <c r="J54" s="1249"/>
      <c r="K54" s="1249"/>
      <c r="L54" s="1249"/>
      <c r="M54" s="1249"/>
      <c r="N54" s="1249"/>
      <c r="O54" s="1249"/>
      <c r="P54" s="1250"/>
    </row>
    <row r="55" spans="1:22" ht="18.75" customHeight="1">
      <c r="B55" s="1311"/>
      <c r="C55" s="1312"/>
      <c r="D55" s="1251"/>
      <c r="E55" s="1252"/>
      <c r="F55" s="1252"/>
      <c r="G55" s="1252"/>
      <c r="H55" s="1252"/>
      <c r="I55" s="1252"/>
      <c r="J55" s="1252"/>
      <c r="K55" s="1252"/>
      <c r="L55" s="1252"/>
      <c r="M55" s="1252"/>
      <c r="N55" s="1252"/>
      <c r="O55" s="1252"/>
      <c r="P55" s="1253"/>
    </row>
    <row r="56" spans="1:22" ht="18.95" customHeight="1" thickBot="1">
      <c r="A56" s="201"/>
      <c r="B56" s="1311"/>
      <c r="C56" s="1312"/>
      <c r="D56" s="1315" t="s">
        <v>156</v>
      </c>
      <c r="E56" s="1316"/>
      <c r="F56" s="1316"/>
      <c r="G56" s="1316"/>
      <c r="H56" s="1316"/>
      <c r="I56" s="1316"/>
      <c r="J56" s="1316"/>
      <c r="K56" s="1316"/>
      <c r="L56" s="1316"/>
      <c r="M56" s="1316"/>
      <c r="N56" s="1316"/>
      <c r="O56" s="1316"/>
      <c r="P56" s="1317"/>
    </row>
    <row r="57" spans="1:22" ht="18.95" customHeight="1" thickTop="1">
      <c r="B57" s="1313"/>
      <c r="C57" s="1314"/>
      <c r="D57" s="1275" t="s">
        <v>157</v>
      </c>
      <c r="E57" s="1276"/>
      <c r="F57" s="1276"/>
      <c r="G57" s="1276"/>
      <c r="H57" s="1277"/>
      <c r="I57" s="1278" t="s">
        <v>143</v>
      </c>
      <c r="J57" s="1279"/>
      <c r="K57" s="345" t="s">
        <v>149</v>
      </c>
      <c r="L57" s="1280"/>
      <c r="M57" s="1280"/>
      <c r="N57" s="1267" t="s">
        <v>150</v>
      </c>
      <c r="O57" s="1267"/>
      <c r="P57" s="1268"/>
    </row>
    <row r="58" spans="1:22" s="205" customFormat="1" ht="16.5" customHeight="1">
      <c r="B58" s="202"/>
      <c r="C58" s="203"/>
      <c r="D58" s="203"/>
      <c r="E58" s="203"/>
      <c r="F58" s="203"/>
      <c r="G58" s="204"/>
      <c r="H58" s="204"/>
      <c r="I58" s="204"/>
      <c r="J58" s="204"/>
      <c r="K58" s="204"/>
      <c r="L58" s="1378"/>
      <c r="M58" s="1378"/>
      <c r="N58" s="1378"/>
      <c r="O58" s="1378"/>
      <c r="P58" s="1378"/>
      <c r="S58" s="206"/>
      <c r="T58" s="206"/>
      <c r="U58" s="206"/>
      <c r="V58" s="206"/>
    </row>
    <row r="59" spans="1:22" s="72" customFormat="1" ht="19.5" customHeight="1">
      <c r="B59" s="188" t="s">
        <v>158</v>
      </c>
      <c r="C59" s="188"/>
      <c r="D59" s="188"/>
      <c r="E59" s="188"/>
      <c r="F59" s="188"/>
      <c r="G59" s="189"/>
      <c r="H59" s="189"/>
      <c r="I59" s="189"/>
      <c r="J59" s="189"/>
      <c r="K59" s="189"/>
      <c r="L59" s="189"/>
      <c r="M59" s="189"/>
      <c r="N59" s="189"/>
      <c r="O59" s="189"/>
      <c r="P59" s="189"/>
      <c r="Q59" s="191"/>
      <c r="S59" s="37"/>
      <c r="T59" s="37"/>
      <c r="U59" s="37"/>
      <c r="V59" s="37"/>
    </row>
    <row r="60" spans="1:22" ht="7.5" customHeight="1"/>
    <row r="61" spans="1:22" s="72" customFormat="1" ht="20.100000000000001" customHeight="1">
      <c r="B61" s="1434" t="s">
        <v>159</v>
      </c>
      <c r="C61" s="1435"/>
      <c r="D61" s="1438" t="s">
        <v>160</v>
      </c>
      <c r="E61" s="1439"/>
      <c r="F61" s="1385" t="str">
        <f>IF(共通入力シート!C12="","",共通入力シート!C12)</f>
        <v/>
      </c>
      <c r="G61" s="1385"/>
      <c r="H61" s="1385"/>
      <c r="I61" s="1385"/>
      <c r="J61" s="1385"/>
      <c r="K61" s="1385"/>
      <c r="L61" s="975" t="s">
        <v>161</v>
      </c>
      <c r="M61" s="975"/>
      <c r="N61" s="975" t="str">
        <f>IF(共通入力シート!B16="","",共通入力シート!B16)</f>
        <v/>
      </c>
      <c r="O61" s="975"/>
      <c r="P61" s="976"/>
      <c r="Q61" s="39"/>
      <c r="S61" s="37"/>
      <c r="T61" s="37"/>
      <c r="U61" s="37"/>
      <c r="V61" s="37"/>
    </row>
    <row r="62" spans="1:22" s="72" customFormat="1" ht="20.100000000000001" customHeight="1">
      <c r="B62" s="1436"/>
      <c r="C62" s="1437"/>
      <c r="D62" s="1440" t="str">
        <f>IF(共通入力シート!B12="","",共通入力シート!B12)</f>
        <v/>
      </c>
      <c r="E62" s="1441"/>
      <c r="F62" s="1441"/>
      <c r="G62" s="1441"/>
      <c r="H62" s="1441"/>
      <c r="I62" s="1441"/>
      <c r="J62" s="1441"/>
      <c r="K62" s="1441"/>
      <c r="L62" s="1034" t="s">
        <v>162</v>
      </c>
      <c r="M62" s="1034"/>
      <c r="N62" s="1442" t="str">
        <f>IF(共通入力シート!B17="","",共通入力シート!B17)</f>
        <v/>
      </c>
      <c r="O62" s="1442"/>
      <c r="P62" s="1443"/>
      <c r="Q62" s="39"/>
      <c r="S62" s="37"/>
      <c r="T62" s="37"/>
      <c r="U62" s="37"/>
      <c r="V62" s="37"/>
    </row>
    <row r="63" spans="1:22" s="72" customFormat="1" ht="20.100000000000001" customHeight="1">
      <c r="B63" s="1436"/>
      <c r="C63" s="1437"/>
      <c r="D63" s="1389"/>
      <c r="E63" s="1390"/>
      <c r="F63" s="1390"/>
      <c r="G63" s="1390"/>
      <c r="H63" s="1390"/>
      <c r="I63" s="1390"/>
      <c r="J63" s="1390"/>
      <c r="K63" s="1390"/>
      <c r="L63" s="1444" t="s">
        <v>163</v>
      </c>
      <c r="M63" s="1444"/>
      <c r="N63" s="1445" t="s">
        <v>164</v>
      </c>
      <c r="O63" s="1445"/>
      <c r="P63" s="1446"/>
      <c r="Q63" s="39"/>
      <c r="S63" s="37"/>
      <c r="T63" s="37"/>
      <c r="U63" s="37"/>
      <c r="V63" s="37"/>
    </row>
    <row r="64" spans="1:22" s="72" customFormat="1" ht="20.100000000000001" customHeight="1">
      <c r="B64" s="1434" t="s">
        <v>165</v>
      </c>
      <c r="C64" s="1435"/>
      <c r="D64" s="330" t="s">
        <v>20</v>
      </c>
      <c r="E64" s="975" t="str">
        <f>IF(共通入力シート!B13="","",共通入力シート!B13)</f>
        <v/>
      </c>
      <c r="F64" s="975"/>
      <c r="G64" s="975"/>
      <c r="H64" s="348"/>
      <c r="I64" s="348"/>
      <c r="J64" s="348"/>
      <c r="K64" s="348"/>
      <c r="L64" s="348"/>
      <c r="M64" s="348"/>
      <c r="N64" s="348"/>
      <c r="O64" s="348"/>
      <c r="P64" s="349"/>
      <c r="Q64" s="39"/>
      <c r="S64" s="37"/>
      <c r="T64" s="37"/>
      <c r="U64" s="37"/>
      <c r="V64" s="37"/>
    </row>
    <row r="65" spans="2:22" s="72" customFormat="1" ht="20.100000000000001" customHeight="1" thickBot="1">
      <c r="B65" s="1447"/>
      <c r="C65" s="1448"/>
      <c r="D65" s="1459" t="str">
        <f>IF(共通入力シート!B14="","",共通入力シート!B14 &amp; 共通入力シート!B15)</f>
        <v/>
      </c>
      <c r="E65" s="1442"/>
      <c r="F65" s="1442"/>
      <c r="G65" s="1460"/>
      <c r="H65" s="1460"/>
      <c r="I65" s="1460"/>
      <c r="J65" s="1461"/>
      <c r="K65" s="1461"/>
      <c r="L65" s="1461"/>
      <c r="M65" s="1461"/>
      <c r="N65" s="1461"/>
      <c r="O65" s="1461"/>
      <c r="P65" s="1462"/>
      <c r="Q65" s="207"/>
      <c r="S65" s="37"/>
      <c r="T65" s="37"/>
      <c r="U65" s="37"/>
      <c r="V65" s="37"/>
    </row>
    <row r="66" spans="2:22" s="193" customFormat="1" ht="28.5" customHeight="1" thickBot="1">
      <c r="B66" s="1466" t="s">
        <v>123</v>
      </c>
      <c r="C66" s="1467"/>
      <c r="D66" s="1468" t="s">
        <v>718</v>
      </c>
      <c r="E66" s="1469"/>
      <c r="F66" s="1469"/>
      <c r="G66" s="1469"/>
      <c r="H66" s="1469"/>
      <c r="I66" s="1470"/>
      <c r="J66" s="1471" t="s">
        <v>317</v>
      </c>
      <c r="K66" s="1471"/>
      <c r="L66" s="1472"/>
      <c r="M66" s="1347"/>
      <c r="N66" s="1347"/>
      <c r="O66" s="1347"/>
      <c r="P66" s="1348"/>
      <c r="Q66" s="194"/>
      <c r="S66" s="195"/>
    </row>
    <row r="67" spans="2:22" s="72" customFormat="1" ht="20.100000000000001" customHeight="1">
      <c r="B67" s="1301" t="s">
        <v>166</v>
      </c>
      <c r="C67" s="1302"/>
      <c r="D67" s="878" t="s">
        <v>167</v>
      </c>
      <c r="E67" s="879"/>
      <c r="F67" s="901" t="s">
        <v>318</v>
      </c>
      <c r="G67" s="901"/>
      <c r="H67" s="901"/>
      <c r="I67" s="901"/>
      <c r="J67" s="1451"/>
      <c r="K67" s="1451"/>
      <c r="L67" s="1451"/>
      <c r="M67" s="1451"/>
      <c r="N67" s="1451"/>
      <c r="O67" s="1451"/>
      <c r="P67" s="1452"/>
      <c r="Q67" s="207"/>
      <c r="S67" s="37"/>
      <c r="T67" s="37"/>
      <c r="U67" s="37"/>
      <c r="V67" s="37"/>
    </row>
    <row r="68" spans="2:22" s="72" customFormat="1" ht="20.100000000000001" customHeight="1">
      <c r="B68" s="1303"/>
      <c r="C68" s="1304"/>
      <c r="D68" s="1449"/>
      <c r="E68" s="1450"/>
      <c r="F68" s="1453"/>
      <c r="G68" s="1453"/>
      <c r="H68" s="1453"/>
      <c r="I68" s="1453"/>
      <c r="J68" s="1453"/>
      <c r="K68" s="1453"/>
      <c r="L68" s="1453"/>
      <c r="M68" s="1453"/>
      <c r="N68" s="1453"/>
      <c r="O68" s="1453"/>
      <c r="P68" s="1454"/>
      <c r="Q68" s="207"/>
      <c r="S68" s="37"/>
      <c r="T68" s="37"/>
      <c r="U68" s="37"/>
      <c r="V68" s="37"/>
    </row>
    <row r="69" spans="2:22" s="72" customFormat="1" ht="24.95" customHeight="1">
      <c r="B69" s="1303"/>
      <c r="C69" s="1304"/>
      <c r="D69" s="1455" t="s">
        <v>168</v>
      </c>
      <c r="E69" s="1456"/>
      <c r="F69" s="1457" t="s">
        <v>169</v>
      </c>
      <c r="G69" s="1457"/>
      <c r="H69" s="1457"/>
      <c r="I69" s="1457"/>
      <c r="J69" s="1457"/>
      <c r="K69" s="1457"/>
      <c r="L69" s="1457"/>
      <c r="M69" s="1457"/>
      <c r="N69" s="1457"/>
      <c r="O69" s="1457"/>
      <c r="P69" s="1458"/>
      <c r="Q69" s="71"/>
      <c r="S69" s="37"/>
      <c r="T69" s="37"/>
      <c r="U69" s="37"/>
      <c r="V69" s="37"/>
    </row>
    <row r="70" spans="2:22" s="72" customFormat="1" ht="18.95" customHeight="1">
      <c r="B70" s="1301" t="s">
        <v>280</v>
      </c>
      <c r="C70" s="1302"/>
      <c r="D70" s="999" t="s">
        <v>28</v>
      </c>
      <c r="E70" s="1065"/>
      <c r="F70" s="1065"/>
      <c r="G70" s="1305"/>
      <c r="H70" s="999" t="s">
        <v>32</v>
      </c>
      <c r="I70" s="1065"/>
      <c r="J70" s="1065"/>
      <c r="K70" s="1305"/>
      <c r="L70" s="999" t="s">
        <v>171</v>
      </c>
      <c r="M70" s="1065"/>
      <c r="N70" s="1065"/>
      <c r="O70" s="1065"/>
      <c r="P70" s="1305"/>
      <c r="Q70" s="71"/>
      <c r="S70" s="37"/>
      <c r="T70" s="37"/>
      <c r="U70" s="37"/>
      <c r="V70" s="37"/>
    </row>
    <row r="71" spans="2:22" s="72" customFormat="1" ht="18.95" customHeight="1">
      <c r="B71" s="1303"/>
      <c r="C71" s="1304"/>
      <c r="D71" s="1254"/>
      <c r="E71" s="1255"/>
      <c r="F71" s="1255"/>
      <c r="G71" s="1256"/>
      <c r="H71" s="1254"/>
      <c r="I71" s="1255"/>
      <c r="J71" s="1255"/>
      <c r="K71" s="1256"/>
      <c r="L71" s="1254"/>
      <c r="M71" s="1255"/>
      <c r="N71" s="1255"/>
      <c r="O71" s="1255"/>
      <c r="P71" s="1256"/>
      <c r="Q71" s="71"/>
      <c r="S71" s="37"/>
      <c r="T71" s="37"/>
      <c r="U71" s="37"/>
      <c r="V71" s="37"/>
    </row>
    <row r="72" spans="2:22" s="72" customFormat="1" ht="18.95" customHeight="1">
      <c r="B72" s="1303"/>
      <c r="C72" s="1304"/>
      <c r="D72" s="1257"/>
      <c r="E72" s="1258"/>
      <c r="F72" s="1258"/>
      <c r="G72" s="1259"/>
      <c r="H72" s="1306"/>
      <c r="I72" s="1307"/>
      <c r="J72" s="1307"/>
      <c r="K72" s="1308"/>
      <c r="L72" s="1260"/>
      <c r="M72" s="1258"/>
      <c r="N72" s="1258"/>
      <c r="O72" s="1258"/>
      <c r="P72" s="1259"/>
      <c r="Q72" s="71"/>
      <c r="S72" s="37"/>
      <c r="T72" s="37"/>
      <c r="U72" s="37"/>
      <c r="V72" s="37"/>
    </row>
    <row r="73" spans="2:22" s="72" customFormat="1" ht="18.95" customHeight="1">
      <c r="B73" s="1303"/>
      <c r="C73" s="1304"/>
      <c r="D73" s="1257"/>
      <c r="E73" s="1258"/>
      <c r="F73" s="1258"/>
      <c r="G73" s="1259"/>
      <c r="H73" s="1306"/>
      <c r="I73" s="1307"/>
      <c r="J73" s="1307"/>
      <c r="K73" s="1308"/>
      <c r="L73" s="1260"/>
      <c r="M73" s="1258"/>
      <c r="N73" s="1258"/>
      <c r="O73" s="1258"/>
      <c r="P73" s="1259"/>
      <c r="Q73" s="71"/>
      <c r="S73" s="37"/>
      <c r="T73" s="37"/>
      <c r="U73" s="37"/>
      <c r="V73" s="37"/>
    </row>
    <row r="74" spans="2:22" s="72" customFormat="1" ht="18.95" customHeight="1">
      <c r="B74" s="1301" t="s">
        <v>170</v>
      </c>
      <c r="C74" s="1302"/>
      <c r="D74" s="999" t="s">
        <v>28</v>
      </c>
      <c r="E74" s="1065"/>
      <c r="F74" s="1065"/>
      <c r="G74" s="1305"/>
      <c r="H74" s="999" t="s">
        <v>32</v>
      </c>
      <c r="I74" s="1065"/>
      <c r="J74" s="1065"/>
      <c r="K74" s="1305"/>
      <c r="L74" s="999" t="s">
        <v>171</v>
      </c>
      <c r="M74" s="1065"/>
      <c r="N74" s="1065"/>
      <c r="O74" s="1065"/>
      <c r="P74" s="1305"/>
      <c r="S74" s="37"/>
      <c r="T74" s="37"/>
      <c r="U74" s="37"/>
      <c r="V74" s="37"/>
    </row>
    <row r="75" spans="2:22" s="72" customFormat="1" ht="18.95" customHeight="1">
      <c r="B75" s="1303"/>
      <c r="C75" s="1304"/>
      <c r="D75" s="1463"/>
      <c r="E75" s="1464"/>
      <c r="F75" s="1464"/>
      <c r="G75" s="1465"/>
      <c r="H75" s="1254"/>
      <c r="I75" s="1464"/>
      <c r="J75" s="1464"/>
      <c r="K75" s="1465"/>
      <c r="L75" s="1254"/>
      <c r="M75" s="1464"/>
      <c r="N75" s="1464"/>
      <c r="O75" s="1464"/>
      <c r="P75" s="1465"/>
      <c r="S75" s="37"/>
      <c r="T75" s="37"/>
      <c r="U75" s="37"/>
      <c r="V75" s="37"/>
    </row>
    <row r="76" spans="2:22" s="72" customFormat="1" ht="18.95" customHeight="1">
      <c r="B76" s="1303"/>
      <c r="C76" s="1304"/>
      <c r="D76" s="1257"/>
      <c r="E76" s="1258"/>
      <c r="F76" s="1258"/>
      <c r="G76" s="1259"/>
      <c r="H76" s="1260"/>
      <c r="I76" s="1258"/>
      <c r="J76" s="1258"/>
      <c r="K76" s="1259"/>
      <c r="L76" s="1260"/>
      <c r="M76" s="1258"/>
      <c r="N76" s="1258"/>
      <c r="O76" s="1258"/>
      <c r="P76" s="1259"/>
      <c r="S76" s="37"/>
      <c r="T76" s="37"/>
      <c r="U76" s="37"/>
      <c r="V76" s="37"/>
    </row>
    <row r="77" spans="2:22" s="72" customFormat="1" ht="18.95" customHeight="1">
      <c r="B77" s="1303"/>
      <c r="C77" s="1304"/>
      <c r="D77" s="1260"/>
      <c r="E77" s="1258"/>
      <c r="F77" s="1258"/>
      <c r="G77" s="1259"/>
      <c r="H77" s="1260"/>
      <c r="I77" s="1258"/>
      <c r="J77" s="1258"/>
      <c r="K77" s="1259"/>
      <c r="L77" s="1260"/>
      <c r="M77" s="1258"/>
      <c r="N77" s="1258"/>
      <c r="O77" s="1258"/>
      <c r="P77" s="1259"/>
      <c r="S77" s="37"/>
      <c r="T77" s="37"/>
      <c r="U77" s="37"/>
      <c r="V77" s="37"/>
    </row>
    <row r="78" spans="2:22" s="72" customFormat="1" ht="18.95" customHeight="1">
      <c r="B78" s="1478"/>
      <c r="C78" s="1479"/>
      <c r="D78" s="1475"/>
      <c r="E78" s="1476"/>
      <c r="F78" s="1476"/>
      <c r="G78" s="1477"/>
      <c r="H78" s="1260"/>
      <c r="I78" s="1258"/>
      <c r="J78" s="1258"/>
      <c r="K78" s="1259"/>
      <c r="L78" s="1260"/>
      <c r="M78" s="1258"/>
      <c r="N78" s="1258"/>
      <c r="O78" s="1258"/>
      <c r="P78" s="1259"/>
      <c r="S78" s="37"/>
      <c r="T78" s="37"/>
      <c r="U78" s="37"/>
      <c r="V78" s="37"/>
    </row>
    <row r="79" spans="2:22" s="72" customFormat="1" ht="18.95" customHeight="1">
      <c r="B79" s="1301" t="s">
        <v>307</v>
      </c>
      <c r="C79" s="1473"/>
      <c r="D79" s="999" t="s">
        <v>28</v>
      </c>
      <c r="E79" s="1065"/>
      <c r="F79" s="1065"/>
      <c r="G79" s="1305"/>
      <c r="H79" s="999" t="s">
        <v>32</v>
      </c>
      <c r="I79" s="1065"/>
      <c r="J79" s="1065"/>
      <c r="K79" s="1305"/>
      <c r="L79" s="999" t="s">
        <v>171</v>
      </c>
      <c r="M79" s="1065"/>
      <c r="N79" s="1065"/>
      <c r="O79" s="1065"/>
      <c r="P79" s="1305"/>
      <c r="S79" s="37"/>
      <c r="T79" s="37"/>
      <c r="U79" s="37"/>
      <c r="V79" s="37"/>
    </row>
    <row r="80" spans="2:22" s="72" customFormat="1" ht="18.95" customHeight="1">
      <c r="B80" s="1303"/>
      <c r="C80" s="1474"/>
      <c r="D80" s="1463"/>
      <c r="E80" s="1464"/>
      <c r="F80" s="1464"/>
      <c r="G80" s="1465"/>
      <c r="H80" s="1254"/>
      <c r="I80" s="1464"/>
      <c r="J80" s="1464"/>
      <c r="K80" s="1465"/>
      <c r="L80" s="1254"/>
      <c r="M80" s="1464"/>
      <c r="N80" s="1464"/>
      <c r="O80" s="1464"/>
      <c r="P80" s="1465"/>
      <c r="S80" s="37"/>
      <c r="T80" s="37"/>
      <c r="U80" s="37"/>
      <c r="V80" s="37"/>
    </row>
    <row r="81" spans="2:22" s="72" customFormat="1" ht="18.95" customHeight="1">
      <c r="B81" s="1303"/>
      <c r="C81" s="1474"/>
      <c r="D81" s="1257"/>
      <c r="E81" s="1258"/>
      <c r="F81" s="1258"/>
      <c r="G81" s="1259"/>
      <c r="H81" s="1260"/>
      <c r="I81" s="1258"/>
      <c r="J81" s="1258"/>
      <c r="K81" s="1259"/>
      <c r="L81" s="1260"/>
      <c r="M81" s="1258"/>
      <c r="N81" s="1258"/>
      <c r="O81" s="1258"/>
      <c r="P81" s="1259"/>
      <c r="S81" s="37"/>
      <c r="T81" s="37"/>
      <c r="U81" s="37"/>
      <c r="V81" s="37"/>
    </row>
    <row r="82" spans="2:22" s="72" customFormat="1" ht="18.95" customHeight="1">
      <c r="B82" s="1303"/>
      <c r="C82" s="1474"/>
      <c r="D82" s="1257"/>
      <c r="E82" s="1258"/>
      <c r="F82" s="1258"/>
      <c r="G82" s="1259"/>
      <c r="H82" s="1260"/>
      <c r="I82" s="1258"/>
      <c r="J82" s="1258"/>
      <c r="K82" s="1259"/>
      <c r="L82" s="1260"/>
      <c r="M82" s="1258"/>
      <c r="N82" s="1258"/>
      <c r="O82" s="1258"/>
      <c r="P82" s="1259"/>
      <c r="S82" s="37"/>
      <c r="T82" s="37"/>
      <c r="U82" s="37"/>
      <c r="V82" s="37"/>
    </row>
    <row r="83" spans="2:22" s="72" customFormat="1" ht="18.95" customHeight="1">
      <c r="B83" s="1303"/>
      <c r="C83" s="1474"/>
      <c r="D83" s="1257"/>
      <c r="E83" s="1480"/>
      <c r="F83" s="1480"/>
      <c r="G83" s="1481"/>
      <c r="H83" s="1260"/>
      <c r="I83" s="1258"/>
      <c r="J83" s="1258"/>
      <c r="K83" s="1259"/>
      <c r="L83" s="1260"/>
      <c r="M83" s="1258"/>
      <c r="N83" s="1258"/>
      <c r="O83" s="1258"/>
      <c r="P83" s="1259"/>
      <c r="S83" s="37"/>
      <c r="T83" s="37"/>
      <c r="U83" s="37"/>
      <c r="V83" s="37"/>
    </row>
    <row r="84" spans="2:22" s="72" customFormat="1" ht="18.95" customHeight="1">
      <c r="B84" s="1303"/>
      <c r="C84" s="1474"/>
      <c r="D84" s="1257"/>
      <c r="E84" s="1258"/>
      <c r="F84" s="1258"/>
      <c r="G84" s="1259"/>
      <c r="H84" s="1260"/>
      <c r="I84" s="1258"/>
      <c r="J84" s="1258"/>
      <c r="K84" s="1259"/>
      <c r="L84" s="1260"/>
      <c r="M84" s="1258"/>
      <c r="N84" s="1258"/>
      <c r="O84" s="1258"/>
      <c r="P84" s="1259"/>
      <c r="S84" s="37"/>
      <c r="T84" s="37"/>
      <c r="U84" s="37"/>
      <c r="V84" s="37"/>
    </row>
    <row r="85" spans="2:22" s="72" customFormat="1" ht="18.95" customHeight="1">
      <c r="B85" s="1301" t="s">
        <v>281</v>
      </c>
      <c r="C85" s="1302"/>
      <c r="D85" s="999" t="s">
        <v>28</v>
      </c>
      <c r="E85" s="1065"/>
      <c r="F85" s="1065"/>
      <c r="G85" s="1305"/>
      <c r="H85" s="999" t="s">
        <v>32</v>
      </c>
      <c r="I85" s="1065"/>
      <c r="J85" s="1065"/>
      <c r="K85" s="1305"/>
      <c r="L85" s="999" t="s">
        <v>171</v>
      </c>
      <c r="M85" s="1065"/>
      <c r="N85" s="1065"/>
      <c r="O85" s="1065"/>
      <c r="P85" s="1305"/>
      <c r="S85" s="37"/>
      <c r="T85" s="37"/>
      <c r="U85" s="37"/>
      <c r="V85" s="37"/>
    </row>
    <row r="86" spans="2:22" s="72" customFormat="1" ht="18.95" customHeight="1">
      <c r="B86" s="1303"/>
      <c r="C86" s="1304"/>
      <c r="D86" s="1463"/>
      <c r="E86" s="1464"/>
      <c r="F86" s="1464"/>
      <c r="G86" s="1465"/>
      <c r="H86" s="1254"/>
      <c r="I86" s="1464"/>
      <c r="J86" s="1464"/>
      <c r="K86" s="1465"/>
      <c r="L86" s="1254"/>
      <c r="M86" s="1464"/>
      <c r="N86" s="1464"/>
      <c r="O86" s="1464"/>
      <c r="P86" s="1465"/>
      <c r="S86" s="37"/>
      <c r="T86" s="37"/>
      <c r="U86" s="37"/>
      <c r="V86" s="37"/>
    </row>
    <row r="87" spans="2:22" s="72" customFormat="1" ht="18.95" customHeight="1">
      <c r="B87" s="1303"/>
      <c r="C87" s="1304"/>
      <c r="D87" s="1257"/>
      <c r="E87" s="1258"/>
      <c r="F87" s="1258"/>
      <c r="G87" s="1259"/>
      <c r="H87" s="1260"/>
      <c r="I87" s="1258"/>
      <c r="J87" s="1258"/>
      <c r="K87" s="1259"/>
      <c r="L87" s="1260"/>
      <c r="M87" s="1258"/>
      <c r="N87" s="1258"/>
      <c r="O87" s="1258"/>
      <c r="P87" s="1259"/>
      <c r="S87" s="37"/>
      <c r="T87" s="37"/>
      <c r="U87" s="37"/>
      <c r="V87" s="37"/>
    </row>
    <row r="88" spans="2:22" s="72" customFormat="1" ht="18.95" customHeight="1">
      <c r="B88" s="1303"/>
      <c r="C88" s="1304"/>
      <c r="D88" s="1260"/>
      <c r="E88" s="1258"/>
      <c r="F88" s="1258"/>
      <c r="G88" s="1259"/>
      <c r="H88" s="1260"/>
      <c r="I88" s="1258"/>
      <c r="J88" s="1258"/>
      <c r="K88" s="1259"/>
      <c r="L88" s="1260"/>
      <c r="M88" s="1258"/>
      <c r="N88" s="1258"/>
      <c r="O88" s="1258"/>
      <c r="P88" s="1259"/>
      <c r="S88" s="37"/>
      <c r="T88" s="37"/>
      <c r="U88" s="37"/>
      <c r="V88" s="37"/>
    </row>
    <row r="89" spans="2:22" s="72" customFormat="1" ht="18.95" customHeight="1">
      <c r="B89" s="1303"/>
      <c r="C89" s="1304"/>
      <c r="D89" s="1260"/>
      <c r="E89" s="1258"/>
      <c r="F89" s="1258"/>
      <c r="G89" s="1259"/>
      <c r="H89" s="1260"/>
      <c r="I89" s="1258"/>
      <c r="J89" s="1258"/>
      <c r="K89" s="1259"/>
      <c r="L89" s="1260"/>
      <c r="M89" s="1258"/>
      <c r="N89" s="1258"/>
      <c r="O89" s="1258"/>
      <c r="P89" s="1259"/>
      <c r="S89" s="37"/>
      <c r="T89" s="37"/>
      <c r="U89" s="37"/>
      <c r="V89" s="37"/>
    </row>
    <row r="90" spans="2:22" s="72" customFormat="1" ht="18.95" customHeight="1">
      <c r="B90" s="1478"/>
      <c r="C90" s="1479"/>
      <c r="D90" s="1475"/>
      <c r="E90" s="1476"/>
      <c r="F90" s="1476"/>
      <c r="G90" s="1477"/>
      <c r="H90" s="1475"/>
      <c r="I90" s="1476"/>
      <c r="J90" s="1476"/>
      <c r="K90" s="1477"/>
      <c r="L90" s="1475"/>
      <c r="M90" s="1476"/>
      <c r="N90" s="1476"/>
      <c r="O90" s="1476"/>
      <c r="P90" s="1477"/>
      <c r="S90" s="37"/>
      <c r="T90" s="37"/>
      <c r="U90" s="37"/>
      <c r="V90" s="37"/>
    </row>
    <row r="91" spans="2:22" s="72" customFormat="1" ht="18.95" customHeight="1">
      <c r="B91" s="1301" t="s">
        <v>282</v>
      </c>
      <c r="C91" s="1482"/>
      <c r="D91" s="999" t="s">
        <v>28</v>
      </c>
      <c r="E91" s="1065"/>
      <c r="F91" s="1065"/>
      <c r="G91" s="1305"/>
      <c r="H91" s="999" t="s">
        <v>32</v>
      </c>
      <c r="I91" s="1065"/>
      <c r="J91" s="1065"/>
      <c r="K91" s="1305"/>
      <c r="L91" s="999" t="s">
        <v>171</v>
      </c>
      <c r="M91" s="1065"/>
      <c r="N91" s="1065"/>
      <c r="O91" s="1065"/>
      <c r="P91" s="1305"/>
      <c r="S91" s="37"/>
      <c r="T91" s="37"/>
      <c r="U91" s="37"/>
      <c r="V91" s="37"/>
    </row>
    <row r="92" spans="2:22" s="72" customFormat="1" ht="18.95" customHeight="1">
      <c r="B92" s="1303"/>
      <c r="C92" s="1483"/>
      <c r="D92" s="1463"/>
      <c r="E92" s="1464"/>
      <c r="F92" s="1464"/>
      <c r="G92" s="1465"/>
      <c r="H92" s="1254"/>
      <c r="I92" s="1464"/>
      <c r="J92" s="1464"/>
      <c r="K92" s="1465"/>
      <c r="L92" s="1383"/>
      <c r="M92" s="1384"/>
      <c r="N92" s="1384"/>
      <c r="O92" s="1384"/>
      <c r="P92" s="1487"/>
      <c r="S92" s="37"/>
      <c r="T92" s="37"/>
      <c r="U92" s="37"/>
      <c r="V92" s="37"/>
    </row>
    <row r="93" spans="2:22" s="72" customFormat="1" ht="18.95" customHeight="1">
      <c r="B93" s="1484"/>
      <c r="C93" s="1483"/>
      <c r="D93" s="1257"/>
      <c r="E93" s="1258"/>
      <c r="F93" s="1258"/>
      <c r="G93" s="1259"/>
      <c r="H93" s="1306"/>
      <c r="I93" s="1307"/>
      <c r="J93" s="1307"/>
      <c r="K93" s="1308"/>
      <c r="L93" s="1260"/>
      <c r="M93" s="1258"/>
      <c r="N93" s="1258"/>
      <c r="O93" s="1258"/>
      <c r="P93" s="1259"/>
      <c r="S93" s="37"/>
      <c r="T93" s="37"/>
      <c r="U93" s="37"/>
      <c r="V93" s="37"/>
    </row>
    <row r="94" spans="2:22" s="72" customFormat="1" ht="18.95" customHeight="1">
      <c r="B94" s="1485"/>
      <c r="C94" s="1486"/>
      <c r="D94" s="1475"/>
      <c r="E94" s="1476"/>
      <c r="F94" s="1476"/>
      <c r="G94" s="1477"/>
      <c r="H94" s="1475"/>
      <c r="I94" s="1476"/>
      <c r="J94" s="1476"/>
      <c r="K94" s="1477"/>
      <c r="L94" s="1475"/>
      <c r="M94" s="1476"/>
      <c r="N94" s="1476"/>
      <c r="O94" s="1476"/>
      <c r="P94" s="1477"/>
      <c r="S94" s="37"/>
      <c r="T94" s="37"/>
      <c r="U94" s="37"/>
      <c r="V94" s="37"/>
    </row>
    <row r="95" spans="2:22" s="72" customFormat="1" ht="18.95" customHeight="1">
      <c r="B95" s="1301" t="s">
        <v>283</v>
      </c>
      <c r="C95" s="1482"/>
      <c r="D95" s="999" t="s">
        <v>28</v>
      </c>
      <c r="E95" s="1065"/>
      <c r="F95" s="1065"/>
      <c r="G95" s="1305"/>
      <c r="H95" s="999" t="s">
        <v>32</v>
      </c>
      <c r="I95" s="1065"/>
      <c r="J95" s="1065"/>
      <c r="K95" s="1305"/>
      <c r="L95" s="999" t="s">
        <v>171</v>
      </c>
      <c r="M95" s="1065"/>
      <c r="N95" s="1065"/>
      <c r="O95" s="1065"/>
      <c r="P95" s="1305"/>
      <c r="S95" s="37"/>
      <c r="T95" s="37"/>
      <c r="U95" s="37"/>
      <c r="V95" s="37"/>
    </row>
    <row r="96" spans="2:22" s="72" customFormat="1" ht="18.95" customHeight="1">
      <c r="B96" s="1303"/>
      <c r="C96" s="1483"/>
      <c r="D96" s="1463"/>
      <c r="E96" s="1464"/>
      <c r="F96" s="1464"/>
      <c r="G96" s="1465"/>
      <c r="H96" s="1254"/>
      <c r="I96" s="1464"/>
      <c r="J96" s="1464"/>
      <c r="K96" s="1465"/>
      <c r="L96" s="1254"/>
      <c r="M96" s="1464"/>
      <c r="N96" s="1464"/>
      <c r="O96" s="1464"/>
      <c r="P96" s="1465"/>
      <c r="S96" s="37"/>
      <c r="T96" s="37"/>
      <c r="U96" s="37"/>
      <c r="V96" s="37"/>
    </row>
    <row r="97" spans="1:22" s="72" customFormat="1" ht="18.95" customHeight="1">
      <c r="B97" s="1484"/>
      <c r="C97" s="1483"/>
      <c r="D97" s="1257"/>
      <c r="E97" s="1258"/>
      <c r="F97" s="1258"/>
      <c r="G97" s="1259"/>
      <c r="H97" s="1260"/>
      <c r="I97" s="1258"/>
      <c r="J97" s="1258"/>
      <c r="K97" s="1259"/>
      <c r="L97" s="1260"/>
      <c r="M97" s="1258"/>
      <c r="N97" s="1258"/>
      <c r="O97" s="1258"/>
      <c r="P97" s="1259"/>
      <c r="S97" s="37"/>
      <c r="T97" s="37"/>
      <c r="U97" s="37"/>
      <c r="V97" s="37"/>
    </row>
    <row r="98" spans="1:22" s="72" customFormat="1" ht="18.95" customHeight="1">
      <c r="B98" s="1485"/>
      <c r="C98" s="1486"/>
      <c r="D98" s="1475"/>
      <c r="E98" s="1476"/>
      <c r="F98" s="1476"/>
      <c r="G98" s="1477"/>
      <c r="H98" s="1475"/>
      <c r="I98" s="1476"/>
      <c r="J98" s="1476"/>
      <c r="K98" s="1477"/>
      <c r="L98" s="1475"/>
      <c r="M98" s="1476"/>
      <c r="N98" s="1476"/>
      <c r="O98" s="1476"/>
      <c r="P98" s="1477"/>
      <c r="S98" s="37"/>
      <c r="T98" s="37"/>
      <c r="U98" s="37"/>
      <c r="V98" s="37"/>
    </row>
    <row r="99" spans="1:22" s="72" customFormat="1" ht="24.95" customHeight="1">
      <c r="B99" s="1490" t="s">
        <v>172</v>
      </c>
      <c r="C99" s="1491"/>
      <c r="D99" s="1492" t="s">
        <v>173</v>
      </c>
      <c r="E99" s="1493"/>
      <c r="F99" s="1493"/>
      <c r="G99" s="1493"/>
      <c r="H99" s="1493"/>
      <c r="I99" s="1493"/>
      <c r="J99" s="1493"/>
      <c r="K99" s="1493"/>
      <c r="L99" s="1493"/>
      <c r="M99" s="1493"/>
      <c r="N99" s="1493"/>
      <c r="O99" s="1493"/>
      <c r="P99" s="1494"/>
      <c r="S99" s="37"/>
      <c r="T99" s="37"/>
      <c r="U99" s="37"/>
      <c r="V99" s="37"/>
    </row>
    <row r="100" spans="1:22" s="72" customFormat="1" ht="18.75" customHeight="1">
      <c r="B100" s="39"/>
      <c r="C100" s="71"/>
      <c r="E100" s="74"/>
      <c r="F100" s="74"/>
      <c r="G100" s="208"/>
      <c r="H100" s="208"/>
      <c r="I100" s="208"/>
      <c r="J100" s="208"/>
      <c r="K100" s="208"/>
      <c r="L100" s="208"/>
      <c r="M100" s="208"/>
      <c r="N100" s="352"/>
      <c r="O100" s="208"/>
      <c r="P100" s="353"/>
      <c r="S100" s="37"/>
      <c r="T100" s="37"/>
      <c r="U100" s="37"/>
      <c r="V100" s="37"/>
    </row>
    <row r="101" spans="1:22" s="72" customFormat="1" ht="17.100000000000001" customHeight="1">
      <c r="A101" s="41"/>
      <c r="B101" s="1495" t="s">
        <v>174</v>
      </c>
      <c r="C101" s="1496"/>
      <c r="D101" s="1496"/>
      <c r="E101" s="1496"/>
      <c r="F101" s="1496"/>
      <c r="G101" s="1496"/>
      <c r="H101" s="1496"/>
      <c r="I101" s="1496"/>
      <c r="J101" s="1496"/>
      <c r="K101" s="1496"/>
      <c r="L101" s="1496"/>
      <c r="M101" s="1496"/>
      <c r="N101" s="1496"/>
      <c r="O101" s="1496"/>
      <c r="P101" s="1497"/>
      <c r="Q101" s="37"/>
    </row>
    <row r="102" spans="1:22" s="72" customFormat="1" ht="18.75" customHeight="1">
      <c r="B102" s="1498"/>
      <c r="C102" s="1499"/>
      <c r="D102" s="1499"/>
      <c r="E102" s="1499"/>
      <c r="F102" s="1499"/>
      <c r="G102" s="1499"/>
      <c r="H102" s="1499"/>
      <c r="I102" s="1499"/>
      <c r="J102" s="1499"/>
      <c r="K102" s="1499"/>
      <c r="L102" s="1499"/>
      <c r="M102" s="1499"/>
      <c r="N102" s="1499"/>
      <c r="O102" s="1499"/>
      <c r="P102" s="1500"/>
      <c r="Q102" s="37"/>
    </row>
    <row r="103" spans="1:22" s="72" customFormat="1" ht="42.95" customHeight="1">
      <c r="B103" s="1503" t="s">
        <v>727</v>
      </c>
      <c r="C103" s="1504"/>
      <c r="D103" s="1504"/>
      <c r="E103" s="1504"/>
      <c r="F103" s="1504"/>
      <c r="G103" s="1504"/>
      <c r="H103" s="1504"/>
      <c r="I103" s="1504"/>
      <c r="J103" s="1504"/>
      <c r="K103" s="1504"/>
      <c r="L103" s="1504"/>
      <c r="M103" s="1504"/>
      <c r="N103" s="1504"/>
      <c r="O103" s="1504"/>
      <c r="P103" s="1505"/>
      <c r="Q103" s="37"/>
    </row>
    <row r="104" spans="1:22" s="72" customFormat="1" ht="18.75" customHeight="1">
      <c r="B104" s="1138"/>
      <c r="C104" s="834"/>
      <c r="D104" s="834"/>
      <c r="E104" s="834"/>
      <c r="F104" s="834"/>
      <c r="G104" s="834"/>
      <c r="H104" s="834"/>
      <c r="I104" s="834"/>
      <c r="J104" s="834"/>
      <c r="K104" s="834"/>
      <c r="L104" s="834"/>
      <c r="M104" s="834"/>
      <c r="N104" s="834"/>
      <c r="O104" s="834"/>
      <c r="P104" s="835"/>
      <c r="Q104" s="37"/>
    </row>
    <row r="105" spans="1:22" s="72" customFormat="1" ht="18.75" customHeight="1">
      <c r="B105" s="833"/>
      <c r="C105" s="834"/>
      <c r="D105" s="834"/>
      <c r="E105" s="834"/>
      <c r="F105" s="834"/>
      <c r="G105" s="834"/>
      <c r="H105" s="834"/>
      <c r="I105" s="834"/>
      <c r="J105" s="834"/>
      <c r="K105" s="834"/>
      <c r="L105" s="834"/>
      <c r="M105" s="834"/>
      <c r="N105" s="834"/>
      <c r="O105" s="834"/>
      <c r="P105" s="835"/>
      <c r="Q105" s="37"/>
    </row>
    <row r="106" spans="1:22" s="72" customFormat="1" ht="18.75" customHeight="1">
      <c r="B106" s="833"/>
      <c r="C106" s="834"/>
      <c r="D106" s="834"/>
      <c r="E106" s="834"/>
      <c r="F106" s="834"/>
      <c r="G106" s="834"/>
      <c r="H106" s="834"/>
      <c r="I106" s="834"/>
      <c r="J106" s="834"/>
      <c r="K106" s="834"/>
      <c r="L106" s="834"/>
      <c r="M106" s="834"/>
      <c r="N106" s="834"/>
      <c r="O106" s="834"/>
      <c r="P106" s="835"/>
      <c r="Q106" s="37"/>
    </row>
    <row r="107" spans="1:22" s="72" customFormat="1" ht="18.75" customHeight="1">
      <c r="B107" s="833"/>
      <c r="C107" s="834"/>
      <c r="D107" s="834"/>
      <c r="E107" s="834"/>
      <c r="F107" s="834"/>
      <c r="G107" s="834"/>
      <c r="H107" s="834"/>
      <c r="I107" s="834"/>
      <c r="J107" s="834"/>
      <c r="K107" s="834"/>
      <c r="L107" s="834"/>
      <c r="M107" s="834"/>
      <c r="N107" s="834"/>
      <c r="O107" s="834"/>
      <c r="P107" s="835"/>
      <c r="Q107" s="37"/>
    </row>
    <row r="108" spans="1:22" s="72" customFormat="1" ht="18.75" customHeight="1">
      <c r="B108" s="833"/>
      <c r="C108" s="834"/>
      <c r="D108" s="834"/>
      <c r="E108" s="834"/>
      <c r="F108" s="834"/>
      <c r="G108" s="834"/>
      <c r="H108" s="834"/>
      <c r="I108" s="834"/>
      <c r="J108" s="834"/>
      <c r="K108" s="834"/>
      <c r="L108" s="834"/>
      <c r="M108" s="834"/>
      <c r="N108" s="834"/>
      <c r="O108" s="834"/>
      <c r="P108" s="835"/>
    </row>
    <row r="109" spans="1:22" s="72" customFormat="1" ht="18.75" customHeight="1">
      <c r="B109" s="833"/>
      <c r="C109" s="834"/>
      <c r="D109" s="834"/>
      <c r="E109" s="834"/>
      <c r="F109" s="834"/>
      <c r="G109" s="834"/>
      <c r="H109" s="834"/>
      <c r="I109" s="834"/>
      <c r="J109" s="834"/>
      <c r="K109" s="834"/>
      <c r="L109" s="834"/>
      <c r="M109" s="834"/>
      <c r="N109" s="834"/>
      <c r="O109" s="834"/>
      <c r="P109" s="835"/>
      <c r="Q109" s="210"/>
      <c r="R109" s="210"/>
      <c r="S109" s="210"/>
      <c r="T109" s="210"/>
    </row>
    <row r="110" spans="1:22" s="72" customFormat="1" ht="18.75" customHeight="1">
      <c r="B110" s="833"/>
      <c r="C110" s="834"/>
      <c r="D110" s="834"/>
      <c r="E110" s="834"/>
      <c r="F110" s="834"/>
      <c r="G110" s="834"/>
      <c r="H110" s="834"/>
      <c r="I110" s="834"/>
      <c r="J110" s="834"/>
      <c r="K110" s="834"/>
      <c r="L110" s="834"/>
      <c r="M110" s="834"/>
      <c r="N110" s="834"/>
      <c r="O110" s="834"/>
      <c r="P110" s="835"/>
      <c r="Q110" s="210"/>
      <c r="R110" s="210"/>
      <c r="S110" s="210"/>
      <c r="T110" s="210"/>
    </row>
    <row r="111" spans="1:22" s="72" customFormat="1" ht="18.75" customHeight="1">
      <c r="B111" s="833"/>
      <c r="C111" s="834"/>
      <c r="D111" s="834"/>
      <c r="E111" s="834"/>
      <c r="F111" s="834"/>
      <c r="G111" s="834"/>
      <c r="H111" s="834"/>
      <c r="I111" s="834"/>
      <c r="J111" s="834"/>
      <c r="K111" s="834"/>
      <c r="L111" s="834"/>
      <c r="M111" s="834"/>
      <c r="N111" s="834"/>
      <c r="O111" s="834"/>
      <c r="P111" s="835"/>
      <c r="Q111" s="211"/>
      <c r="R111" s="211"/>
      <c r="S111" s="211"/>
      <c r="T111" s="212"/>
    </row>
    <row r="112" spans="1:22" s="72" customFormat="1" ht="18.75" customHeight="1">
      <c r="B112" s="833"/>
      <c r="C112" s="834"/>
      <c r="D112" s="834"/>
      <c r="E112" s="834"/>
      <c r="F112" s="834"/>
      <c r="G112" s="834"/>
      <c r="H112" s="834"/>
      <c r="I112" s="834"/>
      <c r="J112" s="834"/>
      <c r="K112" s="834"/>
      <c r="L112" s="834"/>
      <c r="M112" s="834"/>
      <c r="N112" s="834"/>
      <c r="O112" s="834"/>
      <c r="P112" s="835"/>
      <c r="Q112" s="211"/>
      <c r="R112" s="211"/>
      <c r="S112" s="211"/>
      <c r="T112" s="212"/>
    </row>
    <row r="113" spans="2:19" s="72" customFormat="1" ht="18.75" customHeight="1">
      <c r="B113" s="833"/>
      <c r="C113" s="834"/>
      <c r="D113" s="834"/>
      <c r="E113" s="834"/>
      <c r="F113" s="834"/>
      <c r="G113" s="834"/>
      <c r="H113" s="834"/>
      <c r="I113" s="834"/>
      <c r="J113" s="834"/>
      <c r="K113" s="834"/>
      <c r="L113" s="834"/>
      <c r="M113" s="834"/>
      <c r="N113" s="834"/>
      <c r="O113" s="834"/>
      <c r="P113" s="835"/>
      <c r="Q113" s="122"/>
      <c r="R113" s="122"/>
      <c r="S113" s="122"/>
    </row>
    <row r="114" spans="2:19" s="72" customFormat="1" ht="18.75" customHeight="1">
      <c r="B114" s="833"/>
      <c r="C114" s="834"/>
      <c r="D114" s="834"/>
      <c r="E114" s="834"/>
      <c r="F114" s="834"/>
      <c r="G114" s="834"/>
      <c r="H114" s="834"/>
      <c r="I114" s="834"/>
      <c r="J114" s="834"/>
      <c r="K114" s="834"/>
      <c r="L114" s="834"/>
      <c r="M114" s="834"/>
      <c r="N114" s="834"/>
      <c r="O114" s="834"/>
      <c r="P114" s="835"/>
      <c r="Q114" s="212"/>
      <c r="R114" s="212"/>
      <c r="S114" s="212"/>
    </row>
    <row r="115" spans="2:19" s="72" customFormat="1" ht="18.75" customHeight="1">
      <c r="B115" s="833"/>
      <c r="C115" s="834"/>
      <c r="D115" s="834"/>
      <c r="E115" s="834"/>
      <c r="F115" s="834"/>
      <c r="G115" s="834"/>
      <c r="H115" s="834"/>
      <c r="I115" s="834"/>
      <c r="J115" s="834"/>
      <c r="K115" s="834"/>
      <c r="L115" s="834"/>
      <c r="M115" s="834"/>
      <c r="N115" s="834"/>
      <c r="O115" s="834"/>
      <c r="P115" s="835"/>
      <c r="Q115" s="212"/>
      <c r="R115" s="212"/>
      <c r="S115" s="212"/>
    </row>
    <row r="116" spans="2:19" s="72" customFormat="1" ht="18.75" customHeight="1">
      <c r="B116" s="833"/>
      <c r="C116" s="834"/>
      <c r="D116" s="834"/>
      <c r="E116" s="834"/>
      <c r="F116" s="834"/>
      <c r="G116" s="834"/>
      <c r="H116" s="834"/>
      <c r="I116" s="834"/>
      <c r="J116" s="834"/>
      <c r="K116" s="834"/>
      <c r="L116" s="834"/>
      <c r="M116" s="834"/>
      <c r="N116" s="834"/>
      <c r="O116" s="834"/>
      <c r="P116" s="835"/>
      <c r="Q116" s="212"/>
      <c r="R116" s="212"/>
      <c r="S116" s="212"/>
    </row>
    <row r="117" spans="2:19" s="72" customFormat="1" ht="18.75" customHeight="1">
      <c r="B117" s="833"/>
      <c r="C117" s="834"/>
      <c r="D117" s="834"/>
      <c r="E117" s="834"/>
      <c r="F117" s="834"/>
      <c r="G117" s="834"/>
      <c r="H117" s="834"/>
      <c r="I117" s="834"/>
      <c r="J117" s="834"/>
      <c r="K117" s="834"/>
      <c r="L117" s="834"/>
      <c r="M117" s="834"/>
      <c r="N117" s="834"/>
      <c r="O117" s="834"/>
      <c r="P117" s="835"/>
      <c r="Q117" s="122"/>
      <c r="R117" s="122"/>
      <c r="S117" s="122"/>
    </row>
    <row r="118" spans="2:19" s="72" customFormat="1" ht="18.75" customHeight="1">
      <c r="B118" s="833"/>
      <c r="C118" s="834"/>
      <c r="D118" s="834"/>
      <c r="E118" s="834"/>
      <c r="F118" s="834"/>
      <c r="G118" s="834"/>
      <c r="H118" s="834"/>
      <c r="I118" s="834"/>
      <c r="J118" s="834"/>
      <c r="K118" s="834"/>
      <c r="L118" s="834"/>
      <c r="M118" s="834"/>
      <c r="N118" s="834"/>
      <c r="O118" s="834"/>
      <c r="P118" s="835"/>
      <c r="Q118" s="122"/>
      <c r="R118" s="122"/>
      <c r="S118" s="122"/>
    </row>
    <row r="119" spans="2:19" s="72" customFormat="1" ht="18.75" customHeight="1">
      <c r="B119" s="833"/>
      <c r="C119" s="834"/>
      <c r="D119" s="834"/>
      <c r="E119" s="834"/>
      <c r="F119" s="834"/>
      <c r="G119" s="834"/>
      <c r="H119" s="834"/>
      <c r="I119" s="834"/>
      <c r="J119" s="834"/>
      <c r="K119" s="834"/>
      <c r="L119" s="834"/>
      <c r="M119" s="834"/>
      <c r="N119" s="834"/>
      <c r="O119" s="834"/>
      <c r="P119" s="835"/>
      <c r="Q119" s="122"/>
      <c r="R119" s="122"/>
      <c r="S119" s="122"/>
    </row>
    <row r="120" spans="2:19" s="72" customFormat="1" ht="18.75" customHeight="1">
      <c r="B120" s="833"/>
      <c r="C120" s="834"/>
      <c r="D120" s="834"/>
      <c r="E120" s="834"/>
      <c r="F120" s="834"/>
      <c r="G120" s="834"/>
      <c r="H120" s="834"/>
      <c r="I120" s="834"/>
      <c r="J120" s="834"/>
      <c r="K120" s="834"/>
      <c r="L120" s="834"/>
      <c r="M120" s="834"/>
      <c r="N120" s="834"/>
      <c r="O120" s="834"/>
      <c r="P120" s="835"/>
      <c r="Q120" s="37"/>
    </row>
    <row r="121" spans="2:19" s="72" customFormat="1" ht="18.75" customHeight="1">
      <c r="B121" s="833"/>
      <c r="C121" s="834"/>
      <c r="D121" s="834"/>
      <c r="E121" s="834"/>
      <c r="F121" s="834"/>
      <c r="G121" s="834"/>
      <c r="H121" s="834"/>
      <c r="I121" s="834"/>
      <c r="J121" s="834"/>
      <c r="K121" s="834"/>
      <c r="L121" s="834"/>
      <c r="M121" s="834"/>
      <c r="N121" s="834"/>
      <c r="O121" s="834"/>
      <c r="P121" s="835"/>
      <c r="Q121" s="37"/>
    </row>
    <row r="122" spans="2:19" s="72" customFormat="1" ht="18.75" customHeight="1">
      <c r="B122" s="833"/>
      <c r="C122" s="834"/>
      <c r="D122" s="834"/>
      <c r="E122" s="834"/>
      <c r="F122" s="834"/>
      <c r="G122" s="834"/>
      <c r="H122" s="834"/>
      <c r="I122" s="834"/>
      <c r="J122" s="834"/>
      <c r="K122" s="834"/>
      <c r="L122" s="834"/>
      <c r="M122" s="834"/>
      <c r="N122" s="834"/>
      <c r="O122" s="834"/>
      <c r="P122" s="835"/>
      <c r="Q122" s="37"/>
    </row>
    <row r="123" spans="2:19" s="72" customFormat="1" ht="18.75" customHeight="1">
      <c r="B123" s="833"/>
      <c r="C123" s="834"/>
      <c r="D123" s="834"/>
      <c r="E123" s="834"/>
      <c r="F123" s="834"/>
      <c r="G123" s="834"/>
      <c r="H123" s="834"/>
      <c r="I123" s="834"/>
      <c r="J123" s="834"/>
      <c r="K123" s="834"/>
      <c r="L123" s="834"/>
      <c r="M123" s="834"/>
      <c r="N123" s="834"/>
      <c r="O123" s="834"/>
      <c r="P123" s="835"/>
      <c r="Q123" s="37"/>
    </row>
    <row r="124" spans="2:19" s="72" customFormat="1" ht="18.75" customHeight="1">
      <c r="B124" s="833"/>
      <c r="C124" s="834"/>
      <c r="D124" s="834"/>
      <c r="E124" s="834"/>
      <c r="F124" s="834"/>
      <c r="G124" s="834"/>
      <c r="H124" s="834"/>
      <c r="I124" s="834"/>
      <c r="J124" s="834"/>
      <c r="K124" s="834"/>
      <c r="L124" s="834"/>
      <c r="M124" s="834"/>
      <c r="N124" s="834"/>
      <c r="O124" s="834"/>
      <c r="P124" s="835"/>
      <c r="Q124" s="37"/>
    </row>
    <row r="125" spans="2:19" s="72" customFormat="1" ht="18.75" customHeight="1">
      <c r="B125" s="833"/>
      <c r="C125" s="834"/>
      <c r="D125" s="834"/>
      <c r="E125" s="834"/>
      <c r="F125" s="834"/>
      <c r="G125" s="834"/>
      <c r="H125" s="834"/>
      <c r="I125" s="834"/>
      <c r="J125" s="834"/>
      <c r="K125" s="834"/>
      <c r="L125" s="834"/>
      <c r="M125" s="834"/>
      <c r="N125" s="834"/>
      <c r="O125" s="834"/>
      <c r="P125" s="835"/>
      <c r="Q125" s="37"/>
    </row>
    <row r="126" spans="2:19" s="72" customFormat="1" ht="18.75" customHeight="1">
      <c r="B126" s="833"/>
      <c r="C126" s="834"/>
      <c r="D126" s="834"/>
      <c r="E126" s="834"/>
      <c r="F126" s="834"/>
      <c r="G126" s="834"/>
      <c r="H126" s="834"/>
      <c r="I126" s="834"/>
      <c r="J126" s="834"/>
      <c r="K126" s="834"/>
      <c r="L126" s="834"/>
      <c r="M126" s="834"/>
      <c r="N126" s="834"/>
      <c r="O126" s="834"/>
      <c r="P126" s="835"/>
      <c r="Q126" s="37"/>
    </row>
    <row r="127" spans="2:19" s="72" customFormat="1" ht="18.75" customHeight="1">
      <c r="B127" s="833"/>
      <c r="C127" s="834"/>
      <c r="D127" s="834"/>
      <c r="E127" s="834"/>
      <c r="F127" s="834"/>
      <c r="G127" s="834"/>
      <c r="H127" s="834"/>
      <c r="I127" s="834"/>
      <c r="J127" s="834"/>
      <c r="K127" s="834"/>
      <c r="L127" s="834"/>
      <c r="M127" s="834"/>
      <c r="N127" s="834"/>
      <c r="O127" s="834"/>
      <c r="P127" s="835"/>
      <c r="Q127" s="37"/>
    </row>
    <row r="128" spans="2:19" s="72" customFormat="1" ht="18.75" customHeight="1">
      <c r="B128" s="833"/>
      <c r="C128" s="834"/>
      <c r="D128" s="834"/>
      <c r="E128" s="834"/>
      <c r="F128" s="834"/>
      <c r="G128" s="834"/>
      <c r="H128" s="834"/>
      <c r="I128" s="834"/>
      <c r="J128" s="834"/>
      <c r="K128" s="834"/>
      <c r="L128" s="834"/>
      <c r="M128" s="834"/>
      <c r="N128" s="834"/>
      <c r="O128" s="834"/>
      <c r="P128" s="835"/>
      <c r="Q128" s="37"/>
    </row>
    <row r="129" spans="1:22" s="72" customFormat="1" ht="18.75" customHeight="1">
      <c r="B129" s="833"/>
      <c r="C129" s="834"/>
      <c r="D129" s="834"/>
      <c r="E129" s="834"/>
      <c r="F129" s="834"/>
      <c r="G129" s="834"/>
      <c r="H129" s="834"/>
      <c r="I129" s="834"/>
      <c r="J129" s="834"/>
      <c r="K129" s="834"/>
      <c r="L129" s="834"/>
      <c r="M129" s="834"/>
      <c r="N129" s="834"/>
      <c r="O129" s="834"/>
      <c r="P129" s="835"/>
      <c r="Q129" s="37"/>
    </row>
    <row r="130" spans="1:22" s="72" customFormat="1" ht="18.75" customHeight="1">
      <c r="B130" s="833"/>
      <c r="C130" s="834"/>
      <c r="D130" s="834"/>
      <c r="E130" s="834"/>
      <c r="F130" s="834"/>
      <c r="G130" s="834"/>
      <c r="H130" s="834"/>
      <c r="I130" s="834"/>
      <c r="J130" s="834"/>
      <c r="K130" s="834"/>
      <c r="L130" s="834"/>
      <c r="M130" s="834"/>
      <c r="N130" s="834"/>
      <c r="O130" s="834"/>
      <c r="P130" s="835"/>
      <c r="Q130" s="37"/>
    </row>
    <row r="131" spans="1:22" s="72" customFormat="1" ht="18.75" customHeight="1">
      <c r="B131" s="833"/>
      <c r="C131" s="834"/>
      <c r="D131" s="834"/>
      <c r="E131" s="834"/>
      <c r="F131" s="834"/>
      <c r="G131" s="834"/>
      <c r="H131" s="834"/>
      <c r="I131" s="834"/>
      <c r="J131" s="834"/>
      <c r="K131" s="834"/>
      <c r="L131" s="834"/>
      <c r="M131" s="834"/>
      <c r="N131" s="834"/>
      <c r="O131" s="834"/>
      <c r="P131" s="835"/>
      <c r="Q131" s="37"/>
    </row>
    <row r="132" spans="1:22" s="72" customFormat="1" ht="18.75" customHeight="1">
      <c r="B132" s="833"/>
      <c r="C132" s="834"/>
      <c r="D132" s="834"/>
      <c r="E132" s="834"/>
      <c r="F132" s="834"/>
      <c r="G132" s="834"/>
      <c r="H132" s="834"/>
      <c r="I132" s="834"/>
      <c r="J132" s="834"/>
      <c r="K132" s="834"/>
      <c r="L132" s="834"/>
      <c r="M132" s="834"/>
      <c r="N132" s="834"/>
      <c r="O132" s="834"/>
      <c r="P132" s="835"/>
      <c r="Q132" s="37"/>
    </row>
    <row r="133" spans="1:22" s="72" customFormat="1" ht="18.75" customHeight="1">
      <c r="B133" s="833"/>
      <c r="C133" s="834"/>
      <c r="D133" s="834"/>
      <c r="E133" s="834"/>
      <c r="F133" s="834"/>
      <c r="G133" s="834"/>
      <c r="H133" s="834"/>
      <c r="I133" s="834"/>
      <c r="J133" s="834"/>
      <c r="K133" s="834"/>
      <c r="L133" s="834"/>
      <c r="M133" s="834"/>
      <c r="N133" s="834"/>
      <c r="O133" s="834"/>
      <c r="P133" s="835"/>
      <c r="Q133" s="37"/>
    </row>
    <row r="134" spans="1:22" s="72" customFormat="1" ht="18.75" customHeight="1">
      <c r="B134" s="833"/>
      <c r="C134" s="834"/>
      <c r="D134" s="834"/>
      <c r="E134" s="834"/>
      <c r="F134" s="834"/>
      <c r="G134" s="834"/>
      <c r="H134" s="834"/>
      <c r="I134" s="834"/>
      <c r="J134" s="834"/>
      <c r="K134" s="834"/>
      <c r="L134" s="834"/>
      <c r="M134" s="834"/>
      <c r="N134" s="834"/>
      <c r="O134" s="834"/>
      <c r="P134" s="835"/>
      <c r="Q134" s="37"/>
    </row>
    <row r="135" spans="1:22" s="72" customFormat="1" ht="18.75" customHeight="1">
      <c r="B135" s="833"/>
      <c r="C135" s="834"/>
      <c r="D135" s="834"/>
      <c r="E135" s="834"/>
      <c r="F135" s="834"/>
      <c r="G135" s="834"/>
      <c r="H135" s="834"/>
      <c r="I135" s="834"/>
      <c r="J135" s="834"/>
      <c r="K135" s="834"/>
      <c r="L135" s="834"/>
      <c r="M135" s="834"/>
      <c r="N135" s="834"/>
      <c r="O135" s="834"/>
      <c r="P135" s="835"/>
      <c r="Q135" s="37"/>
    </row>
    <row r="136" spans="1:22" s="72" customFormat="1" ht="18.75" customHeight="1">
      <c r="B136" s="833"/>
      <c r="C136" s="834"/>
      <c r="D136" s="834"/>
      <c r="E136" s="834"/>
      <c r="F136" s="834"/>
      <c r="G136" s="834"/>
      <c r="H136" s="834"/>
      <c r="I136" s="834"/>
      <c r="J136" s="834"/>
      <c r="K136" s="834"/>
      <c r="L136" s="834"/>
      <c r="M136" s="834"/>
      <c r="N136" s="834"/>
      <c r="O136" s="834"/>
      <c r="P136" s="835"/>
      <c r="Q136" s="37"/>
    </row>
    <row r="137" spans="1:22" s="72" customFormat="1" ht="18.75" customHeight="1">
      <c r="B137" s="833"/>
      <c r="C137" s="834"/>
      <c r="D137" s="834"/>
      <c r="E137" s="834"/>
      <c r="F137" s="834"/>
      <c r="G137" s="834"/>
      <c r="H137" s="834"/>
      <c r="I137" s="834"/>
      <c r="J137" s="834"/>
      <c r="K137" s="834"/>
      <c r="L137" s="834"/>
      <c r="M137" s="834"/>
      <c r="N137" s="834"/>
      <c r="O137" s="834"/>
      <c r="P137" s="835"/>
      <c r="Q137" s="37"/>
    </row>
    <row r="138" spans="1:22" s="72" customFormat="1" ht="18.75" customHeight="1">
      <c r="B138" s="833"/>
      <c r="C138" s="834"/>
      <c r="D138" s="834"/>
      <c r="E138" s="834"/>
      <c r="F138" s="834"/>
      <c r="G138" s="834"/>
      <c r="H138" s="834"/>
      <c r="I138" s="834"/>
      <c r="J138" s="834"/>
      <c r="K138" s="834"/>
      <c r="L138" s="834"/>
      <c r="M138" s="834"/>
      <c r="N138" s="834"/>
      <c r="O138" s="834"/>
      <c r="P138" s="835"/>
      <c r="Q138" s="37"/>
    </row>
    <row r="139" spans="1:22" s="72" customFormat="1" ht="18.75" customHeight="1">
      <c r="B139" s="833"/>
      <c r="C139" s="834"/>
      <c r="D139" s="834"/>
      <c r="E139" s="834"/>
      <c r="F139" s="834"/>
      <c r="G139" s="834"/>
      <c r="H139" s="834"/>
      <c r="I139" s="834"/>
      <c r="J139" s="834"/>
      <c r="K139" s="834"/>
      <c r="L139" s="834"/>
      <c r="M139" s="834"/>
      <c r="N139" s="834"/>
      <c r="O139" s="834"/>
      <c r="P139" s="835"/>
      <c r="Q139" s="37"/>
    </row>
    <row r="140" spans="1:22" s="72" customFormat="1" ht="18.75" customHeight="1">
      <c r="A140" s="213"/>
      <c r="B140" s="833"/>
      <c r="C140" s="834"/>
      <c r="D140" s="834"/>
      <c r="E140" s="834"/>
      <c r="F140" s="834"/>
      <c r="G140" s="834"/>
      <c r="H140" s="834"/>
      <c r="I140" s="834"/>
      <c r="J140" s="834"/>
      <c r="K140" s="834"/>
      <c r="L140" s="834"/>
      <c r="M140" s="834"/>
      <c r="N140" s="834"/>
      <c r="O140" s="834"/>
      <c r="P140" s="835"/>
      <c r="Q140" s="37"/>
    </row>
    <row r="141" spans="1:22" s="72" customFormat="1" ht="18.75" customHeight="1">
      <c r="A141" s="213"/>
      <c r="B141" s="833"/>
      <c r="C141" s="834"/>
      <c r="D141" s="834"/>
      <c r="E141" s="834"/>
      <c r="F141" s="834"/>
      <c r="G141" s="834"/>
      <c r="H141" s="834"/>
      <c r="I141" s="834"/>
      <c r="J141" s="834"/>
      <c r="K141" s="834"/>
      <c r="L141" s="834"/>
      <c r="M141" s="834"/>
      <c r="N141" s="834"/>
      <c r="O141" s="834"/>
      <c r="P141" s="835"/>
      <c r="Q141" s="37"/>
    </row>
    <row r="142" spans="1:22" s="72" customFormat="1" ht="18.75" customHeight="1">
      <c r="A142" s="213"/>
      <c r="B142" s="833"/>
      <c r="C142" s="834"/>
      <c r="D142" s="834"/>
      <c r="E142" s="834"/>
      <c r="F142" s="834"/>
      <c r="G142" s="834"/>
      <c r="H142" s="834"/>
      <c r="I142" s="834"/>
      <c r="J142" s="834"/>
      <c r="K142" s="834"/>
      <c r="L142" s="834"/>
      <c r="M142" s="834"/>
      <c r="N142" s="834"/>
      <c r="O142" s="834"/>
      <c r="P142" s="835"/>
      <c r="Q142" s="37"/>
    </row>
    <row r="143" spans="1:22" ht="18.75" customHeight="1">
      <c r="B143" s="833"/>
      <c r="C143" s="834"/>
      <c r="D143" s="834"/>
      <c r="E143" s="834"/>
      <c r="F143" s="834"/>
      <c r="G143" s="834"/>
      <c r="H143" s="834"/>
      <c r="I143" s="834"/>
      <c r="J143" s="834"/>
      <c r="K143" s="834"/>
      <c r="L143" s="834"/>
      <c r="M143" s="834"/>
      <c r="N143" s="834"/>
      <c r="O143" s="834"/>
      <c r="P143" s="835"/>
      <c r="Q143"/>
      <c r="S143"/>
      <c r="T143"/>
      <c r="U143"/>
      <c r="V143"/>
    </row>
    <row r="144" spans="1:22" ht="16.5" customHeight="1">
      <c r="B144" s="1501"/>
      <c r="C144" s="840"/>
      <c r="D144" s="840"/>
      <c r="E144" s="840"/>
      <c r="F144" s="840"/>
      <c r="G144" s="840"/>
      <c r="H144" s="840"/>
      <c r="I144" s="840"/>
      <c r="J144" s="840"/>
      <c r="K144" s="840"/>
      <c r="L144" s="840"/>
      <c r="M144" s="840"/>
      <c r="N144" s="840"/>
      <c r="O144" s="840"/>
      <c r="P144" s="1502"/>
      <c r="Q144"/>
      <c r="S144"/>
      <c r="T144"/>
      <c r="U144"/>
      <c r="V144"/>
    </row>
    <row r="145" spans="1:22" ht="16.5" customHeight="1">
      <c r="B145" s="41"/>
      <c r="C145" s="41"/>
      <c r="D145" s="41"/>
      <c r="E145" s="41"/>
      <c r="F145" s="41"/>
      <c r="G145" s="177"/>
      <c r="H145" s="177"/>
      <c r="I145" s="177"/>
      <c r="J145" s="177"/>
      <c r="K145" s="177"/>
      <c r="L145" s="177"/>
      <c r="M145" s="177"/>
      <c r="N145" s="177"/>
      <c r="O145" s="177"/>
      <c r="P145" s="353"/>
      <c r="Q145"/>
      <c r="S145"/>
      <c r="T145"/>
      <c r="U145"/>
      <c r="V145"/>
    </row>
    <row r="146" spans="1:22" s="72" customFormat="1" ht="19.5" customHeight="1">
      <c r="A146" s="214"/>
      <c r="B146" s="215" t="s">
        <v>300</v>
      </c>
      <c r="C146" s="215"/>
      <c r="D146" s="215"/>
      <c r="E146" s="215"/>
      <c r="F146" s="215"/>
      <c r="G146" s="189"/>
      <c r="H146" s="189"/>
      <c r="I146" s="189"/>
      <c r="J146" s="189"/>
      <c r="K146" s="189"/>
      <c r="L146" s="189"/>
      <c r="M146" s="189"/>
      <c r="N146" s="189"/>
      <c r="O146" s="189"/>
      <c r="P146" s="189"/>
      <c r="Q146"/>
      <c r="R146"/>
      <c r="S146"/>
      <c r="T146"/>
      <c r="U146" s="37"/>
      <c r="V146" s="37"/>
    </row>
    <row r="147" spans="1:22" ht="6" customHeight="1">
      <c r="B147"/>
      <c r="C147"/>
      <c r="K147" s="216"/>
      <c r="L147" s="216"/>
      <c r="M147" s="216"/>
      <c r="N147" s="216"/>
      <c r="O147" s="216"/>
      <c r="P147" s="186"/>
      <c r="R147" s="186"/>
      <c r="S147"/>
      <c r="T147"/>
    </row>
    <row r="148" spans="1:22" ht="7.5" customHeight="1">
      <c r="B148" s="217"/>
      <c r="C148" s="218"/>
      <c r="D148" s="218"/>
      <c r="E148" s="218"/>
      <c r="F148" s="218"/>
      <c r="G148" s="216"/>
      <c r="H148" s="216"/>
      <c r="I148" s="216"/>
      <c r="J148" s="216"/>
      <c r="K148" s="180"/>
      <c r="L148" s="180"/>
      <c r="M148" s="180"/>
      <c r="N148" s="180"/>
      <c r="O148" s="180"/>
      <c r="P148" s="219"/>
    </row>
    <row r="149" spans="1:22" s="41" customFormat="1" ht="18" customHeight="1">
      <c r="A149" s="45"/>
      <c r="B149" s="433" t="s">
        <v>175</v>
      </c>
      <c r="C149" s="434" t="s">
        <v>256</v>
      </c>
      <c r="D149" s="354"/>
      <c r="E149" s="354"/>
      <c r="F149" s="354"/>
      <c r="G149" s="293"/>
      <c r="H149" s="293"/>
      <c r="I149" s="1488" t="s">
        <v>285</v>
      </c>
      <c r="J149" s="1488"/>
      <c r="K149" s="1488"/>
      <c r="L149" s="1488"/>
      <c r="M149" s="1488"/>
      <c r="N149" s="1488"/>
      <c r="O149" s="1488"/>
      <c r="P149" s="1489"/>
    </row>
    <row r="150" spans="1:22" s="41" customFormat="1" ht="15.75" customHeight="1">
      <c r="B150" s="94"/>
      <c r="C150" s="1506" t="s">
        <v>301</v>
      </c>
      <c r="D150" s="1507"/>
      <c r="E150" s="1507"/>
      <c r="F150" s="1507"/>
      <c r="G150" s="1507"/>
      <c r="H150" s="1508"/>
      <c r="I150" s="1506" t="s">
        <v>302</v>
      </c>
      <c r="J150" s="1518"/>
      <c r="K150" s="1519"/>
      <c r="L150" s="1507" t="s">
        <v>176</v>
      </c>
      <c r="M150" s="755"/>
      <c r="N150" s="755"/>
      <c r="O150" s="755"/>
      <c r="P150" s="1512"/>
    </row>
    <row r="151" spans="1:22" s="41" customFormat="1" ht="15.75" customHeight="1" thickBot="1">
      <c r="B151" s="94"/>
      <c r="C151" s="1509"/>
      <c r="D151" s="1510"/>
      <c r="E151" s="1510"/>
      <c r="F151" s="1510"/>
      <c r="G151" s="1510"/>
      <c r="H151" s="1511"/>
      <c r="I151" s="355"/>
      <c r="J151" s="424" t="s">
        <v>242</v>
      </c>
      <c r="K151" s="425" t="s">
        <v>243</v>
      </c>
      <c r="L151" s="1513"/>
      <c r="M151" s="1513"/>
      <c r="N151" s="1513"/>
      <c r="O151" s="1513"/>
      <c r="P151" s="1514"/>
    </row>
    <row r="152" spans="1:22" s="41" customFormat="1" ht="18.95" customHeight="1" thickTop="1">
      <c r="B152" s="94"/>
      <c r="C152" s="356" t="s">
        <v>284</v>
      </c>
      <c r="D152" s="357"/>
      <c r="E152" s="357"/>
      <c r="F152" s="357"/>
      <c r="G152" s="357"/>
      <c r="H152" s="358"/>
      <c r="I152" s="383">
        <f>SUM(J152:K152)</f>
        <v>0</v>
      </c>
      <c r="J152" s="359"/>
      <c r="K152" s="360"/>
      <c r="L152" s="1515"/>
      <c r="M152" s="1516"/>
      <c r="N152" s="1516"/>
      <c r="O152" s="1516"/>
      <c r="P152" s="1517"/>
    </row>
    <row r="153" spans="1:22" s="41" customFormat="1" ht="18.95" customHeight="1">
      <c r="B153" s="94"/>
      <c r="C153" s="361" t="s">
        <v>170</v>
      </c>
      <c r="D153" s="363"/>
      <c r="E153" s="363"/>
      <c r="F153" s="363"/>
      <c r="G153" s="363"/>
      <c r="H153" s="364"/>
      <c r="I153" s="384">
        <f>SUM(J153:K153)</f>
        <v>0</v>
      </c>
      <c r="J153" s="365"/>
      <c r="K153" s="366"/>
      <c r="L153" s="1525"/>
      <c r="M153" s="1526"/>
      <c r="N153" s="1526"/>
      <c r="O153" s="1526"/>
      <c r="P153" s="1527"/>
    </row>
    <row r="154" spans="1:22" s="41" customFormat="1" ht="18.95" customHeight="1">
      <c r="B154" s="94"/>
      <c r="C154" s="367" t="s">
        <v>311</v>
      </c>
      <c r="D154" s="362"/>
      <c r="E154" s="368"/>
      <c r="F154" s="368"/>
      <c r="G154" s="368"/>
      <c r="H154" s="369"/>
      <c r="I154" s="385">
        <f>SUM(I155:I156)</f>
        <v>0</v>
      </c>
      <c r="J154" s="370">
        <f t="shared" ref="J154:K154" si="0">SUM(J155:J156)</f>
        <v>0</v>
      </c>
      <c r="K154" s="371">
        <f t="shared" si="0"/>
        <v>0</v>
      </c>
      <c r="L154" s="1286"/>
      <c r="M154" s="1287"/>
      <c r="N154" s="1287"/>
      <c r="O154" s="1287"/>
      <c r="P154" s="1288"/>
    </row>
    <row r="155" spans="1:22" s="41" customFormat="1" ht="18.95" customHeight="1">
      <c r="B155" s="94"/>
      <c r="C155" s="372"/>
      <c r="D155" s="1289" t="s">
        <v>177</v>
      </c>
      <c r="E155" s="1290"/>
      <c r="F155" s="1290"/>
      <c r="G155" s="1290"/>
      <c r="H155" s="1291"/>
      <c r="I155" s="386">
        <f>SUM(J155:K155)</f>
        <v>0</v>
      </c>
      <c r="J155" s="373"/>
      <c r="K155" s="374"/>
      <c r="L155" s="1292"/>
      <c r="M155" s="1293"/>
      <c r="N155" s="1293"/>
      <c r="O155" s="1293"/>
      <c r="P155" s="1294"/>
    </row>
    <row r="156" spans="1:22" s="41" customFormat="1" ht="18.95" customHeight="1">
      <c r="B156" s="94"/>
      <c r="C156" s="356"/>
      <c r="D156" s="1295" t="s">
        <v>178</v>
      </c>
      <c r="E156" s="1296"/>
      <c r="F156" s="1296"/>
      <c r="G156" s="1296"/>
      <c r="H156" s="1297"/>
      <c r="I156" s="387">
        <f>SUM(J156:K156)</f>
        <v>0</v>
      </c>
      <c r="J156" s="375"/>
      <c r="K156" s="376"/>
      <c r="L156" s="1298"/>
      <c r="M156" s="1299"/>
      <c r="N156" s="1299"/>
      <c r="O156" s="1299"/>
      <c r="P156" s="1300"/>
    </row>
    <row r="157" spans="1:22" s="41" customFormat="1" ht="18.95" customHeight="1">
      <c r="B157" s="94"/>
      <c r="C157" s="372" t="s">
        <v>394</v>
      </c>
      <c r="D157" s="362"/>
      <c r="E157" s="362"/>
      <c r="F157" s="362"/>
      <c r="G157" s="362"/>
      <c r="H157" s="426"/>
      <c r="I157" s="385">
        <f>SUM(I158:I159)</f>
        <v>0</v>
      </c>
      <c r="J157" s="370">
        <f t="shared" ref="J157:K157" si="1">SUM(J158:J159)</f>
        <v>0</v>
      </c>
      <c r="K157" s="371">
        <f t="shared" si="1"/>
        <v>0</v>
      </c>
      <c r="L157" s="1286"/>
      <c r="M157" s="1287"/>
      <c r="N157" s="1287"/>
      <c r="O157" s="1287"/>
      <c r="P157" s="1288"/>
    </row>
    <row r="158" spans="1:22" s="41" customFormat="1" ht="18.95" customHeight="1">
      <c r="B158" s="94"/>
      <c r="C158" s="372"/>
      <c r="D158" s="1289" t="s">
        <v>177</v>
      </c>
      <c r="E158" s="1290"/>
      <c r="F158" s="1290"/>
      <c r="G158" s="1290"/>
      <c r="H158" s="1291"/>
      <c r="I158" s="386">
        <f>SUM(J158:K158)</f>
        <v>0</v>
      </c>
      <c r="J158" s="373"/>
      <c r="K158" s="374"/>
      <c r="L158" s="1292"/>
      <c r="M158" s="1293"/>
      <c r="N158" s="1293"/>
      <c r="O158" s="1293"/>
      <c r="P158" s="1294"/>
    </row>
    <row r="159" spans="1:22" s="41" customFormat="1" ht="18.95" customHeight="1">
      <c r="B159" s="94"/>
      <c r="C159" s="356"/>
      <c r="D159" s="1295" t="s">
        <v>178</v>
      </c>
      <c r="E159" s="1296"/>
      <c r="F159" s="1296"/>
      <c r="G159" s="1296"/>
      <c r="H159" s="1297"/>
      <c r="I159" s="387">
        <f>SUM(J159:K159)</f>
        <v>0</v>
      </c>
      <c r="J159" s="375"/>
      <c r="K159" s="376"/>
      <c r="L159" s="1298"/>
      <c r="M159" s="1299"/>
      <c r="N159" s="1299"/>
      <c r="O159" s="1299"/>
      <c r="P159" s="1300"/>
    </row>
    <row r="160" spans="1:22" s="41" customFormat="1" ht="18.95" customHeight="1">
      <c r="B160" s="94"/>
      <c r="C160" s="367" t="s">
        <v>312</v>
      </c>
      <c r="D160" s="427"/>
      <c r="E160" s="427"/>
      <c r="F160" s="427"/>
      <c r="G160" s="427"/>
      <c r="H160" s="428"/>
      <c r="I160" s="385">
        <f>SUM(I161:I162)</f>
        <v>0</v>
      </c>
      <c r="J160" s="370">
        <f t="shared" ref="J160:K160" si="2">SUM(J161:J162)</f>
        <v>0</v>
      </c>
      <c r="K160" s="371">
        <f t="shared" si="2"/>
        <v>0</v>
      </c>
      <c r="L160" s="1286"/>
      <c r="M160" s="1287"/>
      <c r="N160" s="1287"/>
      <c r="O160" s="1287"/>
      <c r="P160" s="1288"/>
    </row>
    <row r="161" spans="2:16" s="41" customFormat="1" ht="18.95" customHeight="1">
      <c r="B161" s="94"/>
      <c r="C161" s="429"/>
      <c r="D161" s="1531" t="s">
        <v>177</v>
      </c>
      <c r="E161" s="1532"/>
      <c r="F161" s="1532"/>
      <c r="G161" s="1532"/>
      <c r="H161" s="1533"/>
      <c r="I161" s="386">
        <f>SUM(J161:K161)</f>
        <v>0</v>
      </c>
      <c r="J161" s="373"/>
      <c r="K161" s="374"/>
      <c r="L161" s="1292"/>
      <c r="M161" s="1293"/>
      <c r="N161" s="1293"/>
      <c r="O161" s="1293"/>
      <c r="P161" s="1294"/>
    </row>
    <row r="162" spans="2:16" s="41" customFormat="1" ht="18.95" customHeight="1">
      <c r="B162" s="94"/>
      <c r="C162" s="356"/>
      <c r="D162" s="1520" t="s">
        <v>178</v>
      </c>
      <c r="E162" s="1521"/>
      <c r="F162" s="1521"/>
      <c r="G162" s="1521"/>
      <c r="H162" s="1522"/>
      <c r="I162" s="387">
        <f>SUM(J162:K162)</f>
        <v>0</v>
      </c>
      <c r="J162" s="375"/>
      <c r="K162" s="376"/>
      <c r="L162" s="1528"/>
      <c r="M162" s="1529"/>
      <c r="N162" s="1529"/>
      <c r="O162" s="1529"/>
      <c r="P162" s="1530"/>
    </row>
    <row r="163" spans="2:16" s="41" customFormat="1" ht="18.95" customHeight="1">
      <c r="B163" s="94"/>
      <c r="C163" s="367" t="s">
        <v>303</v>
      </c>
      <c r="D163" s="368"/>
      <c r="E163" s="368"/>
      <c r="F163" s="368"/>
      <c r="G163" s="1523"/>
      <c r="H163" s="1524"/>
      <c r="I163" s="385">
        <f>SUM(I164:I166)</f>
        <v>0</v>
      </c>
      <c r="J163" s="370">
        <f t="shared" ref="J163:K163" si="3">SUM(J164:J166)</f>
        <v>0</v>
      </c>
      <c r="K163" s="371">
        <f t="shared" si="3"/>
        <v>0</v>
      </c>
      <c r="L163" s="1286"/>
      <c r="M163" s="1287"/>
      <c r="N163" s="1287"/>
      <c r="O163" s="1287"/>
      <c r="P163" s="1288"/>
    </row>
    <row r="164" spans="2:16" s="41" customFormat="1" ht="18.95" customHeight="1">
      <c r="B164" s="94"/>
      <c r="C164" s="372"/>
      <c r="D164" s="1289" t="s">
        <v>177</v>
      </c>
      <c r="E164" s="1290"/>
      <c r="F164" s="1290"/>
      <c r="G164" s="1290"/>
      <c r="H164" s="1291"/>
      <c r="I164" s="386">
        <f>SUM(J164:K164)</f>
        <v>0</v>
      </c>
      <c r="J164" s="373"/>
      <c r="K164" s="374"/>
      <c r="L164" s="1292"/>
      <c r="M164" s="1293"/>
      <c r="N164" s="1293"/>
      <c r="O164" s="1293"/>
      <c r="P164" s="1294"/>
    </row>
    <row r="165" spans="2:16" s="41" customFormat="1" ht="18.95" customHeight="1">
      <c r="B165" s="94"/>
      <c r="C165" s="372"/>
      <c r="D165" s="1520" t="s">
        <v>178</v>
      </c>
      <c r="E165" s="1521"/>
      <c r="F165" s="1521"/>
      <c r="G165" s="1521"/>
      <c r="H165" s="1522"/>
      <c r="I165" s="387">
        <f>SUM(J165:K165)</f>
        <v>0</v>
      </c>
      <c r="J165" s="375"/>
      <c r="K165" s="376"/>
      <c r="L165" s="1528"/>
      <c r="M165" s="1529"/>
      <c r="N165" s="1529"/>
      <c r="O165" s="1529"/>
      <c r="P165" s="1530"/>
    </row>
    <row r="166" spans="2:16" s="41" customFormat="1" ht="18.95" customHeight="1">
      <c r="B166" s="94"/>
      <c r="C166" s="356"/>
      <c r="D166" s="1295" t="s">
        <v>179</v>
      </c>
      <c r="E166" s="1296"/>
      <c r="F166" s="1296"/>
      <c r="G166" s="1296"/>
      <c r="H166" s="1297"/>
      <c r="I166" s="383">
        <f>SUM(J166:K166)</f>
        <v>0</v>
      </c>
      <c r="J166" s="377"/>
      <c r="K166" s="378"/>
      <c r="L166" s="1534"/>
      <c r="M166" s="1535"/>
      <c r="N166" s="1535"/>
      <c r="O166" s="1535"/>
      <c r="P166" s="1536"/>
    </row>
    <row r="167" spans="2:16" s="41" customFormat="1" ht="18.95" customHeight="1">
      <c r="B167" s="94"/>
      <c r="C167" s="367" t="s">
        <v>304</v>
      </c>
      <c r="D167" s="368"/>
      <c r="E167" s="368"/>
      <c r="F167" s="368"/>
      <c r="G167" s="1523"/>
      <c r="H167" s="1524"/>
      <c r="I167" s="385">
        <f>SUM(I168:I170)</f>
        <v>0</v>
      </c>
      <c r="J167" s="540">
        <f t="shared" ref="J167:K167" si="4">SUM(J168:J170)</f>
        <v>0</v>
      </c>
      <c r="K167" s="539">
        <f t="shared" si="4"/>
        <v>0</v>
      </c>
      <c r="L167" s="1286"/>
      <c r="M167" s="1287"/>
      <c r="N167" s="1287"/>
      <c r="O167" s="1287"/>
      <c r="P167" s="1288"/>
    </row>
    <row r="168" spans="2:16" s="41" customFormat="1" ht="18.95" customHeight="1">
      <c r="B168" s="94"/>
      <c r="C168" s="372"/>
      <c r="D168" s="1289" t="s">
        <v>177</v>
      </c>
      <c r="E168" s="1290"/>
      <c r="F168" s="1290"/>
      <c r="G168" s="1290"/>
      <c r="H168" s="1291"/>
      <c r="I168" s="386">
        <f>SUM(J168:K168)</f>
        <v>0</v>
      </c>
      <c r="J168" s="373"/>
      <c r="K168" s="374"/>
      <c r="L168" s="1528"/>
      <c r="M168" s="1529"/>
      <c r="N168" s="1529"/>
      <c r="O168" s="1529"/>
      <c r="P168" s="1530"/>
    </row>
    <row r="169" spans="2:16" s="41" customFormat="1" ht="18.95" customHeight="1">
      <c r="B169" s="94"/>
      <c r="C169" s="372"/>
      <c r="D169" s="1520" t="s">
        <v>178</v>
      </c>
      <c r="E169" s="1521"/>
      <c r="F169" s="1521"/>
      <c r="G169" s="1521"/>
      <c r="H169" s="1522"/>
      <c r="I169" s="387">
        <f>SUM(J169:K169)</f>
        <v>0</v>
      </c>
      <c r="J169" s="375"/>
      <c r="K169" s="376"/>
      <c r="L169" s="1528"/>
      <c r="M169" s="1529"/>
      <c r="N169" s="1529"/>
      <c r="O169" s="1529"/>
      <c r="P169" s="1530"/>
    </row>
    <row r="170" spans="2:16" s="41" customFormat="1" ht="18.95" customHeight="1">
      <c r="B170" s="94"/>
      <c r="C170" s="356"/>
      <c r="D170" s="1295" t="s">
        <v>179</v>
      </c>
      <c r="E170" s="1296"/>
      <c r="F170" s="1296"/>
      <c r="G170" s="1296"/>
      <c r="H170" s="1297"/>
      <c r="I170" s="383">
        <f>SUM(J170:K170)</f>
        <v>0</v>
      </c>
      <c r="J170" s="379"/>
      <c r="K170" s="380"/>
      <c r="L170" s="1298"/>
      <c r="M170" s="1299"/>
      <c r="N170" s="1299"/>
      <c r="O170" s="1299"/>
      <c r="P170" s="1300"/>
    </row>
    <row r="171" spans="2:16" s="41" customFormat="1" ht="18.95" customHeight="1">
      <c r="B171" s="94"/>
      <c r="C171" s="367" t="s">
        <v>313</v>
      </c>
      <c r="D171" s="368"/>
      <c r="E171" s="368"/>
      <c r="F171" s="368"/>
      <c r="G171" s="1523"/>
      <c r="H171" s="1524"/>
      <c r="I171" s="385">
        <f>SUM(I172:I174)</f>
        <v>0</v>
      </c>
      <c r="J171" s="370">
        <f>SUM(J172:J174)</f>
        <v>0</v>
      </c>
      <c r="K171" s="371">
        <f>SUM(K172:K174)</f>
        <v>0</v>
      </c>
      <c r="L171" s="1286"/>
      <c r="M171" s="1287"/>
      <c r="N171" s="1287"/>
      <c r="O171" s="1287"/>
      <c r="P171" s="1288"/>
    </row>
    <row r="172" spans="2:16" s="41" customFormat="1" ht="18.95" customHeight="1">
      <c r="B172" s="94"/>
      <c r="C172" s="372"/>
      <c r="D172" s="1289" t="s">
        <v>177</v>
      </c>
      <c r="E172" s="1290"/>
      <c r="F172" s="1290"/>
      <c r="G172" s="1290"/>
      <c r="H172" s="1291"/>
      <c r="I172" s="386">
        <f>SUM(J172:K172)</f>
        <v>0</v>
      </c>
      <c r="J172" s="373"/>
      <c r="K172" s="374"/>
      <c r="L172" s="1528"/>
      <c r="M172" s="1529"/>
      <c r="N172" s="1529"/>
      <c r="O172" s="1529"/>
      <c r="P172" s="1530"/>
    </row>
    <row r="173" spans="2:16" s="41" customFormat="1" ht="18.95" customHeight="1">
      <c r="B173" s="94"/>
      <c r="C173" s="372"/>
      <c r="D173" s="1520" t="s">
        <v>178</v>
      </c>
      <c r="E173" s="1521"/>
      <c r="F173" s="1521"/>
      <c r="G173" s="1521"/>
      <c r="H173" s="1522"/>
      <c r="I173" s="387">
        <f>SUM(J173:K173)</f>
        <v>0</v>
      </c>
      <c r="J173" s="375"/>
      <c r="K173" s="376"/>
      <c r="L173" s="1528"/>
      <c r="M173" s="1529"/>
      <c r="N173" s="1529"/>
      <c r="O173" s="1529"/>
      <c r="P173" s="1530"/>
    </row>
    <row r="174" spans="2:16" s="41" customFormat="1" ht="18.95" customHeight="1">
      <c r="B174" s="94"/>
      <c r="C174" s="356"/>
      <c r="D174" s="1295" t="s">
        <v>179</v>
      </c>
      <c r="E174" s="1296"/>
      <c r="F174" s="1296"/>
      <c r="G174" s="1296"/>
      <c r="H174" s="1297"/>
      <c r="I174" s="383">
        <f>SUM(J174:K174)</f>
        <v>0</v>
      </c>
      <c r="J174" s="379"/>
      <c r="K174" s="380"/>
      <c r="L174" s="1298"/>
      <c r="M174" s="1299"/>
      <c r="N174" s="1299"/>
      <c r="O174" s="1299"/>
      <c r="P174" s="1300"/>
    </row>
    <row r="175" spans="2:16" s="41" customFormat="1" ht="18.95" customHeight="1">
      <c r="B175" s="94"/>
      <c r="C175" s="361" t="s">
        <v>95</v>
      </c>
      <c r="D175" s="363"/>
      <c r="E175" s="363"/>
      <c r="F175" s="363"/>
      <c r="G175" s="363"/>
      <c r="H175" s="364"/>
      <c r="I175" s="384">
        <f>SUM(J175:K175)</f>
        <v>0</v>
      </c>
      <c r="J175" s="381"/>
      <c r="K175" s="382"/>
      <c r="L175" s="1525"/>
      <c r="M175" s="1526"/>
      <c r="N175" s="1526"/>
      <c r="O175" s="1526"/>
      <c r="P175" s="1527"/>
    </row>
    <row r="176" spans="2:16" s="41" customFormat="1" ht="18.95" customHeight="1">
      <c r="B176" s="430"/>
      <c r="C176" s="361"/>
      <c r="D176" s="363"/>
      <c r="E176" s="363"/>
      <c r="F176" s="363"/>
      <c r="G176" s="363"/>
      <c r="H176" s="364" t="s">
        <v>305</v>
      </c>
      <c r="I176" s="384">
        <f>SUM(J176:K176)</f>
        <v>0</v>
      </c>
      <c r="J176" s="381">
        <f>SUM(J152,J153,J154,J157,J160,J163,J167,J171,J175)</f>
        <v>0</v>
      </c>
      <c r="K176" s="382">
        <f>SUM(K152,K153,K154,K157,K160,K163,K167,K171,K175)</f>
        <v>0</v>
      </c>
      <c r="L176" s="1525"/>
      <c r="M176" s="1526"/>
      <c r="N176" s="1526"/>
      <c r="O176" s="1526"/>
      <c r="P176" s="1527"/>
    </row>
    <row r="177" spans="1:16" s="41" customFormat="1" ht="15.75" customHeight="1">
      <c r="B177" s="44"/>
      <c r="C177" s="71" t="s">
        <v>96</v>
      </c>
      <c r="D177" s="39" t="s">
        <v>180</v>
      </c>
      <c r="E177" s="221"/>
      <c r="F177" s="221"/>
      <c r="G177" s="221"/>
      <c r="H177" s="221"/>
      <c r="I177" s="222"/>
      <c r="J177" s="222"/>
      <c r="K177" s="207"/>
      <c r="L177" s="207"/>
      <c r="M177" s="223"/>
      <c r="N177" s="223"/>
      <c r="O177" s="223"/>
      <c r="P177" s="224"/>
    </row>
    <row r="178" spans="1:16" s="41" customFormat="1" ht="14.25">
      <c r="B178" s="225"/>
      <c r="C178" s="71" t="s">
        <v>181</v>
      </c>
      <c r="D178" s="39" t="s">
        <v>182</v>
      </c>
      <c r="E178" s="72"/>
      <c r="F178" s="72"/>
      <c r="G178" s="72"/>
      <c r="H178" s="142"/>
      <c r="I178" s="142"/>
      <c r="J178" s="142"/>
      <c r="K178" s="142"/>
      <c r="L178" s="142"/>
      <c r="M178" s="142"/>
      <c r="N178" s="142"/>
      <c r="O178" s="142"/>
      <c r="P178" s="227"/>
    </row>
    <row r="179" spans="1:16" s="41" customFormat="1" ht="15.75" customHeight="1">
      <c r="B179" s="44"/>
      <c r="C179" s="71" t="s">
        <v>183</v>
      </c>
      <c r="D179" s="72" t="s">
        <v>184</v>
      </c>
      <c r="E179" s="72"/>
      <c r="F179" s="72"/>
      <c r="G179" s="207"/>
      <c r="H179" s="207"/>
      <c r="I179" s="207"/>
      <c r="J179" s="207"/>
      <c r="K179" s="207"/>
      <c r="L179" s="207"/>
      <c r="M179" s="207"/>
      <c r="N179" s="207"/>
      <c r="O179" s="207"/>
      <c r="P179" s="229"/>
    </row>
    <row r="180" spans="1:16" s="41" customFormat="1" ht="27" customHeight="1">
      <c r="B180" s="44"/>
      <c r="C180" s="71" t="s">
        <v>185</v>
      </c>
      <c r="D180" s="955" t="s">
        <v>186</v>
      </c>
      <c r="E180" s="955"/>
      <c r="F180" s="955"/>
      <c r="G180" s="955"/>
      <c r="H180" s="955"/>
      <c r="I180" s="955"/>
      <c r="J180" s="955"/>
      <c r="K180" s="955"/>
      <c r="L180" s="955"/>
      <c r="M180" s="955"/>
      <c r="N180" s="955"/>
      <c r="O180" s="955"/>
      <c r="P180" s="1537"/>
    </row>
    <row r="181" spans="1:16" s="41" customFormat="1" ht="15" customHeight="1">
      <c r="B181" s="44"/>
      <c r="C181" s="71" t="s">
        <v>187</v>
      </c>
      <c r="D181" s="39" t="s">
        <v>188</v>
      </c>
      <c r="E181" s="72"/>
      <c r="F181" s="72"/>
      <c r="G181" s="72"/>
      <c r="H181" s="72"/>
      <c r="I181" s="72"/>
      <c r="J181" s="72"/>
      <c r="K181" s="72"/>
      <c r="L181" s="72"/>
      <c r="M181" s="72"/>
      <c r="N181" s="72"/>
      <c r="O181" s="72"/>
      <c r="P181" s="229"/>
    </row>
    <row r="182" spans="1:16" s="41" customFormat="1" ht="15" customHeight="1">
      <c r="B182" s="44"/>
      <c r="C182" s="71" t="s">
        <v>189</v>
      </c>
      <c r="D182" s="72" t="s">
        <v>190</v>
      </c>
      <c r="E182" s="72"/>
      <c r="F182" s="72"/>
      <c r="G182" s="72"/>
      <c r="H182" s="72"/>
      <c r="I182" s="72"/>
      <c r="J182" s="72"/>
      <c r="K182" s="72"/>
      <c r="L182" s="72"/>
      <c r="M182" s="72"/>
      <c r="N182" s="72"/>
      <c r="O182" s="72"/>
      <c r="P182" s="229"/>
    </row>
    <row r="183" spans="1:16" s="41" customFormat="1" ht="15.75" customHeight="1">
      <c r="B183" s="228"/>
      <c r="C183" s="71" t="s">
        <v>191</v>
      </c>
      <c r="D183" s="72" t="s">
        <v>330</v>
      </c>
      <c r="P183" s="45"/>
    </row>
    <row r="184" spans="1:16" s="41" customFormat="1" ht="14.25">
      <c r="B184" s="473"/>
      <c r="C184" s="535" t="s">
        <v>728</v>
      </c>
      <c r="D184" s="474" t="s">
        <v>411</v>
      </c>
      <c r="E184" s="474"/>
      <c r="F184" s="474"/>
      <c r="G184" s="474"/>
      <c r="H184" s="474"/>
      <c r="I184" s="474"/>
      <c r="J184" s="474"/>
      <c r="K184" s="474"/>
      <c r="L184" s="474"/>
      <c r="M184" s="474"/>
      <c r="N184" s="474"/>
      <c r="O184" s="474"/>
      <c r="P184" s="475"/>
    </row>
    <row r="185" spans="1:16" ht="7.5" customHeight="1">
      <c r="B185" s="217"/>
      <c r="C185" s="218"/>
      <c r="D185" s="218"/>
      <c r="E185" s="218"/>
      <c r="F185" s="218"/>
      <c r="G185" s="216"/>
      <c r="H185" s="216"/>
      <c r="I185" s="216"/>
      <c r="J185" s="216"/>
      <c r="K185" s="180"/>
      <c r="L185" s="180"/>
      <c r="M185" s="180"/>
      <c r="N185" s="180"/>
      <c r="O185" s="180"/>
      <c r="P185" s="219"/>
    </row>
    <row r="186" spans="1:16" s="41" customFormat="1" ht="18.95" customHeight="1">
      <c r="A186" s="45"/>
      <c r="B186" s="435" t="s">
        <v>240</v>
      </c>
      <c r="C186" s="226" t="s">
        <v>299</v>
      </c>
      <c r="D186" s="132"/>
      <c r="H186" s="69"/>
      <c r="I186" s="72"/>
      <c r="J186" s="72"/>
      <c r="K186" s="72"/>
      <c r="L186" s="72"/>
      <c r="M186" s="72"/>
      <c r="N186" s="72"/>
      <c r="O186" s="72"/>
      <c r="P186" s="229"/>
    </row>
    <row r="187" spans="1:16" s="41" customFormat="1" ht="53.1" customHeight="1">
      <c r="B187" s="228"/>
      <c r="C187" s="350" t="s">
        <v>264</v>
      </c>
      <c r="D187" s="1538" t="s">
        <v>726</v>
      </c>
      <c r="E187" s="1539"/>
      <c r="F187" s="1539"/>
      <c r="G187" s="1539"/>
      <c r="H187" s="1539"/>
      <c r="I187" s="1539"/>
      <c r="J187" s="1540"/>
      <c r="K187" s="1541" t="s">
        <v>127</v>
      </c>
      <c r="L187" s="1541"/>
      <c r="M187" s="1541"/>
      <c r="N187" s="1541"/>
      <c r="O187" s="1541"/>
      <c r="P187" s="1542"/>
    </row>
    <row r="188" spans="1:16" s="41" customFormat="1" ht="15" customHeight="1">
      <c r="B188" s="228"/>
      <c r="C188" s="1543" t="s">
        <v>263</v>
      </c>
      <c r="D188" s="1544"/>
      <c r="E188" s="1544"/>
      <c r="F188" s="1544"/>
      <c r="G188" s="1544"/>
      <c r="H188" s="1544"/>
      <c r="I188" s="1544"/>
      <c r="J188" s="1544"/>
      <c r="K188" s="1544"/>
      <c r="L188" s="1544"/>
      <c r="M188" s="1544"/>
      <c r="N188" s="1544"/>
      <c r="O188" s="1544"/>
      <c r="P188" s="1545"/>
    </row>
    <row r="189" spans="1:16" s="41" customFormat="1" ht="15" customHeight="1">
      <c r="B189" s="228"/>
      <c r="C189" s="1546" t="s">
        <v>583</v>
      </c>
      <c r="D189" s="1547"/>
      <c r="E189" s="1547"/>
      <c r="F189" s="1547"/>
      <c r="G189" s="1547"/>
      <c r="H189" s="1547"/>
      <c r="I189" s="1547"/>
      <c r="J189" s="1547"/>
      <c r="K189" s="1547"/>
      <c r="L189" s="1547"/>
      <c r="M189" s="1547"/>
      <c r="N189" s="1547"/>
      <c r="O189" s="1547"/>
      <c r="P189" s="1548"/>
    </row>
    <row r="190" spans="1:16" s="41" customFormat="1" ht="15" customHeight="1">
      <c r="B190" s="228"/>
      <c r="C190" s="1227" t="s">
        <v>327</v>
      </c>
      <c r="D190" s="476" t="s">
        <v>323</v>
      </c>
      <c r="E190" s="1230" t="s">
        <v>587</v>
      </c>
      <c r="F190" s="1230"/>
      <c r="G190" s="1230"/>
      <c r="H190" s="1230"/>
      <c r="I190" s="1230"/>
      <c r="J190" s="1231"/>
      <c r="K190" s="1116"/>
      <c r="L190" s="1221"/>
      <c r="M190" s="1221"/>
      <c r="N190" s="1222"/>
      <c r="O190" s="421"/>
      <c r="P190" s="391" t="s">
        <v>310</v>
      </c>
    </row>
    <row r="191" spans="1:16" s="41" customFormat="1" ht="24.95" customHeight="1">
      <c r="B191" s="228"/>
      <c r="C191" s="1228"/>
      <c r="D191" s="476" t="s">
        <v>324</v>
      </c>
      <c r="E191" s="1232" t="s">
        <v>589</v>
      </c>
      <c r="F191" s="1230"/>
      <c r="G191" s="1230"/>
      <c r="H191" s="1230"/>
      <c r="I191" s="1230"/>
      <c r="J191" s="1231"/>
      <c r="K191" s="1233"/>
      <c r="L191" s="1234"/>
      <c r="M191" s="1234"/>
      <c r="N191" s="1235"/>
      <c r="O191" s="1235"/>
      <c r="P191" s="1236"/>
    </row>
    <row r="192" spans="1:16" s="41" customFormat="1" ht="15" customHeight="1">
      <c r="B192" s="228"/>
      <c r="C192" s="1228"/>
      <c r="D192" s="471" t="s">
        <v>325</v>
      </c>
      <c r="E192" s="1117" t="s">
        <v>588</v>
      </c>
      <c r="F192" s="1117"/>
      <c r="G192" s="1117"/>
      <c r="H192" s="1117"/>
      <c r="I192" s="1117"/>
      <c r="J192" s="1118"/>
      <c r="K192" s="432"/>
      <c r="L192" s="351" t="s">
        <v>198</v>
      </c>
      <c r="M192" s="421"/>
      <c r="N192" s="431" t="s">
        <v>244</v>
      </c>
      <c r="O192" s="421"/>
      <c r="P192" s="439" t="s">
        <v>245</v>
      </c>
    </row>
    <row r="193" spans="1:17" s="41" customFormat="1" ht="15" customHeight="1">
      <c r="B193" s="480"/>
      <c r="C193" s="1228"/>
      <c r="D193" s="300" t="s">
        <v>326</v>
      </c>
      <c r="E193" s="1230" t="s">
        <v>584</v>
      </c>
      <c r="F193" s="1230"/>
      <c r="G193" s="1230"/>
      <c r="H193" s="1230"/>
      <c r="I193" s="1230"/>
      <c r="J193" s="1231"/>
      <c r="K193" s="1116"/>
      <c r="L193" s="1221"/>
      <c r="M193" s="1221"/>
      <c r="N193" s="1222"/>
      <c r="O193" s="421"/>
      <c r="P193" s="439" t="s">
        <v>585</v>
      </c>
    </row>
    <row r="194" spans="1:17" s="41" customFormat="1" ht="30" customHeight="1">
      <c r="B194" s="480"/>
      <c r="C194" s="1229"/>
      <c r="D194" s="555" t="s">
        <v>586</v>
      </c>
      <c r="E194" s="1223" t="s">
        <v>309</v>
      </c>
      <c r="F194" s="1223"/>
      <c r="G194" s="1223"/>
      <c r="H194" s="1223"/>
      <c r="I194" s="1223"/>
      <c r="J194" s="1224"/>
      <c r="K194" s="1225"/>
      <c r="L194" s="1225"/>
      <c r="M194" s="1225"/>
      <c r="N194" s="1225"/>
      <c r="O194" s="1225"/>
      <c r="P194" s="1226"/>
    </row>
    <row r="195" spans="1:17" s="41" customFormat="1" ht="15" customHeight="1">
      <c r="B195" s="228"/>
      <c r="C195" s="1227" t="s">
        <v>328</v>
      </c>
      <c r="D195" s="476" t="s">
        <v>323</v>
      </c>
      <c r="E195" s="1230" t="s">
        <v>587</v>
      </c>
      <c r="F195" s="1230"/>
      <c r="G195" s="1230"/>
      <c r="H195" s="1230"/>
      <c r="I195" s="1230"/>
      <c r="J195" s="1231"/>
      <c r="K195" s="1116"/>
      <c r="L195" s="1221"/>
      <c r="M195" s="1221"/>
      <c r="N195" s="1222"/>
      <c r="O195" s="421"/>
      <c r="P195" s="391" t="s">
        <v>310</v>
      </c>
    </row>
    <row r="196" spans="1:17" s="41" customFormat="1" ht="24.95" customHeight="1">
      <c r="B196" s="228"/>
      <c r="C196" s="1228"/>
      <c r="D196" s="476" t="s">
        <v>324</v>
      </c>
      <c r="E196" s="1232" t="s">
        <v>589</v>
      </c>
      <c r="F196" s="1230"/>
      <c r="G196" s="1230"/>
      <c r="H196" s="1230"/>
      <c r="I196" s="1230"/>
      <c r="J196" s="1231"/>
      <c r="K196" s="1233"/>
      <c r="L196" s="1234"/>
      <c r="M196" s="1234"/>
      <c r="N196" s="1235"/>
      <c r="O196" s="1235"/>
      <c r="P196" s="1236"/>
    </row>
    <row r="197" spans="1:17" s="41" customFormat="1" ht="15" customHeight="1">
      <c r="B197" s="228"/>
      <c r="C197" s="1228"/>
      <c r="D197" s="471" t="s">
        <v>325</v>
      </c>
      <c r="E197" s="1117" t="s">
        <v>588</v>
      </c>
      <c r="F197" s="1117"/>
      <c r="G197" s="1117"/>
      <c r="H197" s="1117"/>
      <c r="I197" s="1117"/>
      <c r="J197" s="1118"/>
      <c r="K197" s="432"/>
      <c r="L197" s="351" t="s">
        <v>198</v>
      </c>
      <c r="M197" s="421"/>
      <c r="N197" s="431" t="s">
        <v>244</v>
      </c>
      <c r="O197" s="421"/>
      <c r="P197" s="439" t="s">
        <v>245</v>
      </c>
    </row>
    <row r="198" spans="1:17" s="41" customFormat="1" ht="15" customHeight="1">
      <c r="B198" s="480"/>
      <c r="C198" s="1228"/>
      <c r="D198" s="556" t="s">
        <v>326</v>
      </c>
      <c r="E198" s="1230" t="s">
        <v>584</v>
      </c>
      <c r="F198" s="1230"/>
      <c r="G198" s="1230"/>
      <c r="H198" s="1230"/>
      <c r="I198" s="1230"/>
      <c r="J198" s="1231"/>
      <c r="K198" s="1116"/>
      <c r="L198" s="1221"/>
      <c r="M198" s="1221"/>
      <c r="N198" s="1222"/>
      <c r="O198" s="421"/>
      <c r="P198" s="439" t="s">
        <v>585</v>
      </c>
    </row>
    <row r="199" spans="1:17" s="41" customFormat="1" ht="30" customHeight="1">
      <c r="B199" s="480"/>
      <c r="C199" s="1229"/>
      <c r="D199" s="557" t="s">
        <v>586</v>
      </c>
      <c r="E199" s="1223" t="s">
        <v>309</v>
      </c>
      <c r="F199" s="1223"/>
      <c r="G199" s="1223"/>
      <c r="H199" s="1223"/>
      <c r="I199" s="1223"/>
      <c r="J199" s="1224"/>
      <c r="K199" s="1225"/>
      <c r="L199" s="1225"/>
      <c r="M199" s="1225"/>
      <c r="N199" s="1225"/>
      <c r="O199" s="1225"/>
      <c r="P199" s="1226"/>
    </row>
    <row r="200" spans="1:17" s="41" customFormat="1" ht="15" customHeight="1">
      <c r="B200" s="228"/>
      <c r="C200" s="1227" t="s">
        <v>329</v>
      </c>
      <c r="D200" s="476" t="s">
        <v>323</v>
      </c>
      <c r="E200" s="1230" t="s">
        <v>587</v>
      </c>
      <c r="F200" s="1230"/>
      <c r="G200" s="1230"/>
      <c r="H200" s="1230"/>
      <c r="I200" s="1230"/>
      <c r="J200" s="1231"/>
      <c r="K200" s="1116"/>
      <c r="L200" s="1221"/>
      <c r="M200" s="1221"/>
      <c r="N200" s="1222"/>
      <c r="O200" s="421"/>
      <c r="P200" s="391" t="s">
        <v>310</v>
      </c>
    </row>
    <row r="201" spans="1:17" s="41" customFormat="1" ht="24.95" customHeight="1">
      <c r="B201" s="228"/>
      <c r="C201" s="1228"/>
      <c r="D201" s="476" t="s">
        <v>324</v>
      </c>
      <c r="E201" s="1232" t="s">
        <v>589</v>
      </c>
      <c r="F201" s="1230"/>
      <c r="G201" s="1230"/>
      <c r="H201" s="1230"/>
      <c r="I201" s="1230"/>
      <c r="J201" s="1231"/>
      <c r="K201" s="1233"/>
      <c r="L201" s="1234"/>
      <c r="M201" s="1234"/>
      <c r="N201" s="1235"/>
      <c r="O201" s="1235"/>
      <c r="P201" s="1236"/>
    </row>
    <row r="202" spans="1:17" s="41" customFormat="1" ht="15" customHeight="1">
      <c r="B202" s="228"/>
      <c r="C202" s="1228"/>
      <c r="D202" s="471" t="s">
        <v>325</v>
      </c>
      <c r="E202" s="1117" t="s">
        <v>588</v>
      </c>
      <c r="F202" s="1117"/>
      <c r="G202" s="1117"/>
      <c r="H202" s="1117"/>
      <c r="I202" s="1117"/>
      <c r="J202" s="1118"/>
      <c r="K202" s="432"/>
      <c r="L202" s="351" t="s">
        <v>198</v>
      </c>
      <c r="M202" s="421"/>
      <c r="N202" s="431" t="s">
        <v>244</v>
      </c>
      <c r="O202" s="421"/>
      <c r="P202" s="439" t="s">
        <v>245</v>
      </c>
    </row>
    <row r="203" spans="1:17" s="41" customFormat="1" ht="15" customHeight="1">
      <c r="B203" s="480"/>
      <c r="C203" s="1228"/>
      <c r="D203" s="300" t="s">
        <v>326</v>
      </c>
      <c r="E203" s="1230" t="s">
        <v>584</v>
      </c>
      <c r="F203" s="1230"/>
      <c r="G203" s="1230"/>
      <c r="H203" s="1230"/>
      <c r="I203" s="1230"/>
      <c r="J203" s="1231"/>
      <c r="K203" s="1116"/>
      <c r="L203" s="1221"/>
      <c r="M203" s="1221"/>
      <c r="N203" s="1222"/>
      <c r="O203" s="421"/>
      <c r="P203" s="439" t="s">
        <v>585</v>
      </c>
    </row>
    <row r="204" spans="1:17" s="41" customFormat="1" ht="30" customHeight="1">
      <c r="B204" s="436"/>
      <c r="C204" s="1229"/>
      <c r="D204" s="557" t="s">
        <v>586</v>
      </c>
      <c r="E204" s="1223" t="s">
        <v>309</v>
      </c>
      <c r="F204" s="1223"/>
      <c r="G204" s="1223"/>
      <c r="H204" s="1223"/>
      <c r="I204" s="1223"/>
      <c r="J204" s="1224"/>
      <c r="K204" s="1225"/>
      <c r="L204" s="1225"/>
      <c r="M204" s="1225"/>
      <c r="N204" s="1225"/>
      <c r="O204" s="1225"/>
      <c r="P204" s="1226"/>
      <c r="Q204" s="44"/>
    </row>
    <row r="205" spans="1:17" s="41" customFormat="1" ht="16.5" customHeight="1">
      <c r="B205" s="477"/>
      <c r="C205" s="478"/>
      <c r="D205" s="479"/>
      <c r="E205" s="279"/>
      <c r="F205" s="279"/>
      <c r="G205" s="279"/>
      <c r="H205" s="279"/>
      <c r="I205" s="279"/>
      <c r="J205" s="279"/>
      <c r="K205" s="472"/>
      <c r="L205" s="472"/>
      <c r="M205" s="472"/>
      <c r="N205" s="472"/>
      <c r="O205" s="472"/>
      <c r="P205" s="472"/>
    </row>
    <row r="206" spans="1:17" s="41" customFormat="1" ht="6" customHeight="1"/>
    <row r="207" spans="1:17" s="233" customFormat="1" ht="17.100000000000001" customHeight="1">
      <c r="A207" s="230"/>
      <c r="B207" s="276" t="s">
        <v>719</v>
      </c>
      <c r="C207" s="231"/>
      <c r="D207" s="231"/>
      <c r="E207" s="231"/>
      <c r="F207" s="231"/>
      <c r="G207" s="232"/>
      <c r="H207" s="232"/>
      <c r="I207" s="232"/>
      <c r="J207" s="232"/>
      <c r="K207" s="232"/>
      <c r="L207" s="232"/>
      <c r="M207" s="232"/>
      <c r="N207" s="232"/>
      <c r="O207" s="232"/>
      <c r="P207" s="232"/>
      <c r="Q207" s="230"/>
    </row>
    <row r="208" spans="1:17" s="41" customFormat="1" ht="7.5" customHeight="1">
      <c r="C208" s="153"/>
      <c r="D208" s="153"/>
      <c r="E208" s="153"/>
      <c r="F208" s="153"/>
      <c r="G208" s="220"/>
      <c r="H208" s="220"/>
      <c r="I208" s="220"/>
      <c r="J208" s="220"/>
      <c r="K208" s="220"/>
      <c r="L208" s="220"/>
      <c r="M208" s="220"/>
      <c r="N208" s="220"/>
      <c r="O208" s="220"/>
      <c r="P208" s="220"/>
    </row>
    <row r="209" spans="2:16" s="41" customFormat="1" ht="15.75" customHeight="1">
      <c r="B209" s="712" t="s">
        <v>793</v>
      </c>
      <c r="C209" s="348"/>
      <c r="D209" s="711"/>
      <c r="E209" s="711"/>
      <c r="F209" s="711"/>
      <c r="G209" s="711"/>
      <c r="H209" s="713"/>
      <c r="I209" s="714"/>
      <c r="J209" s="714"/>
      <c r="K209" s="714"/>
      <c r="L209" s="714"/>
      <c r="M209" s="714"/>
      <c r="N209" s="714"/>
      <c r="O209" s="714"/>
      <c r="P209" s="715"/>
    </row>
    <row r="210" spans="2:16" s="41" customFormat="1" ht="15.95" customHeight="1">
      <c r="B210" s="1138"/>
      <c r="C210" s="827"/>
      <c r="D210" s="827"/>
      <c r="E210" s="827"/>
      <c r="F210" s="827"/>
      <c r="G210" s="827"/>
      <c r="H210" s="827"/>
      <c r="I210" s="827"/>
      <c r="J210" s="827"/>
      <c r="K210" s="827"/>
      <c r="L210" s="827"/>
      <c r="M210" s="827"/>
      <c r="N210" s="827"/>
      <c r="O210" s="827"/>
      <c r="P210" s="1139"/>
    </row>
    <row r="211" spans="2:16" s="41" customFormat="1" ht="15.95" customHeight="1">
      <c r="B211" s="1138"/>
      <c r="C211" s="827"/>
      <c r="D211" s="827"/>
      <c r="E211" s="827"/>
      <c r="F211" s="827"/>
      <c r="G211" s="827"/>
      <c r="H211" s="827"/>
      <c r="I211" s="827"/>
      <c r="J211" s="827"/>
      <c r="K211" s="827"/>
      <c r="L211" s="827"/>
      <c r="M211" s="827"/>
      <c r="N211" s="827"/>
      <c r="O211" s="827"/>
      <c r="P211" s="1139"/>
    </row>
    <row r="212" spans="2:16" s="41" customFormat="1" ht="15.95" customHeight="1">
      <c r="B212" s="1138"/>
      <c r="C212" s="827"/>
      <c r="D212" s="827"/>
      <c r="E212" s="827"/>
      <c r="F212" s="827"/>
      <c r="G212" s="827"/>
      <c r="H212" s="827"/>
      <c r="I212" s="827"/>
      <c r="J212" s="827"/>
      <c r="K212" s="827"/>
      <c r="L212" s="827"/>
      <c r="M212" s="827"/>
      <c r="N212" s="827"/>
      <c r="O212" s="827"/>
      <c r="P212" s="1139"/>
    </row>
    <row r="213" spans="2:16" s="41" customFormat="1" ht="15.95" customHeight="1">
      <c r="B213" s="1138"/>
      <c r="C213" s="827"/>
      <c r="D213" s="827"/>
      <c r="E213" s="827"/>
      <c r="F213" s="827"/>
      <c r="G213" s="827"/>
      <c r="H213" s="827"/>
      <c r="I213" s="827"/>
      <c r="J213" s="827"/>
      <c r="K213" s="827"/>
      <c r="L213" s="827"/>
      <c r="M213" s="827"/>
      <c r="N213" s="827"/>
      <c r="O213" s="827"/>
      <c r="P213" s="1139"/>
    </row>
    <row r="214" spans="2:16" s="41" customFormat="1" ht="15.95" customHeight="1">
      <c r="B214" s="1138"/>
      <c r="C214" s="827"/>
      <c r="D214" s="827"/>
      <c r="E214" s="827"/>
      <c r="F214" s="827"/>
      <c r="G214" s="827"/>
      <c r="H214" s="827"/>
      <c r="I214" s="827"/>
      <c r="J214" s="827"/>
      <c r="K214" s="827"/>
      <c r="L214" s="827"/>
      <c r="M214" s="827"/>
      <c r="N214" s="827"/>
      <c r="O214" s="827"/>
      <c r="P214" s="1139"/>
    </row>
    <row r="215" spans="2:16" s="41" customFormat="1" ht="15.95" customHeight="1">
      <c r="B215" s="1138"/>
      <c r="C215" s="827"/>
      <c r="D215" s="827"/>
      <c r="E215" s="827"/>
      <c r="F215" s="827"/>
      <c r="G215" s="827"/>
      <c r="H215" s="827"/>
      <c r="I215" s="827"/>
      <c r="J215" s="827"/>
      <c r="K215" s="827"/>
      <c r="L215" s="827"/>
      <c r="M215" s="827"/>
      <c r="N215" s="827"/>
      <c r="O215" s="827"/>
      <c r="P215" s="1139"/>
    </row>
    <row r="216" spans="2:16" s="41" customFormat="1" ht="15.95" customHeight="1">
      <c r="B216" s="1140"/>
      <c r="C216" s="1141"/>
      <c r="D216" s="1141"/>
      <c r="E216" s="1141"/>
      <c r="F216" s="1141"/>
      <c r="G216" s="1141"/>
      <c r="H216" s="1141"/>
      <c r="I216" s="1141"/>
      <c r="J216" s="1141"/>
      <c r="K216" s="1141"/>
      <c r="L216" s="1141"/>
      <c r="M216" s="1141"/>
      <c r="N216" s="1141"/>
      <c r="O216" s="1141"/>
      <c r="P216" s="1142"/>
    </row>
  </sheetData>
  <mergeCells count="322">
    <mergeCell ref="B210:P216"/>
    <mergeCell ref="D170:H170"/>
    <mergeCell ref="L170:P170"/>
    <mergeCell ref="L174:P174"/>
    <mergeCell ref="L175:P175"/>
    <mergeCell ref="G171:H171"/>
    <mergeCell ref="L171:P171"/>
    <mergeCell ref="D172:H172"/>
    <mergeCell ref="L172:P172"/>
    <mergeCell ref="D173:H173"/>
    <mergeCell ref="L173:P173"/>
    <mergeCell ref="D187:J187"/>
    <mergeCell ref="K187:P187"/>
    <mergeCell ref="C188:P188"/>
    <mergeCell ref="C189:P189"/>
    <mergeCell ref="C190:C194"/>
    <mergeCell ref="E190:J190"/>
    <mergeCell ref="K190:N190"/>
    <mergeCell ref="E191:J191"/>
    <mergeCell ref="K191:P191"/>
    <mergeCell ref="E198:J198"/>
    <mergeCell ref="K198:N198"/>
    <mergeCell ref="E192:J192"/>
    <mergeCell ref="E193:J193"/>
    <mergeCell ref="D168:H168"/>
    <mergeCell ref="D169:H169"/>
    <mergeCell ref="D166:H166"/>
    <mergeCell ref="G167:H167"/>
    <mergeCell ref="L166:P166"/>
    <mergeCell ref="L167:P167"/>
    <mergeCell ref="L168:P168"/>
    <mergeCell ref="L169:P169"/>
    <mergeCell ref="D180:P180"/>
    <mergeCell ref="D174:H174"/>
    <mergeCell ref="L176:P176"/>
    <mergeCell ref="D164:H164"/>
    <mergeCell ref="D165:H165"/>
    <mergeCell ref="G163:H163"/>
    <mergeCell ref="L153:P153"/>
    <mergeCell ref="L163:P163"/>
    <mergeCell ref="L164:P164"/>
    <mergeCell ref="L165:P165"/>
    <mergeCell ref="D158:H158"/>
    <mergeCell ref="L158:P158"/>
    <mergeCell ref="D159:H159"/>
    <mergeCell ref="L159:P159"/>
    <mergeCell ref="D161:H161"/>
    <mergeCell ref="L161:P161"/>
    <mergeCell ref="D162:H162"/>
    <mergeCell ref="L162:P162"/>
    <mergeCell ref="L160:P160"/>
    <mergeCell ref="L157:P157"/>
    <mergeCell ref="I149:P149"/>
    <mergeCell ref="B99:C99"/>
    <mergeCell ref="D99:P99"/>
    <mergeCell ref="B101:P102"/>
    <mergeCell ref="B104:P144"/>
    <mergeCell ref="B103:P103"/>
    <mergeCell ref="C150:H151"/>
    <mergeCell ref="L150:P151"/>
    <mergeCell ref="L152:P152"/>
    <mergeCell ref="I150:K150"/>
    <mergeCell ref="B95:C98"/>
    <mergeCell ref="D95:G95"/>
    <mergeCell ref="H95:K95"/>
    <mergeCell ref="L95:P95"/>
    <mergeCell ref="D97:G97"/>
    <mergeCell ref="H97:K97"/>
    <mergeCell ref="L97:P97"/>
    <mergeCell ref="D98:G98"/>
    <mergeCell ref="H98:K98"/>
    <mergeCell ref="L98:P98"/>
    <mergeCell ref="D96:G96"/>
    <mergeCell ref="H96:K96"/>
    <mergeCell ref="L96:P96"/>
    <mergeCell ref="B91:C94"/>
    <mergeCell ref="D91:G91"/>
    <mergeCell ref="H91:K91"/>
    <mergeCell ref="L91:P91"/>
    <mergeCell ref="D93:G93"/>
    <mergeCell ref="H93:K93"/>
    <mergeCell ref="L93:P93"/>
    <mergeCell ref="D94:G94"/>
    <mergeCell ref="H94:K94"/>
    <mergeCell ref="L94:P94"/>
    <mergeCell ref="D92:G92"/>
    <mergeCell ref="H92:K92"/>
    <mergeCell ref="L92:P92"/>
    <mergeCell ref="D89:G89"/>
    <mergeCell ref="H89:K89"/>
    <mergeCell ref="L89:P89"/>
    <mergeCell ref="D90:G90"/>
    <mergeCell ref="H90:K90"/>
    <mergeCell ref="L90:P90"/>
    <mergeCell ref="B85:C90"/>
    <mergeCell ref="D85:G85"/>
    <mergeCell ref="H85:K85"/>
    <mergeCell ref="L85:P85"/>
    <mergeCell ref="D86:G86"/>
    <mergeCell ref="H86:K86"/>
    <mergeCell ref="L86:P86"/>
    <mergeCell ref="D88:G88"/>
    <mergeCell ref="H88:K88"/>
    <mergeCell ref="L88:P88"/>
    <mergeCell ref="D87:G87"/>
    <mergeCell ref="H87:K87"/>
    <mergeCell ref="L87:P87"/>
    <mergeCell ref="B79:C84"/>
    <mergeCell ref="D79:G79"/>
    <mergeCell ref="H79:K79"/>
    <mergeCell ref="L79:P79"/>
    <mergeCell ref="D80:G80"/>
    <mergeCell ref="H80:K80"/>
    <mergeCell ref="L80:P80"/>
    <mergeCell ref="D78:G78"/>
    <mergeCell ref="H78:K78"/>
    <mergeCell ref="L78:P78"/>
    <mergeCell ref="B74:C78"/>
    <mergeCell ref="D83:G83"/>
    <mergeCell ref="H83:K83"/>
    <mergeCell ref="L83:P83"/>
    <mergeCell ref="D84:G84"/>
    <mergeCell ref="H84:K84"/>
    <mergeCell ref="L84:P84"/>
    <mergeCell ref="D82:G82"/>
    <mergeCell ref="H82:K82"/>
    <mergeCell ref="L82:P82"/>
    <mergeCell ref="B64:C65"/>
    <mergeCell ref="E64:G64"/>
    <mergeCell ref="B67:C69"/>
    <mergeCell ref="D67:E68"/>
    <mergeCell ref="F67:P68"/>
    <mergeCell ref="D69:E69"/>
    <mergeCell ref="F69:P69"/>
    <mergeCell ref="D65:P65"/>
    <mergeCell ref="D77:G77"/>
    <mergeCell ref="H77:K77"/>
    <mergeCell ref="L77:P77"/>
    <mergeCell ref="D74:G74"/>
    <mergeCell ref="H74:K74"/>
    <mergeCell ref="L74:P74"/>
    <mergeCell ref="D75:G75"/>
    <mergeCell ref="H75:K75"/>
    <mergeCell ref="L75:P75"/>
    <mergeCell ref="L73:P73"/>
    <mergeCell ref="B66:C66"/>
    <mergeCell ref="D66:I66"/>
    <mergeCell ref="J66:L66"/>
    <mergeCell ref="M66:P66"/>
    <mergeCell ref="D52:P55"/>
    <mergeCell ref="I49:J49"/>
    <mergeCell ref="L58:P58"/>
    <mergeCell ref="B61:C63"/>
    <mergeCell ref="D61:E61"/>
    <mergeCell ref="F61:K61"/>
    <mergeCell ref="L61:M61"/>
    <mergeCell ref="N61:P61"/>
    <mergeCell ref="D62:K63"/>
    <mergeCell ref="L62:M62"/>
    <mergeCell ref="N62:P62"/>
    <mergeCell ref="L63:M63"/>
    <mergeCell ref="N63:P63"/>
    <mergeCell ref="D34:F34"/>
    <mergeCell ref="G34:H34"/>
    <mergeCell ref="I34:J34"/>
    <mergeCell ref="K34:L34"/>
    <mergeCell ref="M34:N34"/>
    <mergeCell ref="O34:P34"/>
    <mergeCell ref="D33:F33"/>
    <mergeCell ref="G33:H33"/>
    <mergeCell ref="I33:J33"/>
    <mergeCell ref="K33:L33"/>
    <mergeCell ref="M33:N33"/>
    <mergeCell ref="O33:P33"/>
    <mergeCell ref="D32:F32"/>
    <mergeCell ref="G32:H32"/>
    <mergeCell ref="I32:J32"/>
    <mergeCell ref="K32:L32"/>
    <mergeCell ref="M32:N32"/>
    <mergeCell ref="O32:P32"/>
    <mergeCell ref="D30:P30"/>
    <mergeCell ref="D31:F31"/>
    <mergeCell ref="G31:H31"/>
    <mergeCell ref="I31:J31"/>
    <mergeCell ref="K31:L31"/>
    <mergeCell ref="M31:N31"/>
    <mergeCell ref="O31:P31"/>
    <mergeCell ref="M21:N21"/>
    <mergeCell ref="O21:P21"/>
    <mergeCell ref="D25:F25"/>
    <mergeCell ref="G25:H25"/>
    <mergeCell ref="I25:J25"/>
    <mergeCell ref="K25:L25"/>
    <mergeCell ref="M25:N25"/>
    <mergeCell ref="O25:P25"/>
    <mergeCell ref="D27:F29"/>
    <mergeCell ref="G27:H27"/>
    <mergeCell ref="I27:J27"/>
    <mergeCell ref="K27:L27"/>
    <mergeCell ref="M27:N27"/>
    <mergeCell ref="O27:P27"/>
    <mergeCell ref="D26:F26"/>
    <mergeCell ref="G26:H26"/>
    <mergeCell ref="I26:J26"/>
    <mergeCell ref="K26:L26"/>
    <mergeCell ref="M26:N26"/>
    <mergeCell ref="O26:P26"/>
    <mergeCell ref="L1:P1"/>
    <mergeCell ref="M3:Q3"/>
    <mergeCell ref="B4:C5"/>
    <mergeCell ref="D4:E4"/>
    <mergeCell ref="F4:L4"/>
    <mergeCell ref="M4:N4"/>
    <mergeCell ref="O4:P4"/>
    <mergeCell ref="D5:L5"/>
    <mergeCell ref="M5:N5"/>
    <mergeCell ref="O5:P5"/>
    <mergeCell ref="D20:F20"/>
    <mergeCell ref="G20:H20"/>
    <mergeCell ref="I20:J20"/>
    <mergeCell ref="K20:L20"/>
    <mergeCell ref="M20:N20"/>
    <mergeCell ref="O20:P20"/>
    <mergeCell ref="B18:C34"/>
    <mergeCell ref="D18:P18"/>
    <mergeCell ref="D19:F19"/>
    <mergeCell ref="G19:H19"/>
    <mergeCell ref="I19:J19"/>
    <mergeCell ref="K19:L19"/>
    <mergeCell ref="M19:N19"/>
    <mergeCell ref="O19:P19"/>
    <mergeCell ref="D22:F24"/>
    <mergeCell ref="G22:H22"/>
    <mergeCell ref="I22:J22"/>
    <mergeCell ref="K22:L22"/>
    <mergeCell ref="M22:N22"/>
    <mergeCell ref="O22:P22"/>
    <mergeCell ref="D21:F21"/>
    <mergeCell ref="G21:H21"/>
    <mergeCell ref="I21:J21"/>
    <mergeCell ref="K21:L21"/>
    <mergeCell ref="B7:C14"/>
    <mergeCell ref="D8:P10"/>
    <mergeCell ref="D12:P14"/>
    <mergeCell ref="B15:C17"/>
    <mergeCell ref="B6:C6"/>
    <mergeCell ref="D6:P6"/>
    <mergeCell ref="D17:I17"/>
    <mergeCell ref="J17:P17"/>
    <mergeCell ref="D16:I16"/>
    <mergeCell ref="D7:P7"/>
    <mergeCell ref="D11:P11"/>
    <mergeCell ref="J16:L16"/>
    <mergeCell ref="B35:C40"/>
    <mergeCell ref="D35:P35"/>
    <mergeCell ref="D37:P40"/>
    <mergeCell ref="D36:P36"/>
    <mergeCell ref="L154:P154"/>
    <mergeCell ref="D155:H155"/>
    <mergeCell ref="L155:P155"/>
    <mergeCell ref="D156:H156"/>
    <mergeCell ref="L156:P156"/>
    <mergeCell ref="B70:C73"/>
    <mergeCell ref="D70:G70"/>
    <mergeCell ref="H70:K70"/>
    <mergeCell ref="L70:P70"/>
    <mergeCell ref="D72:G72"/>
    <mergeCell ref="H72:K72"/>
    <mergeCell ref="L72:P72"/>
    <mergeCell ref="D73:G73"/>
    <mergeCell ref="H73:K73"/>
    <mergeCell ref="B47:C57"/>
    <mergeCell ref="D47:P47"/>
    <mergeCell ref="K49:L49"/>
    <mergeCell ref="N49:P49"/>
    <mergeCell ref="I50:J50"/>
    <mergeCell ref="D56:P56"/>
    <mergeCell ref="B41:C46"/>
    <mergeCell ref="D41:P41"/>
    <mergeCell ref="D42:P42"/>
    <mergeCell ref="D43:P46"/>
    <mergeCell ref="D71:G71"/>
    <mergeCell ref="H71:K71"/>
    <mergeCell ref="L71:P71"/>
    <mergeCell ref="D81:G81"/>
    <mergeCell ref="H81:K81"/>
    <mergeCell ref="L81:P81"/>
    <mergeCell ref="D76:G76"/>
    <mergeCell ref="H76:K76"/>
    <mergeCell ref="L76:P76"/>
    <mergeCell ref="D48:H48"/>
    <mergeCell ref="I48:J48"/>
    <mergeCell ref="L48:M48"/>
    <mergeCell ref="N48:P48"/>
    <mergeCell ref="D49:H50"/>
    <mergeCell ref="D57:H57"/>
    <mergeCell ref="I57:J57"/>
    <mergeCell ref="L57:M57"/>
    <mergeCell ref="N57:P57"/>
    <mergeCell ref="K50:L50"/>
    <mergeCell ref="N50:P50"/>
    <mergeCell ref="K193:N193"/>
    <mergeCell ref="E194:J194"/>
    <mergeCell ref="K194:P194"/>
    <mergeCell ref="E199:J199"/>
    <mergeCell ref="K199:P199"/>
    <mergeCell ref="C200:C204"/>
    <mergeCell ref="E200:J200"/>
    <mergeCell ref="K200:N200"/>
    <mergeCell ref="E201:J201"/>
    <mergeCell ref="K201:P201"/>
    <mergeCell ref="E202:J202"/>
    <mergeCell ref="E203:J203"/>
    <mergeCell ref="K203:N203"/>
    <mergeCell ref="E204:J204"/>
    <mergeCell ref="K204:P204"/>
    <mergeCell ref="C195:C199"/>
    <mergeCell ref="E195:J195"/>
    <mergeCell ref="K195:N195"/>
    <mergeCell ref="E196:J196"/>
    <mergeCell ref="K196:P196"/>
    <mergeCell ref="E197:J197"/>
  </mergeCells>
  <phoneticPr fontId="1"/>
  <conditionalFormatting sqref="D66:I66">
    <cfRule type="cellIs" dxfId="7" priority="8" operator="equal">
      <formula>"※「直営」「指定管理者制度」「その他」のいずれかを選択してください。"</formula>
    </cfRule>
  </conditionalFormatting>
  <conditionalFormatting sqref="K190:K191 L192:M192 O192 K193:K196 P195 O197 K198:K201 P200 O202 K203:K205">
    <cfRule type="expression" dxfId="6" priority="6">
      <formula>$K$181="無"</formula>
    </cfRule>
  </conditionalFormatting>
  <conditionalFormatting sqref="L197:M197">
    <cfRule type="expression" dxfId="5" priority="5">
      <formula>$K$181="無"</formula>
    </cfRule>
  </conditionalFormatting>
  <conditionalFormatting sqref="L202:M202">
    <cfRule type="expression" dxfId="4" priority="4">
      <formula>$K$181="無"</formula>
    </cfRule>
  </conditionalFormatting>
  <conditionalFormatting sqref="P190">
    <cfRule type="expression" dxfId="3" priority="7">
      <formula>$K$181="無"</formula>
    </cfRule>
  </conditionalFormatting>
  <conditionalFormatting sqref="P193">
    <cfRule type="expression" dxfId="2" priority="3">
      <formula>$K$181="無"</formula>
    </cfRule>
  </conditionalFormatting>
  <conditionalFormatting sqref="P198">
    <cfRule type="expression" dxfId="1" priority="2">
      <formula>$K$181="無"</formula>
    </cfRule>
  </conditionalFormatting>
  <conditionalFormatting sqref="P203">
    <cfRule type="expression" dxfId="0" priority="1">
      <formula>$K$181="無"</formula>
    </cfRule>
  </conditionalFormatting>
  <dataValidations count="6">
    <dataValidation type="list" allowBlank="1" showInputMessage="1" showErrorMessage="1" sqref="F69:P69" xr:uid="{08F4B7D5-988A-4859-AE2C-82D49EC3C100}">
      <formula1>"※「公募」「非公募」のいずれかを選択してください。,公募,非公募"</formula1>
    </dataValidation>
    <dataValidation type="list" allowBlank="1" showInputMessage="1" showErrorMessage="1" sqref="D99:P99" xr:uid="{0ED125EF-693B-42ED-A9C6-74E5EED11DD4}">
      <formula1>"※「有」「無」を選択してください。公立の劇場・音楽堂等で直営の場合は「有」を選択してください。,有,無"</formula1>
    </dataValidation>
    <dataValidation type="list" allowBlank="1" showInputMessage="1" showErrorMessage="1" sqref="K49:L50 I57:J57 K34:N34 I48:J48" xr:uid="{701E7CC4-7BAC-4162-A92A-097C916EEBF8}">
      <formula1>"※選択してください,有,無"</formula1>
    </dataValidation>
    <dataValidation type="list" allowBlank="1" showInputMessage="1" showErrorMessage="1" sqref="J16 K187" xr:uid="{5D1B93F6-9AE9-4838-806C-42992BD83DC3}">
      <formula1>"※選択してください。,有,無"</formula1>
    </dataValidation>
    <dataValidation type="list" allowBlank="1" showInputMessage="1" showErrorMessage="1" sqref="L197 L192 L202" xr:uid="{96E3A5E8-D4FF-4719-95F2-BA6BF04544A5}">
      <formula1>"選択,昭和,平成,令和"</formula1>
    </dataValidation>
    <dataValidation type="list" allowBlank="1" showInputMessage="1" showErrorMessage="1" sqref="D66:I66" xr:uid="{FE264E48-F197-45E4-9FFC-19E9F20CFD08}">
      <formula1>"※「自治体直営」「指定管理者制度」「コンセッション方式」「民間設置」「その他」のいずれかを選択してください。,自治体直営,指定管理者制度,コンセッション方式,民間設置,その他"</formula1>
    </dataValidation>
  </dataValidations>
  <pageMargins left="0.70866141732283472" right="0.70866141732283472" top="0.74803149606299213" bottom="0.74803149606299213" header="0.31496062992125984" footer="0.31496062992125984"/>
  <pageSetup paperSize="9" scale="82" fitToWidth="0" fitToHeight="0" orientation="portrait" r:id="rId1"/>
  <headerFooter>
    <oddHeader>&amp;R&amp;"ＭＳ Ｐゴシック,標準"（様式１ー５）</oddHeader>
  </headerFooter>
  <rowBreaks count="5" manualBreakCount="5">
    <brk id="34" max="15" man="1"/>
    <brk id="57" max="15" man="1"/>
    <brk id="99" max="15" man="1"/>
    <brk id="144" max="15" man="1"/>
    <brk id="185" max="15" man="1"/>
  </rowBreaks>
  <legacy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6424A1-01AF-4C3B-BDB8-7A57093CC0FE}">
  <sheetPr codeName="Sheet21">
    <pageSetUpPr fitToPage="1"/>
  </sheetPr>
  <dimension ref="A1:AD500"/>
  <sheetViews>
    <sheetView view="pageBreakPreview" zoomScaleNormal="100" zoomScaleSheetLayoutView="100" workbookViewId="0">
      <selection activeCell="E6" sqref="E6:Q6"/>
    </sheetView>
  </sheetViews>
  <sheetFormatPr defaultRowHeight="13.5"/>
  <cols>
    <col min="1" max="2" width="0.875" style="253" customWidth="1"/>
    <col min="3" max="4" width="4.5" style="253" customWidth="1"/>
    <col min="5" max="5" width="6.125" style="253" customWidth="1"/>
    <col min="6" max="6" width="2.375" style="253" customWidth="1"/>
    <col min="7" max="7" width="4.125" style="253" customWidth="1"/>
    <col min="8" max="8" width="2.375" style="253" customWidth="1"/>
    <col min="9" max="9" width="4.5" style="253" customWidth="1"/>
    <col min="10" max="10" width="2.375" style="253" customWidth="1"/>
    <col min="11" max="12" width="4.5" style="253" customWidth="1"/>
    <col min="13" max="14" width="5.375" style="253" customWidth="1"/>
    <col min="15" max="15" width="4.125" style="253" customWidth="1"/>
    <col min="16" max="16" width="2.375" style="253" customWidth="1"/>
    <col min="17" max="17" width="4.125" style="253" customWidth="1"/>
    <col min="18" max="18" width="2.375" style="253" customWidth="1"/>
    <col min="19" max="19" width="4.125" style="253" customWidth="1"/>
    <col min="20" max="20" width="2.625" style="253" customWidth="1"/>
    <col min="21" max="21" width="5.5" style="253" customWidth="1"/>
    <col min="22" max="22" width="4.125" style="253" customWidth="1"/>
    <col min="23" max="23" width="2.625" style="253" customWidth="1"/>
    <col min="24" max="24" width="4.125" style="253" customWidth="1"/>
    <col min="25" max="25" width="2.375" style="253" customWidth="1"/>
    <col min="26" max="26" width="4.125" style="253" customWidth="1"/>
    <col min="27" max="27" width="2.375" style="253" customWidth="1"/>
    <col min="28" max="29" width="0.875" style="253" customWidth="1"/>
    <col min="30" max="261" width="9" style="253"/>
    <col min="262" max="262" width="0.875" style="253" customWidth="1"/>
    <col min="263" max="284" width="4.5" style="253" customWidth="1"/>
    <col min="285" max="285" width="0.875" style="253" customWidth="1"/>
    <col min="286" max="517" width="9" style="253"/>
    <col min="518" max="518" width="0.875" style="253" customWidth="1"/>
    <col min="519" max="540" width="4.5" style="253" customWidth="1"/>
    <col min="541" max="541" width="0.875" style="253" customWidth="1"/>
    <col min="542" max="773" width="9" style="253"/>
    <col min="774" max="774" width="0.875" style="253" customWidth="1"/>
    <col min="775" max="796" width="4.5" style="253" customWidth="1"/>
    <col min="797" max="797" width="0.875" style="253" customWidth="1"/>
    <col min="798" max="1029" width="9" style="253"/>
    <col min="1030" max="1030" width="0.875" style="253" customWidth="1"/>
    <col min="1031" max="1052" width="4.5" style="253" customWidth="1"/>
    <col min="1053" max="1053" width="0.875" style="253" customWidth="1"/>
    <col min="1054" max="1285" width="9" style="253"/>
    <col min="1286" max="1286" width="0.875" style="253" customWidth="1"/>
    <col min="1287" max="1308" width="4.5" style="253" customWidth="1"/>
    <col min="1309" max="1309" width="0.875" style="253" customWidth="1"/>
    <col min="1310" max="1541" width="9" style="253"/>
    <col min="1542" max="1542" width="0.875" style="253" customWidth="1"/>
    <col min="1543" max="1564" width="4.5" style="253" customWidth="1"/>
    <col min="1565" max="1565" width="0.875" style="253" customWidth="1"/>
    <col min="1566" max="1797" width="9" style="253"/>
    <col min="1798" max="1798" width="0.875" style="253" customWidth="1"/>
    <col min="1799" max="1820" width="4.5" style="253" customWidth="1"/>
    <col min="1821" max="1821" width="0.875" style="253" customWidth="1"/>
    <col min="1822" max="2053" width="9" style="253"/>
    <col min="2054" max="2054" width="0.875" style="253" customWidth="1"/>
    <col min="2055" max="2076" width="4.5" style="253" customWidth="1"/>
    <col min="2077" max="2077" width="0.875" style="253" customWidth="1"/>
    <col min="2078" max="2309" width="9" style="253"/>
    <col min="2310" max="2310" width="0.875" style="253" customWidth="1"/>
    <col min="2311" max="2332" width="4.5" style="253" customWidth="1"/>
    <col min="2333" max="2333" width="0.875" style="253" customWidth="1"/>
    <col min="2334" max="2565" width="9" style="253"/>
    <col min="2566" max="2566" width="0.875" style="253" customWidth="1"/>
    <col min="2567" max="2588" width="4.5" style="253" customWidth="1"/>
    <col min="2589" max="2589" width="0.875" style="253" customWidth="1"/>
    <col min="2590" max="2821" width="9" style="253"/>
    <col min="2822" max="2822" width="0.875" style="253" customWidth="1"/>
    <col min="2823" max="2844" width="4.5" style="253" customWidth="1"/>
    <col min="2845" max="2845" width="0.875" style="253" customWidth="1"/>
    <col min="2846" max="3077" width="9" style="253"/>
    <col min="3078" max="3078" width="0.875" style="253" customWidth="1"/>
    <col min="3079" max="3100" width="4.5" style="253" customWidth="1"/>
    <col min="3101" max="3101" width="0.875" style="253" customWidth="1"/>
    <col min="3102" max="3333" width="9" style="253"/>
    <col min="3334" max="3334" width="0.875" style="253" customWidth="1"/>
    <col min="3335" max="3356" width="4.5" style="253" customWidth="1"/>
    <col min="3357" max="3357" width="0.875" style="253" customWidth="1"/>
    <col min="3358" max="3589" width="9" style="253"/>
    <col min="3590" max="3590" width="0.875" style="253" customWidth="1"/>
    <col min="3591" max="3612" width="4.5" style="253" customWidth="1"/>
    <col min="3613" max="3613" width="0.875" style="253" customWidth="1"/>
    <col min="3614" max="3845" width="9" style="253"/>
    <col min="3846" max="3846" width="0.875" style="253" customWidth="1"/>
    <col min="3847" max="3868" width="4.5" style="253" customWidth="1"/>
    <col min="3869" max="3869" width="0.875" style="253" customWidth="1"/>
    <col min="3870" max="4101" width="9" style="253"/>
    <col min="4102" max="4102" width="0.875" style="253" customWidth="1"/>
    <col min="4103" max="4124" width="4.5" style="253" customWidth="1"/>
    <col min="4125" max="4125" width="0.875" style="253" customWidth="1"/>
    <col min="4126" max="4357" width="9" style="253"/>
    <col min="4358" max="4358" width="0.875" style="253" customWidth="1"/>
    <col min="4359" max="4380" width="4.5" style="253" customWidth="1"/>
    <col min="4381" max="4381" width="0.875" style="253" customWidth="1"/>
    <col min="4382" max="4613" width="9" style="253"/>
    <col min="4614" max="4614" width="0.875" style="253" customWidth="1"/>
    <col min="4615" max="4636" width="4.5" style="253" customWidth="1"/>
    <col min="4637" max="4637" width="0.875" style="253" customWidth="1"/>
    <col min="4638" max="4869" width="9" style="253"/>
    <col min="4870" max="4870" width="0.875" style="253" customWidth="1"/>
    <col min="4871" max="4892" width="4.5" style="253" customWidth="1"/>
    <col min="4893" max="4893" width="0.875" style="253" customWidth="1"/>
    <col min="4894" max="5125" width="9" style="253"/>
    <col min="5126" max="5126" width="0.875" style="253" customWidth="1"/>
    <col min="5127" max="5148" width="4.5" style="253" customWidth="1"/>
    <col min="5149" max="5149" width="0.875" style="253" customWidth="1"/>
    <col min="5150" max="5381" width="9" style="253"/>
    <col min="5382" max="5382" width="0.875" style="253" customWidth="1"/>
    <col min="5383" max="5404" width="4.5" style="253" customWidth="1"/>
    <col min="5405" max="5405" width="0.875" style="253" customWidth="1"/>
    <col min="5406" max="5637" width="9" style="253"/>
    <col min="5638" max="5638" width="0.875" style="253" customWidth="1"/>
    <col min="5639" max="5660" width="4.5" style="253" customWidth="1"/>
    <col min="5661" max="5661" width="0.875" style="253" customWidth="1"/>
    <col min="5662" max="5893" width="9" style="253"/>
    <col min="5894" max="5894" width="0.875" style="253" customWidth="1"/>
    <col min="5895" max="5916" width="4.5" style="253" customWidth="1"/>
    <col min="5917" max="5917" width="0.875" style="253" customWidth="1"/>
    <col min="5918" max="6149" width="9" style="253"/>
    <col min="6150" max="6150" width="0.875" style="253" customWidth="1"/>
    <col min="6151" max="6172" width="4.5" style="253" customWidth="1"/>
    <col min="6173" max="6173" width="0.875" style="253" customWidth="1"/>
    <col min="6174" max="6405" width="9" style="253"/>
    <col min="6406" max="6406" width="0.875" style="253" customWidth="1"/>
    <col min="6407" max="6428" width="4.5" style="253" customWidth="1"/>
    <col min="6429" max="6429" width="0.875" style="253" customWidth="1"/>
    <col min="6430" max="6661" width="9" style="253"/>
    <col min="6662" max="6662" width="0.875" style="253" customWidth="1"/>
    <col min="6663" max="6684" width="4.5" style="253" customWidth="1"/>
    <col min="6685" max="6685" width="0.875" style="253" customWidth="1"/>
    <col min="6686" max="6917" width="9" style="253"/>
    <col min="6918" max="6918" width="0.875" style="253" customWidth="1"/>
    <col min="6919" max="6940" width="4.5" style="253" customWidth="1"/>
    <col min="6941" max="6941" width="0.875" style="253" customWidth="1"/>
    <col min="6942" max="7173" width="9" style="253"/>
    <col min="7174" max="7174" width="0.875" style="253" customWidth="1"/>
    <col min="7175" max="7196" width="4.5" style="253" customWidth="1"/>
    <col min="7197" max="7197" width="0.875" style="253" customWidth="1"/>
    <col min="7198" max="7429" width="9" style="253"/>
    <col min="7430" max="7430" width="0.875" style="253" customWidth="1"/>
    <col min="7431" max="7452" width="4.5" style="253" customWidth="1"/>
    <col min="7453" max="7453" width="0.875" style="253" customWidth="1"/>
    <col min="7454" max="7685" width="9" style="253"/>
    <col min="7686" max="7686" width="0.875" style="253" customWidth="1"/>
    <col min="7687" max="7708" width="4.5" style="253" customWidth="1"/>
    <col min="7709" max="7709" width="0.875" style="253" customWidth="1"/>
    <col min="7710" max="7941" width="9" style="253"/>
    <col min="7942" max="7942" width="0.875" style="253" customWidth="1"/>
    <col min="7943" max="7964" width="4.5" style="253" customWidth="1"/>
    <col min="7965" max="7965" width="0.875" style="253" customWidth="1"/>
    <col min="7966" max="8197" width="9" style="253"/>
    <col min="8198" max="8198" width="0.875" style="253" customWidth="1"/>
    <col min="8199" max="8220" width="4.5" style="253" customWidth="1"/>
    <col min="8221" max="8221" width="0.875" style="253" customWidth="1"/>
    <col min="8222" max="8453" width="9" style="253"/>
    <col min="8454" max="8454" width="0.875" style="253" customWidth="1"/>
    <col min="8455" max="8476" width="4.5" style="253" customWidth="1"/>
    <col min="8477" max="8477" width="0.875" style="253" customWidth="1"/>
    <col min="8478" max="8709" width="9" style="253"/>
    <col min="8710" max="8710" width="0.875" style="253" customWidth="1"/>
    <col min="8711" max="8732" width="4.5" style="253" customWidth="1"/>
    <col min="8733" max="8733" width="0.875" style="253" customWidth="1"/>
    <col min="8734" max="8965" width="9" style="253"/>
    <col min="8966" max="8966" width="0.875" style="253" customWidth="1"/>
    <col min="8967" max="8988" width="4.5" style="253" customWidth="1"/>
    <col min="8989" max="8989" width="0.875" style="253" customWidth="1"/>
    <col min="8990" max="9221" width="9" style="253"/>
    <col min="9222" max="9222" width="0.875" style="253" customWidth="1"/>
    <col min="9223" max="9244" width="4.5" style="253" customWidth="1"/>
    <col min="9245" max="9245" width="0.875" style="253" customWidth="1"/>
    <col min="9246" max="9477" width="9" style="253"/>
    <col min="9478" max="9478" width="0.875" style="253" customWidth="1"/>
    <col min="9479" max="9500" width="4.5" style="253" customWidth="1"/>
    <col min="9501" max="9501" width="0.875" style="253" customWidth="1"/>
    <col min="9502" max="9733" width="9" style="253"/>
    <col min="9734" max="9734" width="0.875" style="253" customWidth="1"/>
    <col min="9735" max="9756" width="4.5" style="253" customWidth="1"/>
    <col min="9757" max="9757" width="0.875" style="253" customWidth="1"/>
    <col min="9758" max="9989" width="9" style="253"/>
    <col min="9990" max="9990" width="0.875" style="253" customWidth="1"/>
    <col min="9991" max="10012" width="4.5" style="253" customWidth="1"/>
    <col min="10013" max="10013" width="0.875" style="253" customWidth="1"/>
    <col min="10014" max="10245" width="9" style="253"/>
    <col min="10246" max="10246" width="0.875" style="253" customWidth="1"/>
    <col min="10247" max="10268" width="4.5" style="253" customWidth="1"/>
    <col min="10269" max="10269" width="0.875" style="253" customWidth="1"/>
    <col min="10270" max="10501" width="9" style="253"/>
    <col min="10502" max="10502" width="0.875" style="253" customWidth="1"/>
    <col min="10503" max="10524" width="4.5" style="253" customWidth="1"/>
    <col min="10525" max="10525" width="0.875" style="253" customWidth="1"/>
    <col min="10526" max="10757" width="9" style="253"/>
    <col min="10758" max="10758" width="0.875" style="253" customWidth="1"/>
    <col min="10759" max="10780" width="4.5" style="253" customWidth="1"/>
    <col min="10781" max="10781" width="0.875" style="253" customWidth="1"/>
    <col min="10782" max="11013" width="9" style="253"/>
    <col min="11014" max="11014" width="0.875" style="253" customWidth="1"/>
    <col min="11015" max="11036" width="4.5" style="253" customWidth="1"/>
    <col min="11037" max="11037" width="0.875" style="253" customWidth="1"/>
    <col min="11038" max="11269" width="9" style="253"/>
    <col min="11270" max="11270" width="0.875" style="253" customWidth="1"/>
    <col min="11271" max="11292" width="4.5" style="253" customWidth="1"/>
    <col min="11293" max="11293" width="0.875" style="253" customWidth="1"/>
    <col min="11294" max="11525" width="9" style="253"/>
    <col min="11526" max="11526" width="0.875" style="253" customWidth="1"/>
    <col min="11527" max="11548" width="4.5" style="253" customWidth="1"/>
    <col min="11549" max="11549" width="0.875" style="253" customWidth="1"/>
    <col min="11550" max="11781" width="9" style="253"/>
    <col min="11782" max="11782" width="0.875" style="253" customWidth="1"/>
    <col min="11783" max="11804" width="4.5" style="253" customWidth="1"/>
    <col min="11805" max="11805" width="0.875" style="253" customWidth="1"/>
    <col min="11806" max="12037" width="9" style="253"/>
    <col min="12038" max="12038" width="0.875" style="253" customWidth="1"/>
    <col min="12039" max="12060" width="4.5" style="253" customWidth="1"/>
    <col min="12061" max="12061" width="0.875" style="253" customWidth="1"/>
    <col min="12062" max="12293" width="9" style="253"/>
    <col min="12294" max="12294" width="0.875" style="253" customWidth="1"/>
    <col min="12295" max="12316" width="4.5" style="253" customWidth="1"/>
    <col min="12317" max="12317" width="0.875" style="253" customWidth="1"/>
    <col min="12318" max="12549" width="9" style="253"/>
    <col min="12550" max="12550" width="0.875" style="253" customWidth="1"/>
    <col min="12551" max="12572" width="4.5" style="253" customWidth="1"/>
    <col min="12573" max="12573" width="0.875" style="253" customWidth="1"/>
    <col min="12574" max="12805" width="9" style="253"/>
    <col min="12806" max="12806" width="0.875" style="253" customWidth="1"/>
    <col min="12807" max="12828" width="4.5" style="253" customWidth="1"/>
    <col min="12829" max="12829" width="0.875" style="253" customWidth="1"/>
    <col min="12830" max="13061" width="9" style="253"/>
    <col min="13062" max="13062" width="0.875" style="253" customWidth="1"/>
    <col min="13063" max="13084" width="4.5" style="253" customWidth="1"/>
    <col min="13085" max="13085" width="0.875" style="253" customWidth="1"/>
    <col min="13086" max="13317" width="9" style="253"/>
    <col min="13318" max="13318" width="0.875" style="253" customWidth="1"/>
    <col min="13319" max="13340" width="4.5" style="253" customWidth="1"/>
    <col min="13341" max="13341" width="0.875" style="253" customWidth="1"/>
    <col min="13342" max="13573" width="9" style="253"/>
    <col min="13574" max="13574" width="0.875" style="253" customWidth="1"/>
    <col min="13575" max="13596" width="4.5" style="253" customWidth="1"/>
    <col min="13597" max="13597" width="0.875" style="253" customWidth="1"/>
    <col min="13598" max="13829" width="9" style="253"/>
    <col min="13830" max="13830" width="0.875" style="253" customWidth="1"/>
    <col min="13831" max="13852" width="4.5" style="253" customWidth="1"/>
    <col min="13853" max="13853" width="0.875" style="253" customWidth="1"/>
    <col min="13854" max="14085" width="9" style="253"/>
    <col min="14086" max="14086" width="0.875" style="253" customWidth="1"/>
    <col min="14087" max="14108" width="4.5" style="253" customWidth="1"/>
    <col min="14109" max="14109" width="0.875" style="253" customWidth="1"/>
    <col min="14110" max="14341" width="9" style="253"/>
    <col min="14342" max="14342" width="0.875" style="253" customWidth="1"/>
    <col min="14343" max="14364" width="4.5" style="253" customWidth="1"/>
    <col min="14365" max="14365" width="0.875" style="253" customWidth="1"/>
    <col min="14366" max="14597" width="9" style="253"/>
    <col min="14598" max="14598" width="0.875" style="253" customWidth="1"/>
    <col min="14599" max="14620" width="4.5" style="253" customWidth="1"/>
    <col min="14621" max="14621" width="0.875" style="253" customWidth="1"/>
    <col min="14622" max="14853" width="9" style="253"/>
    <col min="14854" max="14854" width="0.875" style="253" customWidth="1"/>
    <col min="14855" max="14876" width="4.5" style="253" customWidth="1"/>
    <col min="14877" max="14877" width="0.875" style="253" customWidth="1"/>
    <col min="14878" max="15109" width="9" style="253"/>
    <col min="15110" max="15110" width="0.875" style="253" customWidth="1"/>
    <col min="15111" max="15132" width="4.5" style="253" customWidth="1"/>
    <col min="15133" max="15133" width="0.875" style="253" customWidth="1"/>
    <col min="15134" max="15365" width="9" style="253"/>
    <col min="15366" max="15366" width="0.875" style="253" customWidth="1"/>
    <col min="15367" max="15388" width="4.5" style="253" customWidth="1"/>
    <col min="15389" max="15389" width="0.875" style="253" customWidth="1"/>
    <col min="15390" max="15621" width="9" style="253"/>
    <col min="15622" max="15622" width="0.875" style="253" customWidth="1"/>
    <col min="15623" max="15644" width="4.5" style="253" customWidth="1"/>
    <col min="15645" max="15645" width="0.875" style="253" customWidth="1"/>
    <col min="15646" max="15877" width="9" style="253"/>
    <col min="15878" max="15878" width="0.875" style="253" customWidth="1"/>
    <col min="15879" max="15900" width="4.5" style="253" customWidth="1"/>
    <col min="15901" max="15901" width="0.875" style="253" customWidth="1"/>
    <col min="15902" max="16133" width="9" style="253"/>
    <col min="16134" max="16134" width="0.875" style="253" customWidth="1"/>
    <col min="16135" max="16156" width="4.5" style="253" customWidth="1"/>
    <col min="16157" max="16157" width="0.875" style="253" customWidth="1"/>
    <col min="16158" max="16384" width="9" style="253"/>
  </cols>
  <sheetData>
    <row r="1" spans="1:30" s="234" customFormat="1" ht="12.75" customHeight="1">
      <c r="B1" s="209"/>
      <c r="C1" s="1605"/>
      <c r="D1" s="1605"/>
      <c r="E1" s="1605"/>
      <c r="F1" s="1605"/>
      <c r="G1" s="1605"/>
      <c r="H1" s="1605"/>
      <c r="I1" s="1605"/>
      <c r="J1" s="1605"/>
      <c r="K1" s="1605"/>
      <c r="L1" s="1605"/>
      <c r="M1" s="1605"/>
      <c r="N1" s="1605"/>
      <c r="O1" s="1605"/>
      <c r="P1" s="1605"/>
      <c r="Q1" s="1605"/>
      <c r="R1" s="1605"/>
      <c r="S1" s="1605"/>
      <c r="T1" s="1605"/>
      <c r="U1" s="1605"/>
      <c r="V1" s="1605"/>
      <c r="W1" s="1605"/>
      <c r="X1" s="1605"/>
      <c r="Y1" s="1605"/>
      <c r="Z1" s="1605"/>
      <c r="AA1" s="1605"/>
    </row>
    <row r="2" spans="1:30" ht="13.5" customHeight="1">
      <c r="A2" s="249"/>
      <c r="B2" s="250"/>
      <c r="C2" s="1496" t="s">
        <v>192</v>
      </c>
      <c r="D2" s="1496"/>
      <c r="E2" s="1496"/>
      <c r="F2" s="1496"/>
      <c r="G2" s="1496"/>
      <c r="H2" s="1496"/>
      <c r="I2" s="1496"/>
      <c r="J2" s="1496"/>
      <c r="K2" s="1496"/>
      <c r="L2" s="1496"/>
      <c r="M2" s="1496"/>
      <c r="N2" s="1496"/>
      <c r="O2" s="1496"/>
      <c r="P2" s="1496"/>
      <c r="Q2" s="1496"/>
      <c r="R2" s="1496"/>
      <c r="S2" s="1496"/>
      <c r="T2" s="1496"/>
      <c r="U2" s="1496"/>
      <c r="V2" s="1496"/>
      <c r="W2" s="1496"/>
      <c r="X2" s="1496"/>
      <c r="Y2" s="1496"/>
      <c r="Z2" s="1496"/>
      <c r="AA2" s="1496"/>
      <c r="AB2" s="251"/>
      <c r="AC2" s="252"/>
      <c r="AD2" s="563" t="s">
        <v>617</v>
      </c>
    </row>
    <row r="3" spans="1:30" s="205" customFormat="1" ht="13.5" customHeight="1">
      <c r="A3" s="254"/>
      <c r="C3" s="1499"/>
      <c r="D3" s="1499"/>
      <c r="E3" s="1499"/>
      <c r="F3" s="1499"/>
      <c r="G3" s="1499"/>
      <c r="H3" s="1499"/>
      <c r="I3" s="1499"/>
      <c r="J3" s="1499"/>
      <c r="K3" s="1499"/>
      <c r="L3" s="1499"/>
      <c r="M3" s="1499"/>
      <c r="N3" s="1499"/>
      <c r="O3" s="1499"/>
      <c r="P3" s="1499"/>
      <c r="Q3" s="1499"/>
      <c r="R3" s="1499"/>
      <c r="S3" s="1499"/>
      <c r="T3" s="1499"/>
      <c r="U3" s="1499"/>
      <c r="V3" s="1499"/>
      <c r="W3" s="1499"/>
      <c r="X3" s="1499"/>
      <c r="Y3" s="1499"/>
      <c r="Z3" s="1499"/>
      <c r="AA3" s="1499"/>
      <c r="AB3" s="255"/>
      <c r="AC3" s="256"/>
    </row>
    <row r="4" spans="1:30" s="235" customFormat="1" ht="18.75" customHeight="1">
      <c r="A4" s="257"/>
      <c r="C4" s="258" t="s">
        <v>452</v>
      </c>
      <c r="D4" s="1601" t="s">
        <v>306</v>
      </c>
      <c r="E4" s="1601"/>
      <c r="F4" s="1601"/>
      <c r="G4" s="549" t="s">
        <v>452</v>
      </c>
      <c r="H4" s="1601" t="s">
        <v>308</v>
      </c>
      <c r="I4" s="1601"/>
      <c r="J4" s="1601"/>
      <c r="K4" s="1601"/>
      <c r="L4" s="1601"/>
      <c r="M4" s="1601"/>
      <c r="N4" s="1601"/>
      <c r="O4" s="258" t="s">
        <v>452</v>
      </c>
      <c r="P4" s="1602" t="s">
        <v>527</v>
      </c>
      <c r="Q4" s="1602"/>
      <c r="R4" s="1602"/>
      <c r="S4" s="1602"/>
      <c r="T4" s="1602"/>
      <c r="U4" s="1602"/>
      <c r="V4" s="549" t="s">
        <v>255</v>
      </c>
      <c r="W4" s="1603" t="s">
        <v>533</v>
      </c>
      <c r="X4" s="1603"/>
      <c r="Y4" s="1603"/>
      <c r="Z4" s="1603"/>
      <c r="AA4" s="1603"/>
      <c r="AB4" s="259"/>
      <c r="AC4" s="260"/>
    </row>
    <row r="5" spans="1:30" s="236" customFormat="1" ht="12">
      <c r="A5" s="261"/>
      <c r="C5" s="1557" t="s">
        <v>32</v>
      </c>
      <c r="D5" s="1558"/>
      <c r="E5" s="397" t="s">
        <v>118</v>
      </c>
      <c r="F5" s="398"/>
      <c r="G5" s="1581"/>
      <c r="H5" s="1581"/>
      <c r="I5" s="1581"/>
      <c r="J5" s="1581"/>
      <c r="K5" s="1581"/>
      <c r="L5" s="1581"/>
      <c r="M5" s="1581"/>
      <c r="N5" s="1581"/>
      <c r="O5" s="1581"/>
      <c r="P5" s="1581"/>
      <c r="Q5" s="1582"/>
      <c r="R5" s="1557" t="s">
        <v>194</v>
      </c>
      <c r="S5" s="1566"/>
      <c r="T5" s="1566"/>
      <c r="U5" s="1583"/>
      <c r="V5" s="1584"/>
      <c r="W5" s="1588"/>
      <c r="X5" s="1589"/>
      <c r="Y5" s="1589"/>
      <c r="Z5" s="1589"/>
      <c r="AA5" s="1590"/>
      <c r="AB5" s="262"/>
      <c r="AC5" s="263"/>
    </row>
    <row r="6" spans="1:30" s="236" customFormat="1" ht="28.35" customHeight="1">
      <c r="A6" s="261"/>
      <c r="C6" s="1559"/>
      <c r="D6" s="1560"/>
      <c r="E6" s="1594"/>
      <c r="F6" s="1595"/>
      <c r="G6" s="1595"/>
      <c r="H6" s="1595"/>
      <c r="I6" s="1595"/>
      <c r="J6" s="1595"/>
      <c r="K6" s="1595"/>
      <c r="L6" s="1595"/>
      <c r="M6" s="1595"/>
      <c r="N6" s="1595"/>
      <c r="O6" s="1595"/>
      <c r="P6" s="1595"/>
      <c r="Q6" s="1596"/>
      <c r="R6" s="1585"/>
      <c r="S6" s="1586"/>
      <c r="T6" s="1586"/>
      <c r="U6" s="1586"/>
      <c r="V6" s="1587"/>
      <c r="W6" s="1591"/>
      <c r="X6" s="1592"/>
      <c r="Y6" s="1592"/>
      <c r="Z6" s="1592"/>
      <c r="AA6" s="1593"/>
      <c r="AB6" s="264"/>
      <c r="AC6" s="263"/>
    </row>
    <row r="7" spans="1:30" s="236" customFormat="1" ht="15.75" customHeight="1">
      <c r="A7" s="261"/>
      <c r="C7" s="1557" t="s">
        <v>195</v>
      </c>
      <c r="D7" s="1558"/>
      <c r="E7" s="1597" t="s">
        <v>454</v>
      </c>
      <c r="F7" s="1597"/>
      <c r="G7" s="1597"/>
      <c r="H7" s="1597"/>
      <c r="I7" s="1597" t="s">
        <v>196</v>
      </c>
      <c r="J7" s="1597"/>
      <c r="K7" s="1597"/>
      <c r="L7" s="1597"/>
      <c r="M7" s="399" t="s">
        <v>197</v>
      </c>
      <c r="N7" s="400" t="s">
        <v>198</v>
      </c>
      <c r="O7" s="401"/>
      <c r="P7" s="402" t="s">
        <v>199</v>
      </c>
      <c r="Q7" s="401"/>
      <c r="R7" s="402" t="s">
        <v>17</v>
      </c>
      <c r="S7" s="401"/>
      <c r="T7" s="402" t="s">
        <v>18</v>
      </c>
      <c r="U7" s="402" t="s">
        <v>200</v>
      </c>
      <c r="V7" s="401"/>
      <c r="W7" s="402" t="s">
        <v>201</v>
      </c>
      <c r="X7" s="401"/>
      <c r="Y7" s="402" t="s">
        <v>17</v>
      </c>
      <c r="Z7" s="401"/>
      <c r="AA7" s="403" t="s">
        <v>18</v>
      </c>
      <c r="AB7" s="264"/>
      <c r="AC7" s="263"/>
    </row>
    <row r="8" spans="1:30" s="236" customFormat="1" ht="15.75" customHeight="1">
      <c r="A8" s="261"/>
      <c r="C8" s="1561"/>
      <c r="D8" s="1562"/>
      <c r="E8" s="1598" t="s">
        <v>455</v>
      </c>
      <c r="F8" s="1599"/>
      <c r="G8" s="1599"/>
      <c r="H8" s="1599"/>
      <c r="I8" s="1600" t="s">
        <v>202</v>
      </c>
      <c r="J8" s="1600"/>
      <c r="K8" s="1600"/>
      <c r="L8" s="1600"/>
      <c r="M8" s="404" t="s">
        <v>197</v>
      </c>
      <c r="N8" s="405" t="s">
        <v>198</v>
      </c>
      <c r="O8" s="406"/>
      <c r="P8" s="407" t="s">
        <v>199</v>
      </c>
      <c r="Q8" s="406"/>
      <c r="R8" s="407" t="s">
        <v>17</v>
      </c>
      <c r="S8" s="406"/>
      <c r="T8" s="407" t="s">
        <v>18</v>
      </c>
      <c r="U8" s="407" t="s">
        <v>200</v>
      </c>
      <c r="V8" s="408"/>
      <c r="W8" s="409" t="s">
        <v>201</v>
      </c>
      <c r="X8" s="408"/>
      <c r="Y8" s="409" t="s">
        <v>17</v>
      </c>
      <c r="Z8" s="408"/>
      <c r="AA8" s="410" t="s">
        <v>18</v>
      </c>
      <c r="AB8" s="264"/>
      <c r="AC8" s="263"/>
    </row>
    <row r="9" spans="1:30" s="236" customFormat="1" ht="12">
      <c r="A9" s="261"/>
      <c r="C9" s="1557" t="s">
        <v>203</v>
      </c>
      <c r="D9" s="1566"/>
      <c r="E9" s="1563" t="s">
        <v>204</v>
      </c>
      <c r="F9" s="1564"/>
      <c r="G9" s="1564"/>
      <c r="H9" s="1564"/>
      <c r="I9" s="1564"/>
      <c r="J9" s="1564"/>
      <c r="K9" s="1565"/>
      <c r="L9" s="1563" t="s">
        <v>205</v>
      </c>
      <c r="M9" s="1564"/>
      <c r="N9" s="1564"/>
      <c r="O9" s="1564"/>
      <c r="P9" s="1564"/>
      <c r="Q9" s="1564"/>
      <c r="R9" s="1564"/>
      <c r="S9" s="1564"/>
      <c r="T9" s="1564"/>
      <c r="U9" s="1564"/>
      <c r="V9" s="1564"/>
      <c r="W9" s="1564"/>
      <c r="X9" s="1564"/>
      <c r="Y9" s="1564"/>
      <c r="Z9" s="1564"/>
      <c r="AA9" s="1565"/>
      <c r="AB9" s="264"/>
      <c r="AC9" s="263"/>
    </row>
    <row r="10" spans="1:30" s="236" customFormat="1" ht="12" customHeight="1">
      <c r="A10" s="261"/>
      <c r="C10" s="1559"/>
      <c r="D10" s="1567"/>
      <c r="E10" s="411"/>
      <c r="F10" s="412" t="s">
        <v>201</v>
      </c>
      <c r="G10" s="413"/>
      <c r="H10" s="412" t="s">
        <v>206</v>
      </c>
      <c r="I10" s="413"/>
      <c r="J10" s="412" t="s">
        <v>207</v>
      </c>
      <c r="K10" s="414" t="s">
        <v>208</v>
      </c>
      <c r="L10" s="1569"/>
      <c r="M10" s="1570"/>
      <c r="N10" s="1570"/>
      <c r="O10" s="1570"/>
      <c r="P10" s="1570"/>
      <c r="Q10" s="1570"/>
      <c r="R10" s="1570"/>
      <c r="S10" s="1570"/>
      <c r="T10" s="1570"/>
      <c r="U10" s="1570"/>
      <c r="V10" s="1570"/>
      <c r="W10" s="1570"/>
      <c r="X10" s="1570"/>
      <c r="Y10" s="1570"/>
      <c r="Z10" s="1570"/>
      <c r="AA10" s="1571"/>
      <c r="AB10" s="262"/>
      <c r="AC10" s="263"/>
    </row>
    <row r="11" spans="1:30" s="236" customFormat="1" ht="12" customHeight="1">
      <c r="A11" s="261"/>
      <c r="C11" s="1559"/>
      <c r="D11" s="1567"/>
      <c r="E11" s="415"/>
      <c r="F11" s="416" t="s">
        <v>201</v>
      </c>
      <c r="G11" s="417"/>
      <c r="H11" s="416" t="s">
        <v>206</v>
      </c>
      <c r="I11" s="417"/>
      <c r="J11" s="416" t="s">
        <v>207</v>
      </c>
      <c r="K11" s="418" t="s">
        <v>209</v>
      </c>
      <c r="L11" s="1572"/>
      <c r="M11" s="1573"/>
      <c r="N11" s="1573"/>
      <c r="O11" s="1573"/>
      <c r="P11" s="1573"/>
      <c r="Q11" s="1573"/>
      <c r="R11" s="1573"/>
      <c r="S11" s="1573"/>
      <c r="T11" s="1573"/>
      <c r="U11" s="1573"/>
      <c r="V11" s="1573"/>
      <c r="W11" s="1573"/>
      <c r="X11" s="1573"/>
      <c r="Y11" s="1573"/>
      <c r="Z11" s="1573"/>
      <c r="AA11" s="1574"/>
      <c r="AB11" s="262"/>
      <c r="AC11" s="263"/>
    </row>
    <row r="12" spans="1:30" s="236" customFormat="1" ht="12" customHeight="1">
      <c r="A12" s="261"/>
      <c r="C12" s="1559"/>
      <c r="D12" s="1567"/>
      <c r="E12" s="411"/>
      <c r="F12" s="412" t="s">
        <v>201</v>
      </c>
      <c r="G12" s="413"/>
      <c r="H12" s="412" t="s">
        <v>210</v>
      </c>
      <c r="I12" s="413"/>
      <c r="J12" s="412" t="s">
        <v>211</v>
      </c>
      <c r="K12" s="414" t="s">
        <v>208</v>
      </c>
      <c r="L12" s="1569"/>
      <c r="M12" s="1570"/>
      <c r="N12" s="1570"/>
      <c r="O12" s="1570"/>
      <c r="P12" s="1570"/>
      <c r="Q12" s="1570"/>
      <c r="R12" s="1570"/>
      <c r="S12" s="1570"/>
      <c r="T12" s="1570"/>
      <c r="U12" s="1570"/>
      <c r="V12" s="1570"/>
      <c r="W12" s="1570"/>
      <c r="X12" s="1570"/>
      <c r="Y12" s="1570"/>
      <c r="Z12" s="1570"/>
      <c r="AA12" s="1571"/>
      <c r="AB12" s="262"/>
      <c r="AC12" s="263"/>
    </row>
    <row r="13" spans="1:30" s="236" customFormat="1" ht="12" customHeight="1">
      <c r="A13" s="261"/>
      <c r="C13" s="1559"/>
      <c r="D13" s="1567"/>
      <c r="E13" s="415"/>
      <c r="F13" s="416" t="s">
        <v>201</v>
      </c>
      <c r="G13" s="417"/>
      <c r="H13" s="416" t="s">
        <v>210</v>
      </c>
      <c r="I13" s="417"/>
      <c r="J13" s="416" t="s">
        <v>211</v>
      </c>
      <c r="K13" s="418" t="s">
        <v>209</v>
      </c>
      <c r="L13" s="1572"/>
      <c r="M13" s="1573"/>
      <c r="N13" s="1573"/>
      <c r="O13" s="1573"/>
      <c r="P13" s="1573"/>
      <c r="Q13" s="1573"/>
      <c r="R13" s="1573"/>
      <c r="S13" s="1573"/>
      <c r="T13" s="1573"/>
      <c r="U13" s="1573"/>
      <c r="V13" s="1573"/>
      <c r="W13" s="1573"/>
      <c r="X13" s="1573"/>
      <c r="Y13" s="1573"/>
      <c r="Z13" s="1573"/>
      <c r="AA13" s="1574"/>
      <c r="AB13" s="262"/>
      <c r="AC13" s="263"/>
    </row>
    <row r="14" spans="1:30" s="236" customFormat="1" ht="12" customHeight="1">
      <c r="A14" s="261"/>
      <c r="C14" s="1559"/>
      <c r="D14" s="1567"/>
      <c r="E14" s="411"/>
      <c r="F14" s="412" t="s">
        <v>201</v>
      </c>
      <c r="G14" s="413"/>
      <c r="H14" s="412" t="s">
        <v>210</v>
      </c>
      <c r="I14" s="413"/>
      <c r="J14" s="412" t="s">
        <v>211</v>
      </c>
      <c r="K14" s="414" t="s">
        <v>208</v>
      </c>
      <c r="L14" s="1569"/>
      <c r="M14" s="1570"/>
      <c r="N14" s="1570"/>
      <c r="O14" s="1570"/>
      <c r="P14" s="1570"/>
      <c r="Q14" s="1570"/>
      <c r="R14" s="1570"/>
      <c r="S14" s="1570"/>
      <c r="T14" s="1570"/>
      <c r="U14" s="1570"/>
      <c r="V14" s="1570"/>
      <c r="W14" s="1570"/>
      <c r="X14" s="1570"/>
      <c r="Y14" s="1570"/>
      <c r="Z14" s="1570"/>
      <c r="AA14" s="1571"/>
      <c r="AB14" s="262"/>
      <c r="AC14" s="263"/>
    </row>
    <row r="15" spans="1:30" s="236" customFormat="1" ht="12" customHeight="1">
      <c r="A15" s="261"/>
      <c r="C15" s="1559"/>
      <c r="D15" s="1567"/>
      <c r="E15" s="415"/>
      <c r="F15" s="416" t="s">
        <v>201</v>
      </c>
      <c r="G15" s="417"/>
      <c r="H15" s="416" t="s">
        <v>210</v>
      </c>
      <c r="I15" s="417"/>
      <c r="J15" s="416" t="s">
        <v>211</v>
      </c>
      <c r="K15" s="418" t="s">
        <v>209</v>
      </c>
      <c r="L15" s="1572"/>
      <c r="M15" s="1573"/>
      <c r="N15" s="1573"/>
      <c r="O15" s="1573"/>
      <c r="P15" s="1573"/>
      <c r="Q15" s="1573"/>
      <c r="R15" s="1573"/>
      <c r="S15" s="1573"/>
      <c r="T15" s="1573"/>
      <c r="U15" s="1573"/>
      <c r="V15" s="1573"/>
      <c r="W15" s="1573"/>
      <c r="X15" s="1573"/>
      <c r="Y15" s="1573"/>
      <c r="Z15" s="1573"/>
      <c r="AA15" s="1574"/>
      <c r="AB15" s="262"/>
      <c r="AC15" s="263"/>
    </row>
    <row r="16" spans="1:30" s="236" customFormat="1" ht="12" hidden="1" customHeight="1">
      <c r="A16" s="261"/>
      <c r="C16" s="1559"/>
      <c r="D16" s="1567"/>
      <c r="E16" s="411"/>
      <c r="F16" s="412" t="s">
        <v>201</v>
      </c>
      <c r="G16" s="413"/>
      <c r="H16" s="412" t="s">
        <v>210</v>
      </c>
      <c r="I16" s="413"/>
      <c r="J16" s="412" t="s">
        <v>211</v>
      </c>
      <c r="K16" s="414" t="s">
        <v>208</v>
      </c>
      <c r="L16" s="1569"/>
      <c r="M16" s="1575"/>
      <c r="N16" s="1575"/>
      <c r="O16" s="1575"/>
      <c r="P16" s="1575"/>
      <c r="Q16" s="1575"/>
      <c r="R16" s="1575"/>
      <c r="S16" s="1575"/>
      <c r="T16" s="1575"/>
      <c r="U16" s="1575"/>
      <c r="V16" s="1575"/>
      <c r="W16" s="1575"/>
      <c r="X16" s="1575"/>
      <c r="Y16" s="1575"/>
      <c r="Z16" s="1575"/>
      <c r="AA16" s="1576"/>
      <c r="AB16" s="262"/>
      <c r="AC16" s="263"/>
    </row>
    <row r="17" spans="1:29" s="236" customFormat="1" ht="12" hidden="1" customHeight="1">
      <c r="A17" s="261"/>
      <c r="C17" s="1561"/>
      <c r="D17" s="1568"/>
      <c r="E17" s="419"/>
      <c r="F17" s="416" t="s">
        <v>201</v>
      </c>
      <c r="G17" s="420"/>
      <c r="H17" s="416" t="s">
        <v>210</v>
      </c>
      <c r="I17" s="420"/>
      <c r="J17" s="416" t="s">
        <v>211</v>
      </c>
      <c r="K17" s="418" t="s">
        <v>209</v>
      </c>
      <c r="L17" s="1577"/>
      <c r="M17" s="1549"/>
      <c r="N17" s="1549"/>
      <c r="O17" s="1549"/>
      <c r="P17" s="1549"/>
      <c r="Q17" s="1549"/>
      <c r="R17" s="1549"/>
      <c r="S17" s="1549"/>
      <c r="T17" s="1549"/>
      <c r="U17" s="1549"/>
      <c r="V17" s="1549"/>
      <c r="W17" s="1549"/>
      <c r="X17" s="1549"/>
      <c r="Y17" s="1549"/>
      <c r="Z17" s="1549"/>
      <c r="AA17" s="1578"/>
      <c r="AB17" s="262"/>
      <c r="AC17" s="263"/>
    </row>
    <row r="18" spans="1:29" s="236" customFormat="1" ht="14.25" customHeight="1">
      <c r="A18" s="261"/>
      <c r="C18" s="1579" t="s">
        <v>212</v>
      </c>
      <c r="D18" s="1558"/>
      <c r="E18" s="1563" t="s">
        <v>213</v>
      </c>
      <c r="F18" s="1564"/>
      <c r="G18" s="1564"/>
      <c r="H18" s="1564"/>
      <c r="I18" s="1564"/>
      <c r="J18" s="1564"/>
      <c r="K18" s="1565"/>
      <c r="L18" s="1563" t="s">
        <v>214</v>
      </c>
      <c r="M18" s="1564"/>
      <c r="N18" s="1564"/>
      <c r="O18" s="1564"/>
      <c r="P18" s="1564"/>
      <c r="Q18" s="1564"/>
      <c r="R18" s="1564"/>
      <c r="S18" s="1564"/>
      <c r="T18" s="1564"/>
      <c r="U18" s="1564"/>
      <c r="V18" s="1580"/>
      <c r="W18" s="1564" t="s">
        <v>215</v>
      </c>
      <c r="X18" s="1564"/>
      <c r="Y18" s="1564"/>
      <c r="Z18" s="1564"/>
      <c r="AA18" s="1565"/>
      <c r="AB18" s="264"/>
      <c r="AC18" s="263"/>
    </row>
    <row r="19" spans="1:29" s="236" customFormat="1" ht="14.85" customHeight="1">
      <c r="A19" s="261"/>
      <c r="C19" s="1559"/>
      <c r="D19" s="1560"/>
      <c r="E19" s="1552"/>
      <c r="F19" s="1553"/>
      <c r="G19" s="1553"/>
      <c r="H19" s="1553"/>
      <c r="I19" s="1553"/>
      <c r="J19" s="1553"/>
      <c r="K19" s="1556"/>
      <c r="L19" s="1552"/>
      <c r="M19" s="1553"/>
      <c r="N19" s="1553"/>
      <c r="O19" s="1553"/>
      <c r="P19" s="1553"/>
      <c r="Q19" s="1553"/>
      <c r="R19" s="1553"/>
      <c r="S19" s="1553"/>
      <c r="T19" s="1553"/>
      <c r="U19" s="1553"/>
      <c r="V19" s="1554"/>
      <c r="W19" s="1555"/>
      <c r="X19" s="1553"/>
      <c r="Y19" s="1553"/>
      <c r="Z19" s="1553"/>
      <c r="AA19" s="1556"/>
      <c r="AB19" s="262"/>
      <c r="AC19" s="263"/>
    </row>
    <row r="20" spans="1:29" s="236" customFormat="1" ht="14.85" customHeight="1">
      <c r="A20" s="261"/>
      <c r="C20" s="1559"/>
      <c r="D20" s="1560"/>
      <c r="E20" s="1552"/>
      <c r="F20" s="1553"/>
      <c r="G20" s="1553"/>
      <c r="H20" s="1553"/>
      <c r="I20" s="1553"/>
      <c r="J20" s="1553"/>
      <c r="K20" s="1556"/>
      <c r="L20" s="1552"/>
      <c r="M20" s="1553"/>
      <c r="N20" s="1553"/>
      <c r="O20" s="1553"/>
      <c r="P20" s="1553"/>
      <c r="Q20" s="1553"/>
      <c r="R20" s="1553"/>
      <c r="S20" s="1553"/>
      <c r="T20" s="1553"/>
      <c r="U20" s="1553"/>
      <c r="V20" s="1554"/>
      <c r="W20" s="1555"/>
      <c r="X20" s="1553"/>
      <c r="Y20" s="1553"/>
      <c r="Z20" s="1553"/>
      <c r="AA20" s="1556"/>
      <c r="AB20" s="262"/>
      <c r="AC20" s="263"/>
    </row>
    <row r="21" spans="1:29" s="236" customFormat="1" ht="14.25" customHeight="1">
      <c r="A21" s="261"/>
      <c r="C21" s="1557" t="s">
        <v>216</v>
      </c>
      <c r="D21" s="1558"/>
      <c r="E21" s="1563" t="s">
        <v>217</v>
      </c>
      <c r="F21" s="1564"/>
      <c r="G21" s="1564"/>
      <c r="H21" s="1564"/>
      <c r="I21" s="1564"/>
      <c r="J21" s="1564"/>
      <c r="K21" s="1565"/>
      <c r="L21" s="1563" t="s">
        <v>214</v>
      </c>
      <c r="M21" s="1564"/>
      <c r="N21" s="1564"/>
      <c r="O21" s="1564"/>
      <c r="P21" s="1564"/>
      <c r="Q21" s="1564"/>
      <c r="R21" s="1564"/>
      <c r="S21" s="1564"/>
      <c r="T21" s="1564"/>
      <c r="U21" s="1564"/>
      <c r="V21" s="1564"/>
      <c r="W21" s="1564"/>
      <c r="X21" s="1564"/>
      <c r="Y21" s="1564"/>
      <c r="Z21" s="1564"/>
      <c r="AA21" s="1565"/>
      <c r="AB21" s="264"/>
      <c r="AC21" s="263"/>
    </row>
    <row r="22" spans="1:29" s="236" customFormat="1" ht="14.85" customHeight="1">
      <c r="A22" s="261"/>
      <c r="C22" s="1559"/>
      <c r="D22" s="1560"/>
      <c r="E22" s="1552"/>
      <c r="F22" s="1553"/>
      <c r="G22" s="1553"/>
      <c r="H22" s="1553"/>
      <c r="I22" s="1553"/>
      <c r="J22" s="1553"/>
      <c r="K22" s="1556"/>
      <c r="L22" s="1552"/>
      <c r="M22" s="1553"/>
      <c r="N22" s="1553"/>
      <c r="O22" s="1553"/>
      <c r="P22" s="1553"/>
      <c r="Q22" s="1553"/>
      <c r="R22" s="1553"/>
      <c r="S22" s="1553"/>
      <c r="T22" s="1553"/>
      <c r="U22" s="1553"/>
      <c r="V22" s="1553"/>
      <c r="W22" s="1553"/>
      <c r="X22" s="1553"/>
      <c r="Y22" s="1553"/>
      <c r="Z22" s="1553"/>
      <c r="AA22" s="1556"/>
      <c r="AB22" s="262"/>
      <c r="AC22" s="263"/>
    </row>
    <row r="23" spans="1:29" s="236" customFormat="1" ht="14.85" customHeight="1">
      <c r="A23" s="261"/>
      <c r="C23" s="1561"/>
      <c r="D23" s="1562"/>
      <c r="E23" s="1552"/>
      <c r="F23" s="1553"/>
      <c r="G23" s="1553"/>
      <c r="H23" s="1553"/>
      <c r="I23" s="1553"/>
      <c r="J23" s="1553"/>
      <c r="K23" s="1556"/>
      <c r="L23" s="1552"/>
      <c r="M23" s="1553"/>
      <c r="N23" s="1553"/>
      <c r="O23" s="1553"/>
      <c r="P23" s="1553"/>
      <c r="Q23" s="1553"/>
      <c r="R23" s="1553"/>
      <c r="S23" s="1553"/>
      <c r="T23" s="1553"/>
      <c r="U23" s="1553"/>
      <c r="V23" s="1553"/>
      <c r="W23" s="1553"/>
      <c r="X23" s="1553"/>
      <c r="Y23" s="1553"/>
      <c r="Z23" s="1553"/>
      <c r="AA23" s="1556"/>
      <c r="AB23" s="262"/>
      <c r="AC23" s="263"/>
    </row>
    <row r="24" spans="1:29" s="236" customFormat="1" ht="10.35" customHeight="1">
      <c r="A24" s="261"/>
      <c r="C24" s="1604"/>
      <c r="D24" s="1604"/>
      <c r="E24" s="1604"/>
      <c r="F24" s="1604"/>
      <c r="G24" s="1604"/>
      <c r="H24" s="1604"/>
      <c r="I24" s="1604"/>
      <c r="J24" s="1604"/>
      <c r="K24" s="1604"/>
      <c r="L24" s="1604"/>
      <c r="M24" s="1604"/>
      <c r="N24" s="1604"/>
      <c r="O24" s="1604"/>
      <c r="P24" s="1604"/>
      <c r="Q24" s="265"/>
      <c r="R24" s="265"/>
      <c r="S24" s="265"/>
      <c r="T24" s="265"/>
      <c r="U24" s="265"/>
      <c r="V24" s="266"/>
      <c r="W24" s="266"/>
      <c r="X24" s="266"/>
      <c r="Y24" s="266"/>
      <c r="Z24" s="266"/>
      <c r="AA24" s="266"/>
      <c r="AB24" s="266"/>
      <c r="AC24" s="263"/>
    </row>
    <row r="25" spans="1:29" s="235" customFormat="1" ht="18.75" customHeight="1">
      <c r="A25" s="257"/>
      <c r="C25" s="258" t="s">
        <v>452</v>
      </c>
      <c r="D25" s="1601" t="s">
        <v>306</v>
      </c>
      <c r="E25" s="1601"/>
      <c r="F25" s="1601"/>
      <c r="G25" s="549" t="s">
        <v>452</v>
      </c>
      <c r="H25" s="1601" t="s">
        <v>308</v>
      </c>
      <c r="I25" s="1601"/>
      <c r="J25" s="1601"/>
      <c r="K25" s="1601"/>
      <c r="L25" s="1601"/>
      <c r="M25" s="1601"/>
      <c r="N25" s="1601"/>
      <c r="O25" s="258" t="s">
        <v>452</v>
      </c>
      <c r="P25" s="1602" t="s">
        <v>527</v>
      </c>
      <c r="Q25" s="1602"/>
      <c r="R25" s="1602"/>
      <c r="S25" s="1602"/>
      <c r="T25" s="1602"/>
      <c r="U25" s="1602"/>
      <c r="V25" s="549" t="s">
        <v>255</v>
      </c>
      <c r="W25" s="1603" t="s">
        <v>533</v>
      </c>
      <c r="X25" s="1603"/>
      <c r="Y25" s="1603"/>
      <c r="Z25" s="1603"/>
      <c r="AA25" s="1603"/>
      <c r="AB25" s="259"/>
      <c r="AC25" s="260"/>
    </row>
    <row r="26" spans="1:29" s="236" customFormat="1" ht="12">
      <c r="A26" s="261"/>
      <c r="C26" s="1557" t="s">
        <v>32</v>
      </c>
      <c r="D26" s="1558"/>
      <c r="E26" s="397" t="s">
        <v>118</v>
      </c>
      <c r="F26" s="398"/>
      <c r="G26" s="1581"/>
      <c r="H26" s="1581"/>
      <c r="I26" s="1581"/>
      <c r="J26" s="1581"/>
      <c r="K26" s="1581"/>
      <c r="L26" s="1581"/>
      <c r="M26" s="1581"/>
      <c r="N26" s="1581"/>
      <c r="O26" s="1581"/>
      <c r="P26" s="1581"/>
      <c r="Q26" s="1582"/>
      <c r="R26" s="1557" t="s">
        <v>194</v>
      </c>
      <c r="S26" s="1566"/>
      <c r="T26" s="1566"/>
      <c r="U26" s="1583"/>
      <c r="V26" s="1584"/>
      <c r="W26" s="1588"/>
      <c r="X26" s="1589"/>
      <c r="Y26" s="1589"/>
      <c r="Z26" s="1589"/>
      <c r="AA26" s="1590"/>
      <c r="AB26" s="262"/>
      <c r="AC26" s="263"/>
    </row>
    <row r="27" spans="1:29" s="236" customFormat="1" ht="28.35" customHeight="1">
      <c r="A27" s="261"/>
      <c r="C27" s="1559"/>
      <c r="D27" s="1560"/>
      <c r="E27" s="1594"/>
      <c r="F27" s="1595"/>
      <c r="G27" s="1595"/>
      <c r="H27" s="1595"/>
      <c r="I27" s="1595"/>
      <c r="J27" s="1595"/>
      <c r="K27" s="1595"/>
      <c r="L27" s="1595"/>
      <c r="M27" s="1595"/>
      <c r="N27" s="1595"/>
      <c r="O27" s="1595"/>
      <c r="P27" s="1595"/>
      <c r="Q27" s="1596"/>
      <c r="R27" s="1585"/>
      <c r="S27" s="1586"/>
      <c r="T27" s="1586"/>
      <c r="U27" s="1586"/>
      <c r="V27" s="1587"/>
      <c r="W27" s="1591"/>
      <c r="X27" s="1592"/>
      <c r="Y27" s="1592"/>
      <c r="Z27" s="1592"/>
      <c r="AA27" s="1593"/>
      <c r="AB27" s="264"/>
      <c r="AC27" s="263"/>
    </row>
    <row r="28" spans="1:29" s="236" customFormat="1" ht="15.75" customHeight="1">
      <c r="A28" s="261"/>
      <c r="C28" s="1557" t="s">
        <v>195</v>
      </c>
      <c r="D28" s="1558"/>
      <c r="E28" s="1597" t="s">
        <v>454</v>
      </c>
      <c r="F28" s="1597"/>
      <c r="G28" s="1597"/>
      <c r="H28" s="1597"/>
      <c r="I28" s="1597" t="s">
        <v>196</v>
      </c>
      <c r="J28" s="1597"/>
      <c r="K28" s="1597"/>
      <c r="L28" s="1597"/>
      <c r="M28" s="399" t="s">
        <v>197</v>
      </c>
      <c r="N28" s="400" t="s">
        <v>198</v>
      </c>
      <c r="O28" s="401"/>
      <c r="P28" s="402" t="s">
        <v>199</v>
      </c>
      <c r="Q28" s="401"/>
      <c r="R28" s="402" t="s">
        <v>17</v>
      </c>
      <c r="S28" s="401"/>
      <c r="T28" s="402" t="s">
        <v>18</v>
      </c>
      <c r="U28" s="402" t="s">
        <v>200</v>
      </c>
      <c r="V28" s="401"/>
      <c r="W28" s="402" t="s">
        <v>201</v>
      </c>
      <c r="X28" s="401"/>
      <c r="Y28" s="402" t="s">
        <v>17</v>
      </c>
      <c r="Z28" s="401"/>
      <c r="AA28" s="403" t="s">
        <v>18</v>
      </c>
      <c r="AB28" s="264"/>
      <c r="AC28" s="263"/>
    </row>
    <row r="29" spans="1:29" s="236" customFormat="1" ht="15.75" customHeight="1">
      <c r="A29" s="261"/>
      <c r="C29" s="1561"/>
      <c r="D29" s="1562"/>
      <c r="E29" s="1598" t="s">
        <v>455</v>
      </c>
      <c r="F29" s="1599"/>
      <c r="G29" s="1599"/>
      <c r="H29" s="1599"/>
      <c r="I29" s="1600" t="s">
        <v>202</v>
      </c>
      <c r="J29" s="1600"/>
      <c r="K29" s="1600"/>
      <c r="L29" s="1600"/>
      <c r="M29" s="404" t="s">
        <v>197</v>
      </c>
      <c r="N29" s="405" t="s">
        <v>198</v>
      </c>
      <c r="O29" s="406"/>
      <c r="P29" s="407" t="s">
        <v>199</v>
      </c>
      <c r="Q29" s="406"/>
      <c r="R29" s="407" t="s">
        <v>17</v>
      </c>
      <c r="S29" s="406"/>
      <c r="T29" s="407" t="s">
        <v>18</v>
      </c>
      <c r="U29" s="407" t="s">
        <v>200</v>
      </c>
      <c r="V29" s="408"/>
      <c r="W29" s="409" t="s">
        <v>201</v>
      </c>
      <c r="X29" s="408"/>
      <c r="Y29" s="409" t="s">
        <v>17</v>
      </c>
      <c r="Z29" s="408"/>
      <c r="AA29" s="410" t="s">
        <v>18</v>
      </c>
      <c r="AB29" s="264"/>
      <c r="AC29" s="263"/>
    </row>
    <row r="30" spans="1:29" s="236" customFormat="1" ht="12">
      <c r="A30" s="261"/>
      <c r="C30" s="1557" t="s">
        <v>203</v>
      </c>
      <c r="D30" s="1566"/>
      <c r="E30" s="1563" t="s">
        <v>204</v>
      </c>
      <c r="F30" s="1564"/>
      <c r="G30" s="1564"/>
      <c r="H30" s="1564"/>
      <c r="I30" s="1564"/>
      <c r="J30" s="1564"/>
      <c r="K30" s="1565"/>
      <c r="L30" s="1563" t="s">
        <v>205</v>
      </c>
      <c r="M30" s="1564"/>
      <c r="N30" s="1564"/>
      <c r="O30" s="1564"/>
      <c r="P30" s="1564"/>
      <c r="Q30" s="1564"/>
      <c r="R30" s="1564"/>
      <c r="S30" s="1564"/>
      <c r="T30" s="1564"/>
      <c r="U30" s="1564"/>
      <c r="V30" s="1564"/>
      <c r="W30" s="1564"/>
      <c r="X30" s="1564"/>
      <c r="Y30" s="1564"/>
      <c r="Z30" s="1564"/>
      <c r="AA30" s="1565"/>
      <c r="AB30" s="264"/>
      <c r="AC30" s="263"/>
    </row>
    <row r="31" spans="1:29" s="236" customFormat="1" ht="12" customHeight="1">
      <c r="A31" s="261"/>
      <c r="C31" s="1559"/>
      <c r="D31" s="1567"/>
      <c r="E31" s="411"/>
      <c r="F31" s="412" t="s">
        <v>201</v>
      </c>
      <c r="G31" s="413"/>
      <c r="H31" s="412" t="s">
        <v>206</v>
      </c>
      <c r="I31" s="413"/>
      <c r="J31" s="412" t="s">
        <v>207</v>
      </c>
      <c r="K31" s="414" t="s">
        <v>208</v>
      </c>
      <c r="L31" s="1569"/>
      <c r="M31" s="1570"/>
      <c r="N31" s="1570"/>
      <c r="O31" s="1570"/>
      <c r="P31" s="1570"/>
      <c r="Q31" s="1570"/>
      <c r="R31" s="1570"/>
      <c r="S31" s="1570"/>
      <c r="T31" s="1570"/>
      <c r="U31" s="1570"/>
      <c r="V31" s="1570"/>
      <c r="W31" s="1570"/>
      <c r="X31" s="1570"/>
      <c r="Y31" s="1570"/>
      <c r="Z31" s="1570"/>
      <c r="AA31" s="1571"/>
      <c r="AB31" s="262"/>
      <c r="AC31" s="263"/>
    </row>
    <row r="32" spans="1:29" s="236" customFormat="1" ht="12" customHeight="1">
      <c r="A32" s="261"/>
      <c r="C32" s="1559"/>
      <c r="D32" s="1567"/>
      <c r="E32" s="415"/>
      <c r="F32" s="416" t="s">
        <v>201</v>
      </c>
      <c r="G32" s="417"/>
      <c r="H32" s="416" t="s">
        <v>206</v>
      </c>
      <c r="I32" s="417"/>
      <c r="J32" s="416" t="s">
        <v>207</v>
      </c>
      <c r="K32" s="418" t="s">
        <v>209</v>
      </c>
      <c r="L32" s="1572"/>
      <c r="M32" s="1573"/>
      <c r="N32" s="1573"/>
      <c r="O32" s="1573"/>
      <c r="P32" s="1573"/>
      <c r="Q32" s="1573"/>
      <c r="R32" s="1573"/>
      <c r="S32" s="1573"/>
      <c r="T32" s="1573"/>
      <c r="U32" s="1573"/>
      <c r="V32" s="1573"/>
      <c r="W32" s="1573"/>
      <c r="X32" s="1573"/>
      <c r="Y32" s="1573"/>
      <c r="Z32" s="1573"/>
      <c r="AA32" s="1574"/>
      <c r="AB32" s="262"/>
      <c r="AC32" s="263"/>
    </row>
    <row r="33" spans="1:29" s="236" customFormat="1" ht="12" customHeight="1">
      <c r="A33" s="261"/>
      <c r="C33" s="1559"/>
      <c r="D33" s="1567"/>
      <c r="E33" s="411"/>
      <c r="F33" s="412" t="s">
        <v>201</v>
      </c>
      <c r="G33" s="413"/>
      <c r="H33" s="412" t="s">
        <v>210</v>
      </c>
      <c r="I33" s="413"/>
      <c r="J33" s="412" t="s">
        <v>211</v>
      </c>
      <c r="K33" s="414" t="s">
        <v>208</v>
      </c>
      <c r="L33" s="1569"/>
      <c r="M33" s="1570"/>
      <c r="N33" s="1570"/>
      <c r="O33" s="1570"/>
      <c r="P33" s="1570"/>
      <c r="Q33" s="1570"/>
      <c r="R33" s="1570"/>
      <c r="S33" s="1570"/>
      <c r="T33" s="1570"/>
      <c r="U33" s="1570"/>
      <c r="V33" s="1570"/>
      <c r="W33" s="1570"/>
      <c r="X33" s="1570"/>
      <c r="Y33" s="1570"/>
      <c r="Z33" s="1570"/>
      <c r="AA33" s="1571"/>
      <c r="AB33" s="262"/>
      <c r="AC33" s="263"/>
    </row>
    <row r="34" spans="1:29" s="236" customFormat="1" ht="12" customHeight="1">
      <c r="A34" s="261"/>
      <c r="C34" s="1559"/>
      <c r="D34" s="1567"/>
      <c r="E34" s="415"/>
      <c r="F34" s="416" t="s">
        <v>201</v>
      </c>
      <c r="G34" s="417"/>
      <c r="H34" s="416" t="s">
        <v>210</v>
      </c>
      <c r="I34" s="417"/>
      <c r="J34" s="416" t="s">
        <v>211</v>
      </c>
      <c r="K34" s="418" t="s">
        <v>209</v>
      </c>
      <c r="L34" s="1572"/>
      <c r="M34" s="1573"/>
      <c r="N34" s="1573"/>
      <c r="O34" s="1573"/>
      <c r="P34" s="1573"/>
      <c r="Q34" s="1573"/>
      <c r="R34" s="1573"/>
      <c r="S34" s="1573"/>
      <c r="T34" s="1573"/>
      <c r="U34" s="1573"/>
      <c r="V34" s="1573"/>
      <c r="W34" s="1573"/>
      <c r="X34" s="1573"/>
      <c r="Y34" s="1573"/>
      <c r="Z34" s="1573"/>
      <c r="AA34" s="1574"/>
      <c r="AB34" s="262"/>
      <c r="AC34" s="263"/>
    </row>
    <row r="35" spans="1:29" s="236" customFormat="1" ht="12" customHeight="1">
      <c r="A35" s="261"/>
      <c r="C35" s="1559"/>
      <c r="D35" s="1567"/>
      <c r="E35" s="411"/>
      <c r="F35" s="412" t="s">
        <v>201</v>
      </c>
      <c r="G35" s="413"/>
      <c r="H35" s="412" t="s">
        <v>210</v>
      </c>
      <c r="I35" s="413"/>
      <c r="J35" s="412" t="s">
        <v>211</v>
      </c>
      <c r="K35" s="414" t="s">
        <v>208</v>
      </c>
      <c r="L35" s="1569"/>
      <c r="M35" s="1570"/>
      <c r="N35" s="1570"/>
      <c r="O35" s="1570"/>
      <c r="P35" s="1570"/>
      <c r="Q35" s="1570"/>
      <c r="R35" s="1570"/>
      <c r="S35" s="1570"/>
      <c r="T35" s="1570"/>
      <c r="U35" s="1570"/>
      <c r="V35" s="1570"/>
      <c r="W35" s="1570"/>
      <c r="X35" s="1570"/>
      <c r="Y35" s="1570"/>
      <c r="Z35" s="1570"/>
      <c r="AA35" s="1571"/>
      <c r="AB35" s="262"/>
      <c r="AC35" s="263"/>
    </row>
    <row r="36" spans="1:29" s="236" customFormat="1" ht="12" customHeight="1">
      <c r="A36" s="261"/>
      <c r="C36" s="1559"/>
      <c r="D36" s="1567"/>
      <c r="E36" s="415"/>
      <c r="F36" s="416" t="s">
        <v>201</v>
      </c>
      <c r="G36" s="417"/>
      <c r="H36" s="416" t="s">
        <v>210</v>
      </c>
      <c r="I36" s="417"/>
      <c r="J36" s="416" t="s">
        <v>211</v>
      </c>
      <c r="K36" s="418" t="s">
        <v>209</v>
      </c>
      <c r="L36" s="1572"/>
      <c r="M36" s="1573"/>
      <c r="N36" s="1573"/>
      <c r="O36" s="1573"/>
      <c r="P36" s="1573"/>
      <c r="Q36" s="1573"/>
      <c r="R36" s="1573"/>
      <c r="S36" s="1573"/>
      <c r="T36" s="1573"/>
      <c r="U36" s="1573"/>
      <c r="V36" s="1573"/>
      <c r="W36" s="1573"/>
      <c r="X36" s="1573"/>
      <c r="Y36" s="1573"/>
      <c r="Z36" s="1573"/>
      <c r="AA36" s="1574"/>
      <c r="AB36" s="262"/>
      <c r="AC36" s="263"/>
    </row>
    <row r="37" spans="1:29" s="236" customFormat="1" ht="12" hidden="1" customHeight="1">
      <c r="A37" s="261"/>
      <c r="C37" s="1559"/>
      <c r="D37" s="1567"/>
      <c r="E37" s="411"/>
      <c r="F37" s="412" t="s">
        <v>201</v>
      </c>
      <c r="G37" s="413"/>
      <c r="H37" s="412" t="s">
        <v>210</v>
      </c>
      <c r="I37" s="413"/>
      <c r="J37" s="412" t="s">
        <v>211</v>
      </c>
      <c r="K37" s="414" t="s">
        <v>208</v>
      </c>
      <c r="L37" s="1569"/>
      <c r="M37" s="1575"/>
      <c r="N37" s="1575"/>
      <c r="O37" s="1575"/>
      <c r="P37" s="1575"/>
      <c r="Q37" s="1575"/>
      <c r="R37" s="1575"/>
      <c r="S37" s="1575"/>
      <c r="T37" s="1575"/>
      <c r="U37" s="1575"/>
      <c r="V37" s="1575"/>
      <c r="W37" s="1575"/>
      <c r="X37" s="1575"/>
      <c r="Y37" s="1575"/>
      <c r="Z37" s="1575"/>
      <c r="AA37" s="1576"/>
      <c r="AB37" s="262"/>
      <c r="AC37" s="263"/>
    </row>
    <row r="38" spans="1:29" s="236" customFormat="1" ht="12" hidden="1" customHeight="1">
      <c r="A38" s="261"/>
      <c r="C38" s="1561"/>
      <c r="D38" s="1568"/>
      <c r="E38" s="419"/>
      <c r="F38" s="416" t="s">
        <v>201</v>
      </c>
      <c r="G38" s="420"/>
      <c r="H38" s="416" t="s">
        <v>210</v>
      </c>
      <c r="I38" s="420"/>
      <c r="J38" s="416" t="s">
        <v>211</v>
      </c>
      <c r="K38" s="418" t="s">
        <v>209</v>
      </c>
      <c r="L38" s="1577"/>
      <c r="M38" s="1549"/>
      <c r="N38" s="1549"/>
      <c r="O38" s="1549"/>
      <c r="P38" s="1549"/>
      <c r="Q38" s="1549"/>
      <c r="R38" s="1549"/>
      <c r="S38" s="1549"/>
      <c r="T38" s="1549"/>
      <c r="U38" s="1549"/>
      <c r="V38" s="1549"/>
      <c r="W38" s="1549"/>
      <c r="X38" s="1549"/>
      <c r="Y38" s="1549"/>
      <c r="Z38" s="1549"/>
      <c r="AA38" s="1578"/>
      <c r="AB38" s="262"/>
      <c r="AC38" s="263"/>
    </row>
    <row r="39" spans="1:29" s="236" customFormat="1" ht="14.25" customHeight="1">
      <c r="A39" s="261"/>
      <c r="C39" s="1579" t="s">
        <v>212</v>
      </c>
      <c r="D39" s="1558"/>
      <c r="E39" s="1563" t="s">
        <v>213</v>
      </c>
      <c r="F39" s="1564"/>
      <c r="G39" s="1564"/>
      <c r="H39" s="1564"/>
      <c r="I39" s="1564"/>
      <c r="J39" s="1564"/>
      <c r="K39" s="1565"/>
      <c r="L39" s="1563" t="s">
        <v>214</v>
      </c>
      <c r="M39" s="1564"/>
      <c r="N39" s="1564"/>
      <c r="O39" s="1564"/>
      <c r="P39" s="1564"/>
      <c r="Q39" s="1564"/>
      <c r="R39" s="1564"/>
      <c r="S39" s="1564"/>
      <c r="T39" s="1564"/>
      <c r="U39" s="1564"/>
      <c r="V39" s="1580"/>
      <c r="W39" s="1564" t="s">
        <v>215</v>
      </c>
      <c r="X39" s="1564"/>
      <c r="Y39" s="1564"/>
      <c r="Z39" s="1564"/>
      <c r="AA39" s="1565"/>
      <c r="AB39" s="264"/>
      <c r="AC39" s="263"/>
    </row>
    <row r="40" spans="1:29" s="236" customFormat="1" ht="14.85" customHeight="1">
      <c r="A40" s="261"/>
      <c r="C40" s="1559"/>
      <c r="D40" s="1560"/>
      <c r="E40" s="1552"/>
      <c r="F40" s="1553"/>
      <c r="G40" s="1553"/>
      <c r="H40" s="1553"/>
      <c r="I40" s="1553"/>
      <c r="J40" s="1553"/>
      <c r="K40" s="1556"/>
      <c r="L40" s="1552"/>
      <c r="M40" s="1553"/>
      <c r="N40" s="1553"/>
      <c r="O40" s="1553"/>
      <c r="P40" s="1553"/>
      <c r="Q40" s="1553"/>
      <c r="R40" s="1553"/>
      <c r="S40" s="1553"/>
      <c r="T40" s="1553"/>
      <c r="U40" s="1553"/>
      <c r="V40" s="1554"/>
      <c r="W40" s="1555"/>
      <c r="X40" s="1553"/>
      <c r="Y40" s="1553"/>
      <c r="Z40" s="1553"/>
      <c r="AA40" s="1556"/>
      <c r="AB40" s="262"/>
      <c r="AC40" s="263"/>
    </row>
    <row r="41" spans="1:29" s="236" customFormat="1" ht="14.85" customHeight="1">
      <c r="A41" s="261"/>
      <c r="C41" s="1559"/>
      <c r="D41" s="1560"/>
      <c r="E41" s="1552"/>
      <c r="F41" s="1553"/>
      <c r="G41" s="1553"/>
      <c r="H41" s="1553"/>
      <c r="I41" s="1553"/>
      <c r="J41" s="1553"/>
      <c r="K41" s="1556"/>
      <c r="L41" s="1552"/>
      <c r="M41" s="1553"/>
      <c r="N41" s="1553"/>
      <c r="O41" s="1553"/>
      <c r="P41" s="1553"/>
      <c r="Q41" s="1553"/>
      <c r="R41" s="1553"/>
      <c r="S41" s="1553"/>
      <c r="T41" s="1553"/>
      <c r="U41" s="1553"/>
      <c r="V41" s="1554"/>
      <c r="W41" s="1555"/>
      <c r="X41" s="1553"/>
      <c r="Y41" s="1553"/>
      <c r="Z41" s="1553"/>
      <c r="AA41" s="1556"/>
      <c r="AB41" s="262"/>
      <c r="AC41" s="263"/>
    </row>
    <row r="42" spans="1:29" s="236" customFormat="1" ht="14.25" customHeight="1">
      <c r="A42" s="261"/>
      <c r="C42" s="1557" t="s">
        <v>216</v>
      </c>
      <c r="D42" s="1558"/>
      <c r="E42" s="1563" t="s">
        <v>217</v>
      </c>
      <c r="F42" s="1564"/>
      <c r="G42" s="1564"/>
      <c r="H42" s="1564"/>
      <c r="I42" s="1564"/>
      <c r="J42" s="1564"/>
      <c r="K42" s="1565"/>
      <c r="L42" s="1563" t="s">
        <v>214</v>
      </c>
      <c r="M42" s="1564"/>
      <c r="N42" s="1564"/>
      <c r="O42" s="1564"/>
      <c r="P42" s="1564"/>
      <c r="Q42" s="1564"/>
      <c r="R42" s="1564"/>
      <c r="S42" s="1564"/>
      <c r="T42" s="1564"/>
      <c r="U42" s="1564"/>
      <c r="V42" s="1564"/>
      <c r="W42" s="1564"/>
      <c r="X42" s="1564"/>
      <c r="Y42" s="1564"/>
      <c r="Z42" s="1564"/>
      <c r="AA42" s="1565"/>
      <c r="AB42" s="264"/>
      <c r="AC42" s="263"/>
    </row>
    <row r="43" spans="1:29" s="236" customFormat="1" ht="14.85" customHeight="1">
      <c r="A43" s="261"/>
      <c r="C43" s="1559"/>
      <c r="D43" s="1560"/>
      <c r="E43" s="1552"/>
      <c r="F43" s="1553"/>
      <c r="G43" s="1553"/>
      <c r="H43" s="1553"/>
      <c r="I43" s="1553"/>
      <c r="J43" s="1553"/>
      <c r="K43" s="1556"/>
      <c r="L43" s="1552"/>
      <c r="M43" s="1553"/>
      <c r="N43" s="1553"/>
      <c r="O43" s="1553"/>
      <c r="P43" s="1553"/>
      <c r="Q43" s="1553"/>
      <c r="R43" s="1553"/>
      <c r="S43" s="1553"/>
      <c r="T43" s="1553"/>
      <c r="U43" s="1553"/>
      <c r="V43" s="1553"/>
      <c r="W43" s="1553"/>
      <c r="X43" s="1553"/>
      <c r="Y43" s="1553"/>
      <c r="Z43" s="1553"/>
      <c r="AA43" s="1556"/>
      <c r="AB43" s="262"/>
      <c r="AC43" s="263"/>
    </row>
    <row r="44" spans="1:29" s="236" customFormat="1" ht="14.85" customHeight="1">
      <c r="A44" s="261"/>
      <c r="C44" s="1561"/>
      <c r="D44" s="1562"/>
      <c r="E44" s="1552"/>
      <c r="F44" s="1553"/>
      <c r="G44" s="1553"/>
      <c r="H44" s="1553"/>
      <c r="I44" s="1553"/>
      <c r="J44" s="1553"/>
      <c r="K44" s="1556"/>
      <c r="L44" s="1552"/>
      <c r="M44" s="1553"/>
      <c r="N44" s="1553"/>
      <c r="O44" s="1553"/>
      <c r="P44" s="1553"/>
      <c r="Q44" s="1553"/>
      <c r="R44" s="1553"/>
      <c r="S44" s="1553"/>
      <c r="T44" s="1553"/>
      <c r="U44" s="1553"/>
      <c r="V44" s="1553"/>
      <c r="W44" s="1553"/>
      <c r="X44" s="1553"/>
      <c r="Y44" s="1553"/>
      <c r="Z44" s="1553"/>
      <c r="AA44" s="1556"/>
      <c r="AB44" s="262"/>
      <c r="AC44" s="263"/>
    </row>
    <row r="45" spans="1:29" s="268" customFormat="1" ht="12" customHeight="1">
      <c r="A45" s="267"/>
      <c r="AC45" s="269"/>
    </row>
    <row r="46" spans="1:29" s="235" customFormat="1" ht="18.75" customHeight="1">
      <c r="A46" s="257"/>
      <c r="C46" s="258" t="s">
        <v>452</v>
      </c>
      <c r="D46" s="1601" t="s">
        <v>306</v>
      </c>
      <c r="E46" s="1601"/>
      <c r="F46" s="1601"/>
      <c r="G46" s="549" t="s">
        <v>452</v>
      </c>
      <c r="H46" s="1601" t="s">
        <v>308</v>
      </c>
      <c r="I46" s="1601"/>
      <c r="J46" s="1601"/>
      <c r="K46" s="1601"/>
      <c r="L46" s="1601"/>
      <c r="M46" s="1601"/>
      <c r="N46" s="1601"/>
      <c r="O46" s="258" t="s">
        <v>452</v>
      </c>
      <c r="P46" s="1602" t="s">
        <v>527</v>
      </c>
      <c r="Q46" s="1602"/>
      <c r="R46" s="1602"/>
      <c r="S46" s="1602"/>
      <c r="T46" s="1602"/>
      <c r="U46" s="1602"/>
      <c r="V46" s="549" t="s">
        <v>255</v>
      </c>
      <c r="W46" s="1603" t="s">
        <v>533</v>
      </c>
      <c r="X46" s="1603"/>
      <c r="Y46" s="1603"/>
      <c r="Z46" s="1603"/>
      <c r="AA46" s="1603"/>
      <c r="AB46" s="259"/>
      <c r="AC46" s="260"/>
    </row>
    <row r="47" spans="1:29" s="236" customFormat="1" ht="12">
      <c r="A47" s="261"/>
      <c r="C47" s="1557" t="s">
        <v>32</v>
      </c>
      <c r="D47" s="1558"/>
      <c r="E47" s="397" t="s">
        <v>118</v>
      </c>
      <c r="F47" s="398"/>
      <c r="G47" s="1581"/>
      <c r="H47" s="1581"/>
      <c r="I47" s="1581"/>
      <c r="J47" s="1581"/>
      <c r="K47" s="1581"/>
      <c r="L47" s="1581"/>
      <c r="M47" s="1581"/>
      <c r="N47" s="1581"/>
      <c r="O47" s="1581"/>
      <c r="P47" s="1581"/>
      <c r="Q47" s="1582"/>
      <c r="R47" s="1557" t="s">
        <v>194</v>
      </c>
      <c r="S47" s="1566"/>
      <c r="T47" s="1566"/>
      <c r="U47" s="1583"/>
      <c r="V47" s="1584"/>
      <c r="W47" s="1588"/>
      <c r="X47" s="1589"/>
      <c r="Y47" s="1589"/>
      <c r="Z47" s="1589"/>
      <c r="AA47" s="1590"/>
      <c r="AB47" s="262"/>
      <c r="AC47" s="263"/>
    </row>
    <row r="48" spans="1:29" s="236" customFormat="1" ht="28.35" customHeight="1">
      <c r="A48" s="261"/>
      <c r="C48" s="1559"/>
      <c r="D48" s="1560"/>
      <c r="E48" s="1594"/>
      <c r="F48" s="1595"/>
      <c r="G48" s="1595"/>
      <c r="H48" s="1595"/>
      <c r="I48" s="1595"/>
      <c r="J48" s="1595"/>
      <c r="K48" s="1595"/>
      <c r="L48" s="1595"/>
      <c r="M48" s="1595"/>
      <c r="N48" s="1595"/>
      <c r="O48" s="1595"/>
      <c r="P48" s="1595"/>
      <c r="Q48" s="1596"/>
      <c r="R48" s="1585"/>
      <c r="S48" s="1586"/>
      <c r="T48" s="1586"/>
      <c r="U48" s="1586"/>
      <c r="V48" s="1587"/>
      <c r="W48" s="1591"/>
      <c r="X48" s="1592"/>
      <c r="Y48" s="1592"/>
      <c r="Z48" s="1592"/>
      <c r="AA48" s="1593"/>
      <c r="AB48" s="264"/>
      <c r="AC48" s="263"/>
    </row>
    <row r="49" spans="1:29" s="236" customFormat="1" ht="15.75" customHeight="1">
      <c r="A49" s="261"/>
      <c r="C49" s="1557" t="s">
        <v>195</v>
      </c>
      <c r="D49" s="1558"/>
      <c r="E49" s="1597" t="s">
        <v>454</v>
      </c>
      <c r="F49" s="1597"/>
      <c r="G49" s="1597"/>
      <c r="H49" s="1597"/>
      <c r="I49" s="1597" t="s">
        <v>196</v>
      </c>
      <c r="J49" s="1597"/>
      <c r="K49" s="1597"/>
      <c r="L49" s="1597"/>
      <c r="M49" s="399" t="s">
        <v>197</v>
      </c>
      <c r="N49" s="400" t="s">
        <v>198</v>
      </c>
      <c r="O49" s="401"/>
      <c r="P49" s="402" t="s">
        <v>199</v>
      </c>
      <c r="Q49" s="401"/>
      <c r="R49" s="402" t="s">
        <v>17</v>
      </c>
      <c r="S49" s="401"/>
      <c r="T49" s="402" t="s">
        <v>18</v>
      </c>
      <c r="U49" s="402" t="s">
        <v>200</v>
      </c>
      <c r="V49" s="401"/>
      <c r="W49" s="402" t="s">
        <v>201</v>
      </c>
      <c r="X49" s="401"/>
      <c r="Y49" s="402" t="s">
        <v>17</v>
      </c>
      <c r="Z49" s="401"/>
      <c r="AA49" s="403" t="s">
        <v>18</v>
      </c>
      <c r="AB49" s="264"/>
      <c r="AC49" s="263"/>
    </row>
    <row r="50" spans="1:29" s="236" customFormat="1" ht="15.75" customHeight="1">
      <c r="A50" s="261"/>
      <c r="C50" s="1561"/>
      <c r="D50" s="1562"/>
      <c r="E50" s="1598" t="s">
        <v>455</v>
      </c>
      <c r="F50" s="1599"/>
      <c r="G50" s="1599"/>
      <c r="H50" s="1599"/>
      <c r="I50" s="1600" t="s">
        <v>202</v>
      </c>
      <c r="J50" s="1600"/>
      <c r="K50" s="1600"/>
      <c r="L50" s="1600"/>
      <c r="M50" s="404" t="s">
        <v>197</v>
      </c>
      <c r="N50" s="405" t="s">
        <v>198</v>
      </c>
      <c r="O50" s="406"/>
      <c r="P50" s="407" t="s">
        <v>199</v>
      </c>
      <c r="Q50" s="406"/>
      <c r="R50" s="407" t="s">
        <v>17</v>
      </c>
      <c r="S50" s="406"/>
      <c r="T50" s="407" t="s">
        <v>18</v>
      </c>
      <c r="U50" s="407" t="s">
        <v>200</v>
      </c>
      <c r="V50" s="408"/>
      <c r="W50" s="409" t="s">
        <v>201</v>
      </c>
      <c r="X50" s="408"/>
      <c r="Y50" s="409" t="s">
        <v>17</v>
      </c>
      <c r="Z50" s="408"/>
      <c r="AA50" s="410" t="s">
        <v>18</v>
      </c>
      <c r="AB50" s="264"/>
      <c r="AC50" s="263"/>
    </row>
    <row r="51" spans="1:29" s="236" customFormat="1" ht="12">
      <c r="A51" s="261"/>
      <c r="C51" s="1557" t="s">
        <v>203</v>
      </c>
      <c r="D51" s="1566"/>
      <c r="E51" s="1563" t="s">
        <v>204</v>
      </c>
      <c r="F51" s="1564"/>
      <c r="G51" s="1564"/>
      <c r="H51" s="1564"/>
      <c r="I51" s="1564"/>
      <c r="J51" s="1564"/>
      <c r="K51" s="1565"/>
      <c r="L51" s="1563" t="s">
        <v>205</v>
      </c>
      <c r="M51" s="1564"/>
      <c r="N51" s="1564"/>
      <c r="O51" s="1564"/>
      <c r="P51" s="1564"/>
      <c r="Q51" s="1564"/>
      <c r="R51" s="1564"/>
      <c r="S51" s="1564"/>
      <c r="T51" s="1564"/>
      <c r="U51" s="1564"/>
      <c r="V51" s="1564"/>
      <c r="W51" s="1564"/>
      <c r="X51" s="1564"/>
      <c r="Y51" s="1564"/>
      <c r="Z51" s="1564"/>
      <c r="AA51" s="1565"/>
      <c r="AB51" s="264"/>
      <c r="AC51" s="263"/>
    </row>
    <row r="52" spans="1:29" s="236" customFormat="1" ht="12" customHeight="1">
      <c r="A52" s="261"/>
      <c r="C52" s="1559"/>
      <c r="D52" s="1567"/>
      <c r="E52" s="411"/>
      <c r="F52" s="412" t="s">
        <v>201</v>
      </c>
      <c r="G52" s="413"/>
      <c r="H52" s="412" t="s">
        <v>206</v>
      </c>
      <c r="I52" s="413"/>
      <c r="J52" s="412" t="s">
        <v>207</v>
      </c>
      <c r="K52" s="414" t="s">
        <v>208</v>
      </c>
      <c r="L52" s="1569"/>
      <c r="M52" s="1570"/>
      <c r="N52" s="1570"/>
      <c r="O52" s="1570"/>
      <c r="P52" s="1570"/>
      <c r="Q52" s="1570"/>
      <c r="R52" s="1570"/>
      <c r="S52" s="1570"/>
      <c r="T52" s="1570"/>
      <c r="U52" s="1570"/>
      <c r="V52" s="1570"/>
      <c r="W52" s="1570"/>
      <c r="X52" s="1570"/>
      <c r="Y52" s="1570"/>
      <c r="Z52" s="1570"/>
      <c r="AA52" s="1571"/>
      <c r="AB52" s="262"/>
      <c r="AC52" s="263"/>
    </row>
    <row r="53" spans="1:29" s="236" customFormat="1" ht="12" customHeight="1">
      <c r="A53" s="261"/>
      <c r="C53" s="1559"/>
      <c r="D53" s="1567"/>
      <c r="E53" s="415"/>
      <c r="F53" s="416" t="s">
        <v>201</v>
      </c>
      <c r="G53" s="417"/>
      <c r="H53" s="416" t="s">
        <v>206</v>
      </c>
      <c r="I53" s="417"/>
      <c r="J53" s="416" t="s">
        <v>207</v>
      </c>
      <c r="K53" s="418" t="s">
        <v>209</v>
      </c>
      <c r="L53" s="1572"/>
      <c r="M53" s="1573"/>
      <c r="N53" s="1573"/>
      <c r="O53" s="1573"/>
      <c r="P53" s="1573"/>
      <c r="Q53" s="1573"/>
      <c r="R53" s="1573"/>
      <c r="S53" s="1573"/>
      <c r="T53" s="1573"/>
      <c r="U53" s="1573"/>
      <c r="V53" s="1573"/>
      <c r="W53" s="1573"/>
      <c r="X53" s="1573"/>
      <c r="Y53" s="1573"/>
      <c r="Z53" s="1573"/>
      <c r="AA53" s="1574"/>
      <c r="AB53" s="262"/>
      <c r="AC53" s="263"/>
    </row>
    <row r="54" spans="1:29" s="236" customFormat="1" ht="12" customHeight="1">
      <c r="A54" s="261"/>
      <c r="C54" s="1559"/>
      <c r="D54" s="1567"/>
      <c r="E54" s="411"/>
      <c r="F54" s="412" t="s">
        <v>201</v>
      </c>
      <c r="G54" s="413"/>
      <c r="H54" s="412" t="s">
        <v>210</v>
      </c>
      <c r="I54" s="413"/>
      <c r="J54" s="412" t="s">
        <v>211</v>
      </c>
      <c r="K54" s="414" t="s">
        <v>208</v>
      </c>
      <c r="L54" s="1569"/>
      <c r="M54" s="1570"/>
      <c r="N54" s="1570"/>
      <c r="O54" s="1570"/>
      <c r="P54" s="1570"/>
      <c r="Q54" s="1570"/>
      <c r="R54" s="1570"/>
      <c r="S54" s="1570"/>
      <c r="T54" s="1570"/>
      <c r="U54" s="1570"/>
      <c r="V54" s="1570"/>
      <c r="W54" s="1570"/>
      <c r="X54" s="1570"/>
      <c r="Y54" s="1570"/>
      <c r="Z54" s="1570"/>
      <c r="AA54" s="1571"/>
      <c r="AB54" s="262"/>
      <c r="AC54" s="263"/>
    </row>
    <row r="55" spans="1:29" s="236" customFormat="1" ht="12" customHeight="1">
      <c r="A55" s="261"/>
      <c r="C55" s="1559"/>
      <c r="D55" s="1567"/>
      <c r="E55" s="415"/>
      <c r="F55" s="416" t="s">
        <v>201</v>
      </c>
      <c r="G55" s="417"/>
      <c r="H55" s="416" t="s">
        <v>210</v>
      </c>
      <c r="I55" s="417"/>
      <c r="J55" s="416" t="s">
        <v>211</v>
      </c>
      <c r="K55" s="418" t="s">
        <v>209</v>
      </c>
      <c r="L55" s="1572"/>
      <c r="M55" s="1573"/>
      <c r="N55" s="1573"/>
      <c r="O55" s="1573"/>
      <c r="P55" s="1573"/>
      <c r="Q55" s="1573"/>
      <c r="R55" s="1573"/>
      <c r="S55" s="1573"/>
      <c r="T55" s="1573"/>
      <c r="U55" s="1573"/>
      <c r="V55" s="1573"/>
      <c r="W55" s="1573"/>
      <c r="X55" s="1573"/>
      <c r="Y55" s="1573"/>
      <c r="Z55" s="1573"/>
      <c r="AA55" s="1574"/>
      <c r="AB55" s="262"/>
      <c r="AC55" s="263"/>
    </row>
    <row r="56" spans="1:29" s="236" customFormat="1" ht="12" customHeight="1">
      <c r="A56" s="261"/>
      <c r="C56" s="1559"/>
      <c r="D56" s="1567"/>
      <c r="E56" s="411"/>
      <c r="F56" s="412" t="s">
        <v>201</v>
      </c>
      <c r="G56" s="413"/>
      <c r="H56" s="412" t="s">
        <v>210</v>
      </c>
      <c r="I56" s="413"/>
      <c r="J56" s="412" t="s">
        <v>211</v>
      </c>
      <c r="K56" s="414" t="s">
        <v>208</v>
      </c>
      <c r="L56" s="1569"/>
      <c r="M56" s="1570"/>
      <c r="N56" s="1570"/>
      <c r="O56" s="1570"/>
      <c r="P56" s="1570"/>
      <c r="Q56" s="1570"/>
      <c r="R56" s="1570"/>
      <c r="S56" s="1570"/>
      <c r="T56" s="1570"/>
      <c r="U56" s="1570"/>
      <c r="V56" s="1570"/>
      <c r="W56" s="1570"/>
      <c r="X56" s="1570"/>
      <c r="Y56" s="1570"/>
      <c r="Z56" s="1570"/>
      <c r="AA56" s="1571"/>
      <c r="AB56" s="262"/>
      <c r="AC56" s="263"/>
    </row>
    <row r="57" spans="1:29" s="236" customFormat="1" ht="12" customHeight="1">
      <c r="A57" s="261"/>
      <c r="C57" s="1559"/>
      <c r="D57" s="1567"/>
      <c r="E57" s="415"/>
      <c r="F57" s="416" t="s">
        <v>201</v>
      </c>
      <c r="G57" s="417"/>
      <c r="H57" s="416" t="s">
        <v>210</v>
      </c>
      <c r="I57" s="417"/>
      <c r="J57" s="416" t="s">
        <v>211</v>
      </c>
      <c r="K57" s="418" t="s">
        <v>209</v>
      </c>
      <c r="L57" s="1572"/>
      <c r="M57" s="1573"/>
      <c r="N57" s="1573"/>
      <c r="O57" s="1573"/>
      <c r="P57" s="1573"/>
      <c r="Q57" s="1573"/>
      <c r="R57" s="1573"/>
      <c r="S57" s="1573"/>
      <c r="T57" s="1573"/>
      <c r="U57" s="1573"/>
      <c r="V57" s="1573"/>
      <c r="W57" s="1573"/>
      <c r="X57" s="1573"/>
      <c r="Y57" s="1573"/>
      <c r="Z57" s="1573"/>
      <c r="AA57" s="1574"/>
      <c r="AB57" s="262"/>
      <c r="AC57" s="263"/>
    </row>
    <row r="58" spans="1:29" s="236" customFormat="1" ht="12" hidden="1" customHeight="1">
      <c r="A58" s="261"/>
      <c r="C58" s="1559"/>
      <c r="D58" s="1567"/>
      <c r="E58" s="411"/>
      <c r="F58" s="412" t="s">
        <v>201</v>
      </c>
      <c r="G58" s="413"/>
      <c r="H58" s="412" t="s">
        <v>210</v>
      </c>
      <c r="I58" s="413"/>
      <c r="J58" s="412" t="s">
        <v>211</v>
      </c>
      <c r="K58" s="414" t="s">
        <v>208</v>
      </c>
      <c r="L58" s="1569"/>
      <c r="M58" s="1575"/>
      <c r="N58" s="1575"/>
      <c r="O58" s="1575"/>
      <c r="P58" s="1575"/>
      <c r="Q58" s="1575"/>
      <c r="R58" s="1575"/>
      <c r="S58" s="1575"/>
      <c r="T58" s="1575"/>
      <c r="U58" s="1575"/>
      <c r="V58" s="1575"/>
      <c r="W58" s="1575"/>
      <c r="X58" s="1575"/>
      <c r="Y58" s="1575"/>
      <c r="Z58" s="1575"/>
      <c r="AA58" s="1576"/>
      <c r="AB58" s="262"/>
      <c r="AC58" s="263"/>
    </row>
    <row r="59" spans="1:29" s="236" customFormat="1" ht="12" hidden="1" customHeight="1">
      <c r="A59" s="261"/>
      <c r="C59" s="1561"/>
      <c r="D59" s="1568"/>
      <c r="E59" s="419"/>
      <c r="F59" s="416" t="s">
        <v>201</v>
      </c>
      <c r="G59" s="420"/>
      <c r="H59" s="416" t="s">
        <v>210</v>
      </c>
      <c r="I59" s="420"/>
      <c r="J59" s="416" t="s">
        <v>211</v>
      </c>
      <c r="K59" s="418" t="s">
        <v>209</v>
      </c>
      <c r="L59" s="1577"/>
      <c r="M59" s="1549"/>
      <c r="N59" s="1549"/>
      <c r="O59" s="1549"/>
      <c r="P59" s="1549"/>
      <c r="Q59" s="1549"/>
      <c r="R59" s="1549"/>
      <c r="S59" s="1549"/>
      <c r="T59" s="1549"/>
      <c r="U59" s="1549"/>
      <c r="V59" s="1549"/>
      <c r="W59" s="1549"/>
      <c r="X59" s="1549"/>
      <c r="Y59" s="1549"/>
      <c r="Z59" s="1549"/>
      <c r="AA59" s="1578"/>
      <c r="AB59" s="262"/>
      <c r="AC59" s="263"/>
    </row>
    <row r="60" spans="1:29" s="236" customFormat="1" ht="14.25" customHeight="1">
      <c r="A60" s="261"/>
      <c r="C60" s="1579" t="s">
        <v>212</v>
      </c>
      <c r="D60" s="1558"/>
      <c r="E60" s="1563" t="s">
        <v>213</v>
      </c>
      <c r="F60" s="1564"/>
      <c r="G60" s="1564"/>
      <c r="H60" s="1564"/>
      <c r="I60" s="1564"/>
      <c r="J60" s="1564"/>
      <c r="K60" s="1565"/>
      <c r="L60" s="1563" t="s">
        <v>214</v>
      </c>
      <c r="M60" s="1564"/>
      <c r="N60" s="1564"/>
      <c r="O60" s="1564"/>
      <c r="P60" s="1564"/>
      <c r="Q60" s="1564"/>
      <c r="R60" s="1564"/>
      <c r="S60" s="1564"/>
      <c r="T60" s="1564"/>
      <c r="U60" s="1564"/>
      <c r="V60" s="1580"/>
      <c r="W60" s="1564" t="s">
        <v>215</v>
      </c>
      <c r="X60" s="1564"/>
      <c r="Y60" s="1564"/>
      <c r="Z60" s="1564"/>
      <c r="AA60" s="1565"/>
      <c r="AB60" s="264"/>
      <c r="AC60" s="263"/>
    </row>
    <row r="61" spans="1:29" s="236" customFormat="1" ht="14.85" customHeight="1">
      <c r="A61" s="261"/>
      <c r="C61" s="1559"/>
      <c r="D61" s="1560"/>
      <c r="E61" s="1552"/>
      <c r="F61" s="1553"/>
      <c r="G61" s="1553"/>
      <c r="H61" s="1553"/>
      <c r="I61" s="1553"/>
      <c r="J61" s="1553"/>
      <c r="K61" s="1556"/>
      <c r="L61" s="1552"/>
      <c r="M61" s="1553"/>
      <c r="N61" s="1553"/>
      <c r="O61" s="1553"/>
      <c r="P61" s="1553"/>
      <c r="Q61" s="1553"/>
      <c r="R61" s="1553"/>
      <c r="S61" s="1553"/>
      <c r="T61" s="1553"/>
      <c r="U61" s="1553"/>
      <c r="V61" s="1554"/>
      <c r="W61" s="1555"/>
      <c r="X61" s="1553"/>
      <c r="Y61" s="1553"/>
      <c r="Z61" s="1553"/>
      <c r="AA61" s="1556"/>
      <c r="AB61" s="262"/>
      <c r="AC61" s="263"/>
    </row>
    <row r="62" spans="1:29" s="236" customFormat="1" ht="14.85" customHeight="1">
      <c r="A62" s="261"/>
      <c r="C62" s="1559"/>
      <c r="D62" s="1560"/>
      <c r="E62" s="1552"/>
      <c r="F62" s="1553"/>
      <c r="G62" s="1553"/>
      <c r="H62" s="1553"/>
      <c r="I62" s="1553"/>
      <c r="J62" s="1553"/>
      <c r="K62" s="1556"/>
      <c r="L62" s="1552"/>
      <c r="M62" s="1553"/>
      <c r="N62" s="1553"/>
      <c r="O62" s="1553"/>
      <c r="P62" s="1553"/>
      <c r="Q62" s="1553"/>
      <c r="R62" s="1553"/>
      <c r="S62" s="1553"/>
      <c r="T62" s="1553"/>
      <c r="U62" s="1553"/>
      <c r="V62" s="1554"/>
      <c r="W62" s="1555"/>
      <c r="X62" s="1553"/>
      <c r="Y62" s="1553"/>
      <c r="Z62" s="1553"/>
      <c r="AA62" s="1556"/>
      <c r="AB62" s="262"/>
      <c r="AC62" s="263"/>
    </row>
    <row r="63" spans="1:29" s="236" customFormat="1" ht="14.25" customHeight="1">
      <c r="A63" s="261"/>
      <c r="C63" s="1557" t="s">
        <v>216</v>
      </c>
      <c r="D63" s="1558"/>
      <c r="E63" s="1563" t="s">
        <v>217</v>
      </c>
      <c r="F63" s="1564"/>
      <c r="G63" s="1564"/>
      <c r="H63" s="1564"/>
      <c r="I63" s="1564"/>
      <c r="J63" s="1564"/>
      <c r="K63" s="1565"/>
      <c r="L63" s="1563" t="s">
        <v>214</v>
      </c>
      <c r="M63" s="1564"/>
      <c r="N63" s="1564"/>
      <c r="O63" s="1564"/>
      <c r="P63" s="1564"/>
      <c r="Q63" s="1564"/>
      <c r="R63" s="1564"/>
      <c r="S63" s="1564"/>
      <c r="T63" s="1564"/>
      <c r="U63" s="1564"/>
      <c r="V63" s="1564"/>
      <c r="W63" s="1564"/>
      <c r="X63" s="1564"/>
      <c r="Y63" s="1564"/>
      <c r="Z63" s="1564"/>
      <c r="AA63" s="1565"/>
      <c r="AB63" s="264"/>
      <c r="AC63" s="263"/>
    </row>
    <row r="64" spans="1:29" s="236" customFormat="1" ht="14.85" customHeight="1">
      <c r="A64" s="261"/>
      <c r="C64" s="1559"/>
      <c r="D64" s="1560"/>
      <c r="E64" s="1552"/>
      <c r="F64" s="1553"/>
      <c r="G64" s="1553"/>
      <c r="H64" s="1553"/>
      <c r="I64" s="1553"/>
      <c r="J64" s="1553"/>
      <c r="K64" s="1556"/>
      <c r="L64" s="1552"/>
      <c r="M64" s="1553"/>
      <c r="N64" s="1553"/>
      <c r="O64" s="1553"/>
      <c r="P64" s="1553"/>
      <c r="Q64" s="1553"/>
      <c r="R64" s="1553"/>
      <c r="S64" s="1553"/>
      <c r="T64" s="1553"/>
      <c r="U64" s="1553"/>
      <c r="V64" s="1553"/>
      <c r="W64" s="1553"/>
      <c r="X64" s="1553"/>
      <c r="Y64" s="1553"/>
      <c r="Z64" s="1553"/>
      <c r="AA64" s="1556"/>
      <c r="AB64" s="262"/>
      <c r="AC64" s="263"/>
    </row>
    <row r="65" spans="1:29" s="236" customFormat="1" ht="14.85" customHeight="1">
      <c r="A65" s="261"/>
      <c r="C65" s="1561"/>
      <c r="D65" s="1562"/>
      <c r="E65" s="1552"/>
      <c r="F65" s="1553"/>
      <c r="G65" s="1553"/>
      <c r="H65" s="1553"/>
      <c r="I65" s="1553"/>
      <c r="J65" s="1553"/>
      <c r="K65" s="1556"/>
      <c r="L65" s="1552"/>
      <c r="M65" s="1553"/>
      <c r="N65" s="1553"/>
      <c r="O65" s="1553"/>
      <c r="P65" s="1553"/>
      <c r="Q65" s="1553"/>
      <c r="R65" s="1553"/>
      <c r="S65" s="1553"/>
      <c r="T65" s="1553"/>
      <c r="U65" s="1553"/>
      <c r="V65" s="1553"/>
      <c r="W65" s="1553"/>
      <c r="X65" s="1553"/>
      <c r="Y65" s="1553"/>
      <c r="Z65" s="1553"/>
      <c r="AA65" s="1556"/>
      <c r="AB65" s="262"/>
      <c r="AC65" s="263"/>
    </row>
    <row r="66" spans="1:29" s="268" customFormat="1" ht="12" customHeight="1">
      <c r="A66" s="267"/>
      <c r="AC66" s="269"/>
    </row>
    <row r="67" spans="1:29" s="235" customFormat="1" ht="18.75" customHeight="1">
      <c r="A67" s="257"/>
      <c r="C67" s="258" t="s">
        <v>452</v>
      </c>
      <c r="D67" s="1601" t="s">
        <v>306</v>
      </c>
      <c r="E67" s="1601"/>
      <c r="F67" s="1601"/>
      <c r="G67" s="549" t="s">
        <v>452</v>
      </c>
      <c r="H67" s="1601" t="s">
        <v>308</v>
      </c>
      <c r="I67" s="1601"/>
      <c r="J67" s="1601"/>
      <c r="K67" s="1601"/>
      <c r="L67" s="1601"/>
      <c r="M67" s="1601"/>
      <c r="N67" s="1601"/>
      <c r="O67" s="258" t="s">
        <v>452</v>
      </c>
      <c r="P67" s="1602" t="s">
        <v>527</v>
      </c>
      <c r="Q67" s="1602"/>
      <c r="R67" s="1602"/>
      <c r="S67" s="1602"/>
      <c r="T67" s="1602"/>
      <c r="U67" s="1602"/>
      <c r="V67" s="549" t="s">
        <v>255</v>
      </c>
      <c r="W67" s="1603" t="s">
        <v>533</v>
      </c>
      <c r="X67" s="1603"/>
      <c r="Y67" s="1603"/>
      <c r="Z67" s="1603"/>
      <c r="AA67" s="1603"/>
      <c r="AB67" s="259"/>
      <c r="AC67" s="260"/>
    </row>
    <row r="68" spans="1:29" s="236" customFormat="1" ht="12">
      <c r="A68" s="261"/>
      <c r="C68" s="1557" t="s">
        <v>32</v>
      </c>
      <c r="D68" s="1558"/>
      <c r="E68" s="397" t="s">
        <v>118</v>
      </c>
      <c r="F68" s="398"/>
      <c r="G68" s="1581"/>
      <c r="H68" s="1581"/>
      <c r="I68" s="1581"/>
      <c r="J68" s="1581"/>
      <c r="K68" s="1581"/>
      <c r="L68" s="1581"/>
      <c r="M68" s="1581"/>
      <c r="N68" s="1581"/>
      <c r="O68" s="1581"/>
      <c r="P68" s="1581"/>
      <c r="Q68" s="1582"/>
      <c r="R68" s="1557" t="s">
        <v>194</v>
      </c>
      <c r="S68" s="1566"/>
      <c r="T68" s="1566"/>
      <c r="U68" s="1583"/>
      <c r="V68" s="1584"/>
      <c r="W68" s="1588"/>
      <c r="X68" s="1589"/>
      <c r="Y68" s="1589"/>
      <c r="Z68" s="1589"/>
      <c r="AA68" s="1590"/>
      <c r="AB68" s="262"/>
      <c r="AC68" s="263"/>
    </row>
    <row r="69" spans="1:29" s="236" customFormat="1" ht="28.35" customHeight="1">
      <c r="A69" s="261"/>
      <c r="C69" s="1559"/>
      <c r="D69" s="1560"/>
      <c r="E69" s="1594"/>
      <c r="F69" s="1595"/>
      <c r="G69" s="1595"/>
      <c r="H69" s="1595"/>
      <c r="I69" s="1595"/>
      <c r="J69" s="1595"/>
      <c r="K69" s="1595"/>
      <c r="L69" s="1595"/>
      <c r="M69" s="1595"/>
      <c r="N69" s="1595"/>
      <c r="O69" s="1595"/>
      <c r="P69" s="1595"/>
      <c r="Q69" s="1596"/>
      <c r="R69" s="1585"/>
      <c r="S69" s="1586"/>
      <c r="T69" s="1586"/>
      <c r="U69" s="1586"/>
      <c r="V69" s="1587"/>
      <c r="W69" s="1591"/>
      <c r="X69" s="1592"/>
      <c r="Y69" s="1592"/>
      <c r="Z69" s="1592"/>
      <c r="AA69" s="1593"/>
      <c r="AB69" s="264"/>
      <c r="AC69" s="263"/>
    </row>
    <row r="70" spans="1:29" s="236" customFormat="1" ht="15.75" customHeight="1">
      <c r="A70" s="261"/>
      <c r="C70" s="1557" t="s">
        <v>195</v>
      </c>
      <c r="D70" s="1558"/>
      <c r="E70" s="1597" t="s">
        <v>454</v>
      </c>
      <c r="F70" s="1597"/>
      <c r="G70" s="1597"/>
      <c r="H70" s="1597"/>
      <c r="I70" s="1597" t="s">
        <v>196</v>
      </c>
      <c r="J70" s="1597"/>
      <c r="K70" s="1597"/>
      <c r="L70" s="1597"/>
      <c r="M70" s="399" t="s">
        <v>197</v>
      </c>
      <c r="N70" s="400" t="s">
        <v>198</v>
      </c>
      <c r="O70" s="401"/>
      <c r="P70" s="402" t="s">
        <v>199</v>
      </c>
      <c r="Q70" s="401"/>
      <c r="R70" s="402" t="s">
        <v>17</v>
      </c>
      <c r="S70" s="401"/>
      <c r="T70" s="402" t="s">
        <v>18</v>
      </c>
      <c r="U70" s="402" t="s">
        <v>200</v>
      </c>
      <c r="V70" s="401"/>
      <c r="W70" s="402" t="s">
        <v>201</v>
      </c>
      <c r="X70" s="401"/>
      <c r="Y70" s="402" t="s">
        <v>17</v>
      </c>
      <c r="Z70" s="401"/>
      <c r="AA70" s="403" t="s">
        <v>18</v>
      </c>
      <c r="AB70" s="264"/>
      <c r="AC70" s="263"/>
    </row>
    <row r="71" spans="1:29" s="236" customFormat="1" ht="15.75" customHeight="1">
      <c r="A71" s="261"/>
      <c r="C71" s="1561"/>
      <c r="D71" s="1562"/>
      <c r="E71" s="1598" t="s">
        <v>455</v>
      </c>
      <c r="F71" s="1599"/>
      <c r="G71" s="1599"/>
      <c r="H71" s="1599"/>
      <c r="I71" s="1600" t="s">
        <v>202</v>
      </c>
      <c r="J71" s="1600"/>
      <c r="K71" s="1600"/>
      <c r="L71" s="1600"/>
      <c r="M71" s="404" t="s">
        <v>197</v>
      </c>
      <c r="N71" s="405" t="s">
        <v>198</v>
      </c>
      <c r="O71" s="406"/>
      <c r="P71" s="407" t="s">
        <v>199</v>
      </c>
      <c r="Q71" s="406"/>
      <c r="R71" s="407" t="s">
        <v>17</v>
      </c>
      <c r="S71" s="406"/>
      <c r="T71" s="407" t="s">
        <v>18</v>
      </c>
      <c r="U71" s="407" t="s">
        <v>200</v>
      </c>
      <c r="V71" s="408"/>
      <c r="W71" s="409" t="s">
        <v>201</v>
      </c>
      <c r="X71" s="408"/>
      <c r="Y71" s="409" t="s">
        <v>17</v>
      </c>
      <c r="Z71" s="408"/>
      <c r="AA71" s="410" t="s">
        <v>18</v>
      </c>
      <c r="AB71" s="264"/>
      <c r="AC71" s="263"/>
    </row>
    <row r="72" spans="1:29" s="236" customFormat="1" ht="12">
      <c r="A72" s="261"/>
      <c r="C72" s="1557" t="s">
        <v>203</v>
      </c>
      <c r="D72" s="1566"/>
      <c r="E72" s="1563" t="s">
        <v>204</v>
      </c>
      <c r="F72" s="1564"/>
      <c r="G72" s="1564"/>
      <c r="H72" s="1564"/>
      <c r="I72" s="1564"/>
      <c r="J72" s="1564"/>
      <c r="K72" s="1565"/>
      <c r="L72" s="1563" t="s">
        <v>205</v>
      </c>
      <c r="M72" s="1564"/>
      <c r="N72" s="1564"/>
      <c r="O72" s="1564"/>
      <c r="P72" s="1564"/>
      <c r="Q72" s="1564"/>
      <c r="R72" s="1564"/>
      <c r="S72" s="1564"/>
      <c r="T72" s="1564"/>
      <c r="U72" s="1564"/>
      <c r="V72" s="1564"/>
      <c r="W72" s="1564"/>
      <c r="X72" s="1564"/>
      <c r="Y72" s="1564"/>
      <c r="Z72" s="1564"/>
      <c r="AA72" s="1565"/>
      <c r="AB72" s="264"/>
      <c r="AC72" s="263"/>
    </row>
    <row r="73" spans="1:29" s="236" customFormat="1" ht="12" customHeight="1">
      <c r="A73" s="261"/>
      <c r="C73" s="1559"/>
      <c r="D73" s="1567"/>
      <c r="E73" s="411"/>
      <c r="F73" s="412" t="s">
        <v>201</v>
      </c>
      <c r="G73" s="413"/>
      <c r="H73" s="412" t="s">
        <v>206</v>
      </c>
      <c r="I73" s="413"/>
      <c r="J73" s="412" t="s">
        <v>207</v>
      </c>
      <c r="K73" s="414" t="s">
        <v>208</v>
      </c>
      <c r="L73" s="1569"/>
      <c r="M73" s="1570"/>
      <c r="N73" s="1570"/>
      <c r="O73" s="1570"/>
      <c r="P73" s="1570"/>
      <c r="Q73" s="1570"/>
      <c r="R73" s="1570"/>
      <c r="S73" s="1570"/>
      <c r="T73" s="1570"/>
      <c r="U73" s="1570"/>
      <c r="V73" s="1570"/>
      <c r="W73" s="1570"/>
      <c r="X73" s="1570"/>
      <c r="Y73" s="1570"/>
      <c r="Z73" s="1570"/>
      <c r="AA73" s="1571"/>
      <c r="AB73" s="262"/>
      <c r="AC73" s="263"/>
    </row>
    <row r="74" spans="1:29" s="236" customFormat="1" ht="12" customHeight="1">
      <c r="A74" s="261"/>
      <c r="C74" s="1559"/>
      <c r="D74" s="1567"/>
      <c r="E74" s="415"/>
      <c r="F74" s="416" t="s">
        <v>201</v>
      </c>
      <c r="G74" s="417"/>
      <c r="H74" s="416" t="s">
        <v>206</v>
      </c>
      <c r="I74" s="417"/>
      <c r="J74" s="416" t="s">
        <v>207</v>
      </c>
      <c r="K74" s="418" t="s">
        <v>209</v>
      </c>
      <c r="L74" s="1572"/>
      <c r="M74" s="1573"/>
      <c r="N74" s="1573"/>
      <c r="O74" s="1573"/>
      <c r="P74" s="1573"/>
      <c r="Q74" s="1573"/>
      <c r="R74" s="1573"/>
      <c r="S74" s="1573"/>
      <c r="T74" s="1573"/>
      <c r="U74" s="1573"/>
      <c r="V74" s="1573"/>
      <c r="W74" s="1573"/>
      <c r="X74" s="1573"/>
      <c r="Y74" s="1573"/>
      <c r="Z74" s="1573"/>
      <c r="AA74" s="1574"/>
      <c r="AB74" s="262"/>
      <c r="AC74" s="263"/>
    </row>
    <row r="75" spans="1:29" s="236" customFormat="1" ht="12" customHeight="1">
      <c r="A75" s="261"/>
      <c r="C75" s="1559"/>
      <c r="D75" s="1567"/>
      <c r="E75" s="411"/>
      <c r="F75" s="412" t="s">
        <v>201</v>
      </c>
      <c r="G75" s="413"/>
      <c r="H75" s="412" t="s">
        <v>210</v>
      </c>
      <c r="I75" s="413"/>
      <c r="J75" s="412" t="s">
        <v>211</v>
      </c>
      <c r="K75" s="414" t="s">
        <v>208</v>
      </c>
      <c r="L75" s="1569"/>
      <c r="M75" s="1570"/>
      <c r="N75" s="1570"/>
      <c r="O75" s="1570"/>
      <c r="P75" s="1570"/>
      <c r="Q75" s="1570"/>
      <c r="R75" s="1570"/>
      <c r="S75" s="1570"/>
      <c r="T75" s="1570"/>
      <c r="U75" s="1570"/>
      <c r="V75" s="1570"/>
      <c r="W75" s="1570"/>
      <c r="X75" s="1570"/>
      <c r="Y75" s="1570"/>
      <c r="Z75" s="1570"/>
      <c r="AA75" s="1571"/>
      <c r="AB75" s="262"/>
      <c r="AC75" s="263"/>
    </row>
    <row r="76" spans="1:29" s="236" customFormat="1" ht="12" customHeight="1">
      <c r="A76" s="261"/>
      <c r="C76" s="1559"/>
      <c r="D76" s="1567"/>
      <c r="E76" s="415"/>
      <c r="F76" s="416" t="s">
        <v>201</v>
      </c>
      <c r="G76" s="417"/>
      <c r="H76" s="416" t="s">
        <v>210</v>
      </c>
      <c r="I76" s="417"/>
      <c r="J76" s="416" t="s">
        <v>211</v>
      </c>
      <c r="K76" s="418" t="s">
        <v>209</v>
      </c>
      <c r="L76" s="1572"/>
      <c r="M76" s="1573"/>
      <c r="N76" s="1573"/>
      <c r="O76" s="1573"/>
      <c r="P76" s="1573"/>
      <c r="Q76" s="1573"/>
      <c r="R76" s="1573"/>
      <c r="S76" s="1573"/>
      <c r="T76" s="1573"/>
      <c r="U76" s="1573"/>
      <c r="V76" s="1573"/>
      <c r="W76" s="1573"/>
      <c r="X76" s="1573"/>
      <c r="Y76" s="1573"/>
      <c r="Z76" s="1573"/>
      <c r="AA76" s="1574"/>
      <c r="AB76" s="262"/>
      <c r="AC76" s="263"/>
    </row>
    <row r="77" spans="1:29" s="236" customFormat="1" ht="12" customHeight="1">
      <c r="A77" s="261"/>
      <c r="C77" s="1559"/>
      <c r="D77" s="1567"/>
      <c r="E77" s="411"/>
      <c r="F77" s="412" t="s">
        <v>201</v>
      </c>
      <c r="G77" s="413"/>
      <c r="H77" s="412" t="s">
        <v>210</v>
      </c>
      <c r="I77" s="413"/>
      <c r="J77" s="412" t="s">
        <v>211</v>
      </c>
      <c r="K77" s="414" t="s">
        <v>208</v>
      </c>
      <c r="L77" s="1569"/>
      <c r="M77" s="1570"/>
      <c r="N77" s="1570"/>
      <c r="O77" s="1570"/>
      <c r="P77" s="1570"/>
      <c r="Q77" s="1570"/>
      <c r="R77" s="1570"/>
      <c r="S77" s="1570"/>
      <c r="T77" s="1570"/>
      <c r="U77" s="1570"/>
      <c r="V77" s="1570"/>
      <c r="W77" s="1570"/>
      <c r="X77" s="1570"/>
      <c r="Y77" s="1570"/>
      <c r="Z77" s="1570"/>
      <c r="AA77" s="1571"/>
      <c r="AB77" s="262"/>
      <c r="AC77" s="263"/>
    </row>
    <row r="78" spans="1:29" s="236" customFormat="1" ht="12" customHeight="1">
      <c r="A78" s="261"/>
      <c r="C78" s="1559"/>
      <c r="D78" s="1567"/>
      <c r="E78" s="415"/>
      <c r="F78" s="416" t="s">
        <v>201</v>
      </c>
      <c r="G78" s="417"/>
      <c r="H78" s="416" t="s">
        <v>210</v>
      </c>
      <c r="I78" s="417"/>
      <c r="J78" s="416" t="s">
        <v>211</v>
      </c>
      <c r="K78" s="418" t="s">
        <v>209</v>
      </c>
      <c r="L78" s="1572"/>
      <c r="M78" s="1573"/>
      <c r="N78" s="1573"/>
      <c r="O78" s="1573"/>
      <c r="P78" s="1573"/>
      <c r="Q78" s="1573"/>
      <c r="R78" s="1573"/>
      <c r="S78" s="1573"/>
      <c r="T78" s="1573"/>
      <c r="U78" s="1573"/>
      <c r="V78" s="1573"/>
      <c r="W78" s="1573"/>
      <c r="X78" s="1573"/>
      <c r="Y78" s="1573"/>
      <c r="Z78" s="1573"/>
      <c r="AA78" s="1574"/>
      <c r="AB78" s="262"/>
      <c r="AC78" s="263"/>
    </row>
    <row r="79" spans="1:29" s="236" customFormat="1" ht="12" hidden="1" customHeight="1">
      <c r="A79" s="261"/>
      <c r="C79" s="1559"/>
      <c r="D79" s="1567"/>
      <c r="E79" s="411"/>
      <c r="F79" s="412" t="s">
        <v>201</v>
      </c>
      <c r="G79" s="413"/>
      <c r="H79" s="412" t="s">
        <v>210</v>
      </c>
      <c r="I79" s="413"/>
      <c r="J79" s="412" t="s">
        <v>211</v>
      </c>
      <c r="K79" s="414" t="s">
        <v>208</v>
      </c>
      <c r="L79" s="1569"/>
      <c r="M79" s="1575"/>
      <c r="N79" s="1575"/>
      <c r="O79" s="1575"/>
      <c r="P79" s="1575"/>
      <c r="Q79" s="1575"/>
      <c r="R79" s="1575"/>
      <c r="S79" s="1575"/>
      <c r="T79" s="1575"/>
      <c r="U79" s="1575"/>
      <c r="V79" s="1575"/>
      <c r="W79" s="1575"/>
      <c r="X79" s="1575"/>
      <c r="Y79" s="1575"/>
      <c r="Z79" s="1575"/>
      <c r="AA79" s="1576"/>
      <c r="AB79" s="262"/>
      <c r="AC79" s="263"/>
    </row>
    <row r="80" spans="1:29" s="236" customFormat="1" ht="12" hidden="1" customHeight="1">
      <c r="A80" s="261"/>
      <c r="C80" s="1561"/>
      <c r="D80" s="1568"/>
      <c r="E80" s="419"/>
      <c r="F80" s="416" t="s">
        <v>201</v>
      </c>
      <c r="G80" s="420"/>
      <c r="H80" s="416" t="s">
        <v>210</v>
      </c>
      <c r="I80" s="420"/>
      <c r="J80" s="416" t="s">
        <v>211</v>
      </c>
      <c r="K80" s="418" t="s">
        <v>209</v>
      </c>
      <c r="L80" s="1577"/>
      <c r="M80" s="1549"/>
      <c r="N80" s="1549"/>
      <c r="O80" s="1549"/>
      <c r="P80" s="1549"/>
      <c r="Q80" s="1549"/>
      <c r="R80" s="1549"/>
      <c r="S80" s="1549"/>
      <c r="T80" s="1549"/>
      <c r="U80" s="1549"/>
      <c r="V80" s="1549"/>
      <c r="W80" s="1549"/>
      <c r="X80" s="1549"/>
      <c r="Y80" s="1549"/>
      <c r="Z80" s="1549"/>
      <c r="AA80" s="1578"/>
      <c r="AB80" s="262"/>
      <c r="AC80" s="263"/>
    </row>
    <row r="81" spans="1:29" s="236" customFormat="1" ht="14.25" customHeight="1">
      <c r="A81" s="261"/>
      <c r="C81" s="1579" t="s">
        <v>212</v>
      </c>
      <c r="D81" s="1558"/>
      <c r="E81" s="1563" t="s">
        <v>213</v>
      </c>
      <c r="F81" s="1564"/>
      <c r="G81" s="1564"/>
      <c r="H81" s="1564"/>
      <c r="I81" s="1564"/>
      <c r="J81" s="1564"/>
      <c r="K81" s="1565"/>
      <c r="L81" s="1563" t="s">
        <v>214</v>
      </c>
      <c r="M81" s="1564"/>
      <c r="N81" s="1564"/>
      <c r="O81" s="1564"/>
      <c r="P81" s="1564"/>
      <c r="Q81" s="1564"/>
      <c r="R81" s="1564"/>
      <c r="S81" s="1564"/>
      <c r="T81" s="1564"/>
      <c r="U81" s="1564"/>
      <c r="V81" s="1580"/>
      <c r="W81" s="1564" t="s">
        <v>215</v>
      </c>
      <c r="X81" s="1564"/>
      <c r="Y81" s="1564"/>
      <c r="Z81" s="1564"/>
      <c r="AA81" s="1565"/>
      <c r="AB81" s="264"/>
      <c r="AC81" s="263"/>
    </row>
    <row r="82" spans="1:29" s="236" customFormat="1" ht="14.85" customHeight="1">
      <c r="A82" s="261"/>
      <c r="C82" s="1559"/>
      <c r="D82" s="1560"/>
      <c r="E82" s="1552"/>
      <c r="F82" s="1553"/>
      <c r="G82" s="1553"/>
      <c r="H82" s="1553"/>
      <c r="I82" s="1553"/>
      <c r="J82" s="1553"/>
      <c r="K82" s="1556"/>
      <c r="L82" s="1552"/>
      <c r="M82" s="1553"/>
      <c r="N82" s="1553"/>
      <c r="O82" s="1553"/>
      <c r="P82" s="1553"/>
      <c r="Q82" s="1553"/>
      <c r="R82" s="1553"/>
      <c r="S82" s="1553"/>
      <c r="T82" s="1553"/>
      <c r="U82" s="1553"/>
      <c r="V82" s="1554"/>
      <c r="W82" s="1555"/>
      <c r="X82" s="1553"/>
      <c r="Y82" s="1553"/>
      <c r="Z82" s="1553"/>
      <c r="AA82" s="1556"/>
      <c r="AB82" s="262"/>
      <c r="AC82" s="263"/>
    </row>
    <row r="83" spans="1:29" s="236" customFormat="1" ht="14.85" customHeight="1">
      <c r="A83" s="261"/>
      <c r="C83" s="1559"/>
      <c r="D83" s="1560"/>
      <c r="E83" s="1552"/>
      <c r="F83" s="1553"/>
      <c r="G83" s="1553"/>
      <c r="H83" s="1553"/>
      <c r="I83" s="1553"/>
      <c r="J83" s="1553"/>
      <c r="K83" s="1556"/>
      <c r="L83" s="1552"/>
      <c r="M83" s="1553"/>
      <c r="N83" s="1553"/>
      <c r="O83" s="1553"/>
      <c r="P83" s="1553"/>
      <c r="Q83" s="1553"/>
      <c r="R83" s="1553"/>
      <c r="S83" s="1553"/>
      <c r="T83" s="1553"/>
      <c r="U83" s="1553"/>
      <c r="V83" s="1554"/>
      <c r="W83" s="1555"/>
      <c r="X83" s="1553"/>
      <c r="Y83" s="1553"/>
      <c r="Z83" s="1553"/>
      <c r="AA83" s="1556"/>
      <c r="AB83" s="262"/>
      <c r="AC83" s="263"/>
    </row>
    <row r="84" spans="1:29" s="236" customFormat="1" ht="14.25" customHeight="1">
      <c r="A84" s="261"/>
      <c r="C84" s="1557" t="s">
        <v>216</v>
      </c>
      <c r="D84" s="1558"/>
      <c r="E84" s="1563" t="s">
        <v>217</v>
      </c>
      <c r="F84" s="1564"/>
      <c r="G84" s="1564"/>
      <c r="H84" s="1564"/>
      <c r="I84" s="1564"/>
      <c r="J84" s="1564"/>
      <c r="K84" s="1565"/>
      <c r="L84" s="1563" t="s">
        <v>214</v>
      </c>
      <c r="M84" s="1564"/>
      <c r="N84" s="1564"/>
      <c r="O84" s="1564"/>
      <c r="P84" s="1564"/>
      <c r="Q84" s="1564"/>
      <c r="R84" s="1564"/>
      <c r="S84" s="1564"/>
      <c r="T84" s="1564"/>
      <c r="U84" s="1564"/>
      <c r="V84" s="1564"/>
      <c r="W84" s="1564"/>
      <c r="X84" s="1564"/>
      <c r="Y84" s="1564"/>
      <c r="Z84" s="1564"/>
      <c r="AA84" s="1565"/>
      <c r="AB84" s="264"/>
      <c r="AC84" s="263"/>
    </row>
    <row r="85" spans="1:29" s="236" customFormat="1" ht="14.85" customHeight="1">
      <c r="A85" s="261"/>
      <c r="C85" s="1559"/>
      <c r="D85" s="1560"/>
      <c r="E85" s="1552"/>
      <c r="F85" s="1553"/>
      <c r="G85" s="1553"/>
      <c r="H85" s="1553"/>
      <c r="I85" s="1553"/>
      <c r="J85" s="1553"/>
      <c r="K85" s="1556"/>
      <c r="L85" s="1552"/>
      <c r="M85" s="1553"/>
      <c r="N85" s="1553"/>
      <c r="O85" s="1553"/>
      <c r="P85" s="1553"/>
      <c r="Q85" s="1553"/>
      <c r="R85" s="1553"/>
      <c r="S85" s="1553"/>
      <c r="T85" s="1553"/>
      <c r="U85" s="1553"/>
      <c r="V85" s="1553"/>
      <c r="W85" s="1553"/>
      <c r="X85" s="1553"/>
      <c r="Y85" s="1553"/>
      <c r="Z85" s="1553"/>
      <c r="AA85" s="1556"/>
      <c r="AB85" s="262"/>
      <c r="AC85" s="263"/>
    </row>
    <row r="86" spans="1:29" s="236" customFormat="1" ht="14.85" customHeight="1">
      <c r="A86" s="261"/>
      <c r="C86" s="1561"/>
      <c r="D86" s="1562"/>
      <c r="E86" s="1552"/>
      <c r="F86" s="1553"/>
      <c r="G86" s="1553"/>
      <c r="H86" s="1553"/>
      <c r="I86" s="1553"/>
      <c r="J86" s="1553"/>
      <c r="K86" s="1556"/>
      <c r="L86" s="1552"/>
      <c r="M86" s="1553"/>
      <c r="N86" s="1553"/>
      <c r="O86" s="1553"/>
      <c r="P86" s="1553"/>
      <c r="Q86" s="1553"/>
      <c r="R86" s="1553"/>
      <c r="S86" s="1553"/>
      <c r="T86" s="1553"/>
      <c r="U86" s="1553"/>
      <c r="V86" s="1553"/>
      <c r="W86" s="1553"/>
      <c r="X86" s="1553"/>
      <c r="Y86" s="1553"/>
      <c r="Z86" s="1553"/>
      <c r="AA86" s="1556"/>
      <c r="AB86" s="262"/>
      <c r="AC86" s="263"/>
    </row>
    <row r="87" spans="1:29" s="237" customFormat="1" ht="14.25" customHeight="1">
      <c r="A87" s="270"/>
      <c r="B87" s="271"/>
      <c r="C87" s="1549"/>
      <c r="D87" s="1549"/>
      <c r="E87" s="1549"/>
      <c r="F87" s="1549"/>
      <c r="G87" s="1549"/>
      <c r="H87" s="1549"/>
      <c r="I87" s="1549"/>
      <c r="J87" s="1549"/>
      <c r="K87" s="1549"/>
      <c r="L87" s="1549"/>
      <c r="M87" s="1549"/>
      <c r="N87" s="1549"/>
      <c r="O87" s="1549"/>
      <c r="P87" s="1549"/>
      <c r="Q87" s="1549"/>
      <c r="R87" s="1549"/>
      <c r="S87" s="1549"/>
      <c r="T87" s="1549"/>
      <c r="U87" s="1549"/>
      <c r="V87" s="1549"/>
      <c r="W87" s="1549"/>
      <c r="X87" s="1549"/>
      <c r="Y87" s="1549"/>
      <c r="Z87" s="1549"/>
      <c r="AA87" s="1549"/>
      <c r="AB87" s="272"/>
      <c r="AC87" s="273"/>
    </row>
    <row r="88" spans="1:29" ht="15" customHeight="1">
      <c r="C88" s="1550" t="s">
        <v>218</v>
      </c>
      <c r="D88" s="1550"/>
      <c r="E88" s="1550"/>
      <c r="F88" s="1550"/>
      <c r="G88" s="1550"/>
      <c r="H88" s="1550"/>
      <c r="I88" s="1550"/>
      <c r="J88" s="1550"/>
      <c r="K88" s="1550"/>
      <c r="L88" s="1550"/>
      <c r="M88" s="1550"/>
      <c r="N88" s="1550"/>
      <c r="O88" s="1550"/>
      <c r="P88" s="1550"/>
      <c r="Q88" s="1550"/>
      <c r="R88" s="1550"/>
      <c r="S88" s="1550"/>
      <c r="T88" s="1550"/>
      <c r="U88" s="1550"/>
      <c r="V88" s="1550"/>
      <c r="W88" s="1550"/>
      <c r="X88" s="1550"/>
      <c r="Y88" s="1550"/>
      <c r="Z88" s="1550"/>
      <c r="AA88" s="1550"/>
    </row>
    <row r="89" spans="1:29" s="274" customFormat="1" ht="15" customHeight="1">
      <c r="C89" s="1551"/>
      <c r="D89" s="1551"/>
      <c r="E89" s="1551"/>
      <c r="F89" s="1551"/>
      <c r="G89" s="1551"/>
      <c r="H89" s="1551"/>
      <c r="I89" s="1551"/>
      <c r="J89" s="1551"/>
      <c r="K89" s="1551"/>
      <c r="L89" s="1551"/>
      <c r="M89" s="1551"/>
      <c r="N89" s="1551"/>
      <c r="O89" s="1551"/>
      <c r="P89" s="1551"/>
      <c r="Q89" s="1551"/>
      <c r="R89" s="1551"/>
      <c r="S89" s="1551"/>
      <c r="T89" s="1551"/>
      <c r="U89" s="1551"/>
      <c r="V89" s="1551"/>
      <c r="W89" s="1551"/>
      <c r="X89" s="1551"/>
      <c r="Y89" s="1551"/>
      <c r="Z89" s="1551"/>
      <c r="AA89" s="1551"/>
    </row>
    <row r="90" spans="1:29" s="274" customFormat="1"/>
    <row r="91" spans="1:29" s="274" customFormat="1"/>
    <row r="92" spans="1:29" s="274" customFormat="1"/>
    <row r="93" spans="1:29" s="274" customFormat="1"/>
    <row r="94" spans="1:29" s="274" customFormat="1"/>
    <row r="95" spans="1:29" s="274" customFormat="1"/>
    <row r="96" spans="1:29" s="274" customFormat="1"/>
    <row r="97" s="274" customFormat="1"/>
    <row r="98" s="274" customFormat="1"/>
    <row r="99" s="274" customFormat="1"/>
    <row r="100" s="274" customFormat="1"/>
    <row r="101" s="274" customFormat="1"/>
    <row r="102" s="274" customFormat="1"/>
    <row r="103" s="274" customFormat="1"/>
    <row r="104" s="274" customFormat="1"/>
    <row r="105" s="274" customFormat="1"/>
    <row r="106" s="274" customFormat="1"/>
    <row r="107" s="274" customFormat="1"/>
    <row r="108" s="274" customFormat="1"/>
    <row r="109" s="274" customFormat="1"/>
    <row r="110" s="274" customFormat="1"/>
    <row r="111" s="274" customFormat="1"/>
    <row r="112" s="274" customFormat="1"/>
    <row r="113" s="274" customFormat="1"/>
    <row r="114" s="274" customFormat="1"/>
    <row r="115" s="274" customFormat="1"/>
    <row r="116" s="274" customFormat="1"/>
    <row r="117" s="274" customFormat="1"/>
    <row r="118" s="274" customFormat="1"/>
    <row r="119" s="274" customFormat="1"/>
    <row r="120" s="274" customFormat="1"/>
    <row r="121" s="274" customFormat="1"/>
    <row r="122" s="274" customFormat="1"/>
    <row r="123" s="274" customFormat="1"/>
    <row r="124" s="274" customFormat="1"/>
    <row r="125" s="274" customFormat="1"/>
    <row r="126" s="274" customFormat="1"/>
    <row r="127" s="274" customFormat="1"/>
    <row r="128" s="274" customFormat="1"/>
    <row r="129" s="274" customFormat="1"/>
    <row r="130" s="274" customFormat="1"/>
    <row r="131" s="274" customFormat="1"/>
    <row r="132" s="274" customFormat="1"/>
    <row r="133" s="274" customFormat="1"/>
    <row r="134" s="274" customFormat="1"/>
    <row r="135" s="274" customFormat="1"/>
    <row r="136" s="274" customFormat="1"/>
    <row r="137" s="274" customFormat="1"/>
    <row r="138" s="274" customFormat="1"/>
    <row r="139" s="274" customFormat="1"/>
    <row r="140" s="274" customFormat="1"/>
    <row r="141" s="274" customFormat="1"/>
    <row r="142" s="274" customFormat="1"/>
    <row r="143" s="274" customFormat="1"/>
    <row r="144" s="274" customFormat="1"/>
    <row r="145" s="274" customFormat="1"/>
    <row r="146" s="274" customFormat="1"/>
    <row r="147" s="274" customFormat="1"/>
    <row r="148" s="274" customFormat="1"/>
    <row r="149" s="274" customFormat="1"/>
    <row r="150" s="274" customFormat="1"/>
    <row r="151" s="274" customFormat="1"/>
    <row r="152" s="274" customFormat="1"/>
    <row r="153" s="274" customFormat="1"/>
    <row r="154" s="274" customFormat="1"/>
    <row r="155" s="274" customFormat="1"/>
    <row r="156" s="274" customFormat="1"/>
    <row r="157" s="274" customFormat="1"/>
    <row r="158" s="274" customFormat="1"/>
    <row r="159" s="274" customFormat="1"/>
    <row r="160" s="274" customFormat="1"/>
    <row r="161" s="274" customFormat="1"/>
    <row r="162" s="274" customFormat="1"/>
    <row r="163" s="274" customFormat="1"/>
    <row r="164" s="274" customFormat="1"/>
    <row r="165" s="274" customFormat="1"/>
    <row r="166" s="274" customFormat="1"/>
    <row r="167" s="274" customFormat="1"/>
    <row r="168" s="274" customFormat="1"/>
    <row r="169" s="274" customFormat="1"/>
    <row r="170" s="274" customFormat="1"/>
    <row r="171" s="274" customFormat="1"/>
    <row r="172" s="274" customFormat="1"/>
    <row r="173" s="274" customFormat="1"/>
    <row r="174" s="274" customFormat="1"/>
    <row r="175" s="274" customFormat="1"/>
    <row r="176" s="274" customFormat="1"/>
    <row r="177" s="274" customFormat="1"/>
    <row r="178" s="274" customFormat="1"/>
    <row r="179" s="274" customFormat="1"/>
    <row r="180" s="274" customFormat="1"/>
    <row r="181" s="274" customFormat="1"/>
    <row r="182" s="274" customFormat="1"/>
    <row r="183" s="274" customFormat="1"/>
    <row r="184" s="274" customFormat="1"/>
    <row r="185" s="274" customFormat="1"/>
    <row r="186" s="274" customFormat="1"/>
    <row r="187" s="274" customFormat="1"/>
    <row r="188" s="274" customFormat="1"/>
    <row r="189" s="274" customFormat="1"/>
    <row r="190" s="274" customFormat="1"/>
    <row r="191" s="274" customFormat="1"/>
    <row r="192" s="274" customFormat="1"/>
    <row r="193" s="274" customFormat="1"/>
    <row r="194" s="274" customFormat="1"/>
    <row r="195" s="274" customFormat="1"/>
    <row r="196" s="274" customFormat="1"/>
    <row r="197" s="274" customFormat="1"/>
    <row r="198" s="274" customFormat="1"/>
    <row r="199" s="274" customFormat="1"/>
    <row r="200" s="274" customFormat="1"/>
    <row r="201" s="274" customFormat="1"/>
    <row r="202" s="274" customFormat="1"/>
    <row r="203" s="274" customFormat="1"/>
    <row r="204" s="274" customFormat="1"/>
    <row r="205" s="274" customFormat="1"/>
    <row r="206" s="274" customFormat="1"/>
    <row r="207" s="274" customFormat="1"/>
    <row r="208" s="274" customFormat="1"/>
    <row r="209" s="274" customFormat="1"/>
    <row r="210" s="274" customFormat="1"/>
    <row r="211" s="274" customFormat="1"/>
    <row r="212" s="274" customFormat="1"/>
    <row r="213" s="274" customFormat="1"/>
    <row r="214" s="274" customFormat="1"/>
    <row r="215" s="274" customFormat="1"/>
    <row r="216" s="274" customFormat="1"/>
    <row r="217" s="274" customFormat="1"/>
    <row r="218" s="274" customFormat="1"/>
    <row r="219" s="274" customFormat="1"/>
    <row r="220" s="274" customFormat="1"/>
    <row r="221" s="274" customFormat="1"/>
    <row r="222" s="274" customFormat="1"/>
    <row r="223" s="274" customFormat="1"/>
    <row r="224" s="274" customFormat="1"/>
    <row r="225" s="274" customFormat="1"/>
    <row r="226" s="274" customFormat="1"/>
    <row r="227" s="274" customFormat="1"/>
    <row r="228" s="274" customFormat="1"/>
    <row r="229" s="274" customFormat="1"/>
    <row r="230" s="274" customFormat="1"/>
    <row r="231" s="274" customFormat="1"/>
    <row r="232" s="274" customFormat="1"/>
    <row r="233" s="274" customFormat="1"/>
    <row r="234" s="274" customFormat="1"/>
    <row r="235" s="274" customFormat="1"/>
    <row r="236" s="274" customFormat="1"/>
    <row r="237" s="274" customFormat="1"/>
    <row r="238" s="274" customFormat="1"/>
    <row r="239" s="274" customFormat="1"/>
    <row r="240" s="274" customFormat="1"/>
    <row r="241" s="274" customFormat="1"/>
    <row r="242" s="274" customFormat="1"/>
    <row r="243" s="274" customFormat="1"/>
    <row r="244" s="274" customFormat="1"/>
    <row r="245" s="274" customFormat="1"/>
    <row r="246" s="274" customFormat="1"/>
    <row r="247" s="274" customFormat="1"/>
    <row r="248" s="274" customFormat="1"/>
    <row r="249" s="274" customFormat="1"/>
    <row r="250" s="274" customFormat="1"/>
    <row r="251" s="274" customFormat="1"/>
    <row r="252" s="274" customFormat="1"/>
    <row r="253" s="274" customFormat="1"/>
    <row r="254" s="274" customFormat="1"/>
    <row r="255" s="274" customFormat="1"/>
    <row r="256" s="274" customFormat="1"/>
    <row r="257" s="274" customFormat="1"/>
    <row r="258" s="274" customFormat="1"/>
    <row r="259" s="274" customFormat="1"/>
    <row r="260" s="274" customFormat="1"/>
    <row r="261" s="274" customFormat="1"/>
    <row r="262" s="274" customFormat="1"/>
    <row r="263" s="274" customFormat="1"/>
    <row r="264" s="274" customFormat="1"/>
    <row r="265" s="274" customFormat="1"/>
    <row r="266" s="274" customFormat="1"/>
    <row r="267" s="274" customFormat="1"/>
    <row r="268" s="274" customFormat="1"/>
    <row r="269" s="274" customFormat="1"/>
    <row r="270" s="274" customFormat="1"/>
    <row r="271" s="274" customFormat="1"/>
    <row r="272" s="274" customFormat="1"/>
    <row r="273" s="274" customFormat="1"/>
    <row r="274" s="274" customFormat="1"/>
    <row r="275" s="274" customFormat="1"/>
    <row r="276" s="274" customFormat="1"/>
    <row r="277" s="274" customFormat="1"/>
    <row r="278" s="274" customFormat="1"/>
    <row r="279" s="274" customFormat="1"/>
    <row r="280" s="274" customFormat="1"/>
    <row r="281" s="274" customFormat="1"/>
    <row r="282" s="274" customFormat="1"/>
    <row r="283" s="274" customFormat="1"/>
    <row r="284" s="274" customFormat="1"/>
    <row r="285" s="274" customFormat="1"/>
    <row r="286" s="274" customFormat="1"/>
    <row r="287" s="274" customFormat="1"/>
    <row r="288" s="274" customFormat="1"/>
    <row r="289" s="274" customFormat="1"/>
    <row r="290" s="274" customFormat="1"/>
    <row r="291" s="274" customFormat="1"/>
    <row r="292" s="274" customFormat="1"/>
    <row r="293" s="274" customFormat="1"/>
    <row r="294" s="274" customFormat="1"/>
    <row r="295" s="274" customFormat="1"/>
    <row r="296" s="274" customFormat="1"/>
    <row r="297" s="274" customFormat="1"/>
    <row r="298" s="274" customFormat="1"/>
    <row r="299" s="274" customFormat="1"/>
    <row r="300" s="274" customFormat="1"/>
    <row r="301" s="274" customFormat="1"/>
    <row r="302" s="274" customFormat="1"/>
    <row r="303" s="274" customFormat="1"/>
    <row r="304" s="274" customFormat="1"/>
    <row r="305" s="274" customFormat="1"/>
    <row r="306" s="274" customFormat="1"/>
    <row r="307" s="274" customFormat="1"/>
    <row r="308" s="274" customFormat="1"/>
    <row r="309" s="274" customFormat="1"/>
    <row r="310" s="274" customFormat="1"/>
    <row r="311" s="274" customFormat="1"/>
    <row r="312" s="274" customFormat="1"/>
    <row r="313" s="274" customFormat="1"/>
    <row r="314" s="274" customFormat="1"/>
    <row r="315" s="274" customFormat="1"/>
    <row r="316" s="274" customFormat="1"/>
    <row r="317" s="274" customFormat="1"/>
    <row r="318" s="274" customFormat="1"/>
    <row r="319" s="274" customFormat="1"/>
    <row r="320" s="274" customFormat="1"/>
    <row r="321" s="274" customFormat="1"/>
    <row r="322" s="274" customFormat="1"/>
    <row r="323" s="274" customFormat="1"/>
    <row r="324" s="274" customFormat="1"/>
    <row r="325" s="274" customFormat="1"/>
    <row r="326" s="274" customFormat="1"/>
    <row r="327" s="274" customFormat="1"/>
    <row r="328" s="274" customFormat="1"/>
    <row r="329" s="274" customFormat="1"/>
    <row r="330" s="274" customFormat="1"/>
    <row r="331" s="274" customFormat="1"/>
    <row r="332" s="274" customFormat="1"/>
    <row r="333" s="274" customFormat="1"/>
    <row r="334" s="274" customFormat="1"/>
    <row r="335" s="274" customFormat="1"/>
    <row r="336" s="274" customFormat="1"/>
    <row r="337" s="274" customFormat="1"/>
    <row r="338" s="274" customFormat="1"/>
    <row r="339" s="274" customFormat="1"/>
    <row r="340" s="274" customFormat="1"/>
    <row r="341" s="274" customFormat="1"/>
    <row r="342" s="274" customFormat="1"/>
    <row r="343" s="274" customFormat="1"/>
    <row r="344" s="274" customFormat="1"/>
    <row r="345" s="274" customFormat="1"/>
    <row r="346" s="274" customFormat="1"/>
    <row r="347" s="274" customFormat="1"/>
    <row r="348" s="274" customFormat="1"/>
    <row r="349" s="274" customFormat="1"/>
    <row r="350" s="274" customFormat="1"/>
    <row r="351" s="274" customFormat="1"/>
    <row r="352" s="274" customFormat="1"/>
    <row r="353" s="274" customFormat="1"/>
    <row r="354" s="274" customFormat="1"/>
    <row r="355" s="274" customFormat="1"/>
    <row r="356" s="274" customFormat="1"/>
    <row r="357" s="274" customFormat="1"/>
    <row r="358" s="274" customFormat="1"/>
    <row r="359" s="274" customFormat="1"/>
    <row r="360" s="274" customFormat="1"/>
    <row r="361" s="274" customFormat="1"/>
    <row r="362" s="274" customFormat="1"/>
    <row r="363" s="274" customFormat="1"/>
    <row r="364" s="274" customFormat="1"/>
    <row r="365" s="274" customFormat="1"/>
    <row r="366" s="274" customFormat="1"/>
    <row r="367" s="274" customFormat="1"/>
    <row r="368" s="274" customFormat="1"/>
    <row r="369" s="274" customFormat="1"/>
    <row r="370" s="274" customFormat="1"/>
    <row r="371" s="274" customFormat="1"/>
    <row r="372" s="274" customFormat="1"/>
    <row r="373" s="274" customFormat="1"/>
    <row r="374" s="274" customFormat="1"/>
    <row r="375" s="274" customFormat="1"/>
    <row r="376" s="274" customFormat="1"/>
    <row r="377" s="274" customFormat="1"/>
    <row r="378" s="274" customFormat="1"/>
    <row r="379" s="274" customFormat="1"/>
    <row r="380" s="274" customFormat="1"/>
    <row r="381" s="274" customFormat="1"/>
    <row r="382" s="274" customFormat="1"/>
    <row r="383" s="274" customFormat="1"/>
    <row r="384" s="274" customFormat="1"/>
    <row r="385" s="274" customFormat="1"/>
    <row r="386" s="274" customFormat="1"/>
    <row r="387" s="274" customFormat="1"/>
    <row r="388" s="274" customFormat="1"/>
    <row r="389" s="274" customFormat="1"/>
    <row r="390" s="274" customFormat="1"/>
    <row r="391" s="274" customFormat="1"/>
    <row r="392" s="274" customFormat="1"/>
    <row r="393" s="274" customFormat="1"/>
    <row r="394" s="274" customFormat="1"/>
    <row r="395" s="274" customFormat="1"/>
    <row r="396" s="274" customFormat="1"/>
    <row r="397" s="274" customFormat="1"/>
    <row r="398" s="274" customFormat="1"/>
    <row r="399" s="274" customFormat="1"/>
    <row r="400" s="274" customFormat="1"/>
    <row r="401" s="274" customFormat="1"/>
    <row r="402" s="274" customFormat="1"/>
    <row r="403" s="274" customFormat="1"/>
    <row r="404" s="274" customFormat="1"/>
    <row r="405" s="274" customFormat="1"/>
    <row r="406" s="274" customFormat="1"/>
    <row r="407" s="274" customFormat="1"/>
    <row r="408" s="274" customFormat="1"/>
    <row r="409" s="274" customFormat="1"/>
    <row r="410" s="274" customFormat="1"/>
    <row r="411" s="274" customFormat="1"/>
    <row r="412" s="274" customFormat="1"/>
    <row r="413" s="274" customFormat="1"/>
    <row r="414" s="274" customFormat="1"/>
    <row r="415" s="274" customFormat="1"/>
    <row r="416" s="274" customFormat="1"/>
    <row r="417" s="274" customFormat="1"/>
    <row r="418" s="274" customFormat="1"/>
    <row r="419" s="274" customFormat="1"/>
    <row r="420" s="274" customFormat="1"/>
    <row r="421" s="274" customFormat="1"/>
    <row r="422" s="274" customFormat="1"/>
    <row r="423" s="274" customFormat="1"/>
    <row r="424" s="274" customFormat="1"/>
    <row r="425" s="274" customFormat="1"/>
    <row r="426" s="274" customFormat="1"/>
    <row r="427" s="274" customFormat="1"/>
    <row r="428" s="274" customFormat="1"/>
    <row r="429" s="274" customFormat="1"/>
    <row r="430" s="274" customFormat="1"/>
    <row r="431" s="274" customFormat="1"/>
    <row r="432" s="274" customFormat="1"/>
    <row r="433" s="274" customFormat="1"/>
    <row r="434" s="274" customFormat="1"/>
    <row r="435" s="274" customFormat="1"/>
    <row r="436" s="274" customFormat="1"/>
    <row r="437" s="274" customFormat="1"/>
    <row r="438" s="274" customFormat="1"/>
    <row r="439" s="274" customFormat="1"/>
    <row r="440" s="274" customFormat="1"/>
    <row r="441" s="274" customFormat="1"/>
    <row r="442" s="274" customFormat="1"/>
    <row r="443" s="274" customFormat="1"/>
    <row r="444" s="274" customFormat="1"/>
    <row r="445" s="274" customFormat="1"/>
    <row r="446" s="274" customFormat="1"/>
    <row r="447" s="274" customFormat="1"/>
    <row r="448" s="274" customFormat="1"/>
    <row r="449" s="274" customFormat="1"/>
    <row r="450" s="274" customFormat="1"/>
    <row r="451" s="274" customFormat="1"/>
    <row r="452" s="274" customFormat="1"/>
    <row r="453" s="274" customFormat="1"/>
    <row r="454" s="274" customFormat="1"/>
    <row r="455" s="274" customFormat="1"/>
    <row r="456" s="274" customFormat="1"/>
    <row r="457" s="274" customFormat="1"/>
    <row r="458" s="274" customFormat="1"/>
    <row r="459" s="274" customFormat="1"/>
    <row r="460" s="274" customFormat="1"/>
    <row r="461" s="274" customFormat="1"/>
    <row r="462" s="274" customFormat="1"/>
    <row r="463" s="274" customFormat="1"/>
    <row r="464" s="274" customFormat="1"/>
    <row r="465" s="274" customFormat="1"/>
    <row r="466" s="274" customFormat="1"/>
    <row r="467" s="274" customFormat="1"/>
    <row r="468" s="274" customFormat="1"/>
    <row r="469" s="274" customFormat="1"/>
    <row r="470" s="274" customFormat="1"/>
    <row r="471" s="274" customFormat="1"/>
    <row r="472" s="274" customFormat="1"/>
    <row r="473" s="274" customFormat="1"/>
    <row r="474" s="274" customFormat="1"/>
    <row r="475" s="274" customFormat="1"/>
    <row r="476" s="274" customFormat="1"/>
    <row r="477" s="274" customFormat="1"/>
    <row r="478" s="274" customFormat="1"/>
    <row r="479" s="274" customFormat="1"/>
    <row r="480" s="274" customFormat="1"/>
    <row r="481" s="274" customFormat="1"/>
    <row r="482" s="274" customFormat="1"/>
    <row r="483" s="274" customFormat="1"/>
    <row r="484" s="274" customFormat="1"/>
    <row r="485" s="274" customFormat="1"/>
    <row r="486" s="274" customFormat="1"/>
    <row r="487" s="274" customFormat="1"/>
    <row r="488" s="274" customFormat="1"/>
    <row r="489" s="274" customFormat="1"/>
    <row r="490" s="274" customFormat="1"/>
    <row r="491" s="274" customFormat="1"/>
    <row r="492" s="274" customFormat="1"/>
    <row r="493" s="274" customFormat="1"/>
    <row r="494" s="274" customFormat="1"/>
    <row r="495" s="274" customFormat="1"/>
    <row r="496" s="274" customFormat="1"/>
    <row r="497" s="274" customFormat="1"/>
    <row r="498" s="274" customFormat="1"/>
    <row r="499" s="274" customFormat="1"/>
    <row r="500" s="274" customFormat="1"/>
  </sheetData>
  <mergeCells count="157">
    <mergeCell ref="C1:AA1"/>
    <mergeCell ref="C2:AA3"/>
    <mergeCell ref="D4:F4"/>
    <mergeCell ref="H4:N4"/>
    <mergeCell ref="P4:U4"/>
    <mergeCell ref="W4:AA4"/>
    <mergeCell ref="C9:D17"/>
    <mergeCell ref="E9:K9"/>
    <mergeCell ref="L9:AA9"/>
    <mergeCell ref="L10:AA11"/>
    <mergeCell ref="L12:AA13"/>
    <mergeCell ref="L14:AA15"/>
    <mergeCell ref="L16:AA17"/>
    <mergeCell ref="C5:D6"/>
    <mergeCell ref="G5:Q5"/>
    <mergeCell ref="R5:V6"/>
    <mergeCell ref="W5:AA6"/>
    <mergeCell ref="E6:Q6"/>
    <mergeCell ref="C7:D8"/>
    <mergeCell ref="E7:H7"/>
    <mergeCell ref="I7:L7"/>
    <mergeCell ref="E8:H8"/>
    <mergeCell ref="I8:L8"/>
    <mergeCell ref="C21:D23"/>
    <mergeCell ref="E21:K21"/>
    <mergeCell ref="L21:AA21"/>
    <mergeCell ref="E22:K22"/>
    <mergeCell ref="L22:AA22"/>
    <mergeCell ref="E23:K23"/>
    <mergeCell ref="L23:AA23"/>
    <mergeCell ref="C18:D20"/>
    <mergeCell ref="E18:K18"/>
    <mergeCell ref="L18:V18"/>
    <mergeCell ref="W18:AA18"/>
    <mergeCell ref="E19:K19"/>
    <mergeCell ref="L19:V19"/>
    <mergeCell ref="W19:AA19"/>
    <mergeCell ref="E20:K20"/>
    <mergeCell ref="L20:V20"/>
    <mergeCell ref="W20:AA20"/>
    <mergeCell ref="C24:P24"/>
    <mergeCell ref="D25:F25"/>
    <mergeCell ref="H25:N25"/>
    <mergeCell ref="P25:U25"/>
    <mergeCell ref="W25:AA25"/>
    <mergeCell ref="C26:D27"/>
    <mergeCell ref="G26:Q26"/>
    <mergeCell ref="R26:V27"/>
    <mergeCell ref="W26:AA27"/>
    <mergeCell ref="E27:Q27"/>
    <mergeCell ref="C28:D29"/>
    <mergeCell ref="E28:H28"/>
    <mergeCell ref="I28:L28"/>
    <mergeCell ref="E29:H29"/>
    <mergeCell ref="I29:L29"/>
    <mergeCell ref="C30:D38"/>
    <mergeCell ref="E30:K30"/>
    <mergeCell ref="L30:AA30"/>
    <mergeCell ref="L31:AA32"/>
    <mergeCell ref="L33:AA34"/>
    <mergeCell ref="L35:AA36"/>
    <mergeCell ref="L37:AA38"/>
    <mergeCell ref="C39:D41"/>
    <mergeCell ref="E39:K39"/>
    <mergeCell ref="L39:V39"/>
    <mergeCell ref="W39:AA39"/>
    <mergeCell ref="E40:K40"/>
    <mergeCell ref="L40:V40"/>
    <mergeCell ref="W40:AA40"/>
    <mergeCell ref="E41:K41"/>
    <mergeCell ref="L41:V41"/>
    <mergeCell ref="W41:AA41"/>
    <mergeCell ref="C42:D44"/>
    <mergeCell ref="E42:K42"/>
    <mergeCell ref="L42:AA42"/>
    <mergeCell ref="E43:K43"/>
    <mergeCell ref="L43:AA43"/>
    <mergeCell ref="E44:K44"/>
    <mergeCell ref="L44:AA44"/>
    <mergeCell ref="D46:F46"/>
    <mergeCell ref="H46:N46"/>
    <mergeCell ref="P46:U46"/>
    <mergeCell ref="W46:AA46"/>
    <mergeCell ref="C47:D48"/>
    <mergeCell ref="G47:Q47"/>
    <mergeCell ref="R47:V48"/>
    <mergeCell ref="W47:AA48"/>
    <mergeCell ref="E48:Q48"/>
    <mergeCell ref="C49:D50"/>
    <mergeCell ref="E49:H49"/>
    <mergeCell ref="I49:L49"/>
    <mergeCell ref="E50:H50"/>
    <mergeCell ref="I50:L50"/>
    <mergeCell ref="C51:D59"/>
    <mergeCell ref="E51:K51"/>
    <mergeCell ref="L51:AA51"/>
    <mergeCell ref="L52:AA53"/>
    <mergeCell ref="L54:AA55"/>
    <mergeCell ref="L56:AA57"/>
    <mergeCell ref="L58:AA59"/>
    <mergeCell ref="C60:D62"/>
    <mergeCell ref="E60:K60"/>
    <mergeCell ref="L60:V60"/>
    <mergeCell ref="W60:AA60"/>
    <mergeCell ref="E61:K61"/>
    <mergeCell ref="L61:V61"/>
    <mergeCell ref="W61:AA61"/>
    <mergeCell ref="E62:K62"/>
    <mergeCell ref="L62:V62"/>
    <mergeCell ref="W62:AA62"/>
    <mergeCell ref="C63:D65"/>
    <mergeCell ref="E63:K63"/>
    <mergeCell ref="L63:AA63"/>
    <mergeCell ref="E64:K64"/>
    <mergeCell ref="L64:AA64"/>
    <mergeCell ref="E65:K65"/>
    <mergeCell ref="L65:AA65"/>
    <mergeCell ref="D67:F67"/>
    <mergeCell ref="H67:N67"/>
    <mergeCell ref="P67:U67"/>
    <mergeCell ref="W67:AA67"/>
    <mergeCell ref="C68:D69"/>
    <mergeCell ref="G68:Q68"/>
    <mergeCell ref="R68:V69"/>
    <mergeCell ref="W68:AA69"/>
    <mergeCell ref="E69:Q69"/>
    <mergeCell ref="C70:D71"/>
    <mergeCell ref="E70:H70"/>
    <mergeCell ref="I70:L70"/>
    <mergeCell ref="E71:H71"/>
    <mergeCell ref="I71:L71"/>
    <mergeCell ref="C72:D80"/>
    <mergeCell ref="E72:K72"/>
    <mergeCell ref="L72:AA72"/>
    <mergeCell ref="L73:AA74"/>
    <mergeCell ref="L75:AA76"/>
    <mergeCell ref="L77:AA78"/>
    <mergeCell ref="L79:AA80"/>
    <mergeCell ref="C81:D83"/>
    <mergeCell ref="E81:K81"/>
    <mergeCell ref="L81:V81"/>
    <mergeCell ref="W81:AA81"/>
    <mergeCell ref="E82:K82"/>
    <mergeCell ref="L82:V82"/>
    <mergeCell ref="W82:AA82"/>
    <mergeCell ref="E83:K83"/>
    <mergeCell ref="C87:AA87"/>
    <mergeCell ref="C88:AA89"/>
    <mergeCell ref="L83:V83"/>
    <mergeCell ref="W83:AA83"/>
    <mergeCell ref="C84:D86"/>
    <mergeCell ref="E84:K84"/>
    <mergeCell ref="L84:AA84"/>
    <mergeCell ref="E85:K85"/>
    <mergeCell ref="L85:AA85"/>
    <mergeCell ref="E86:K86"/>
    <mergeCell ref="L86:AA86"/>
  </mergeCells>
  <phoneticPr fontId="1"/>
  <dataValidations count="6">
    <dataValidation type="list" allowBlank="1" showInputMessage="1" showErrorMessage="1" sqref="E7:H7 E28:H28 E70:H70 E49:H49" xr:uid="{583BA356-A579-40CB-8884-D97B9058C704}">
      <formula1>"□常勤（任期なし）,☑常勤（任期なし）"</formula1>
    </dataValidation>
    <dataValidation type="list" allowBlank="1" showInputMessage="1" showErrorMessage="1" sqref="I7:L7 I28:L28 I70:L70 I49:L49" xr:uid="{FB9147BC-6B93-4D35-BBFD-850DE1B8E0CB}">
      <formula1>"□常勤（任期あり）,☑常勤（任期あり）"</formula1>
    </dataValidation>
    <dataValidation type="list" allowBlank="1" showInputMessage="1" showErrorMessage="1" sqref="E8 E29 E71 E50" xr:uid="{CDF2BE84-D7BD-4EBB-8B6B-E9624A29F7A0}">
      <formula1>"□非常勤,☑非常勤"</formula1>
    </dataValidation>
    <dataValidation type="list" allowBlank="1" showInputMessage="1" showErrorMessage="1" sqref="I8:L8 I29:L29 I71:L71 I50:L50" xr:uid="{2BCB616C-E21C-4BA3-A02A-E9838FC656A8}">
      <formula1>"□外部委託,☑外部委託"</formula1>
    </dataValidation>
    <dataValidation type="list" allowBlank="1" showInputMessage="1" showErrorMessage="1" sqref="V4 C4 O4 V25 C25 O25 G25 G4 V67 C67 O67 G67 V46 C46 O46 G46" xr:uid="{D60CE591-D5F2-4E37-87BF-A67A3524DB96}">
      <formula1>"□,☑"</formula1>
    </dataValidation>
    <dataValidation type="list" allowBlank="1" showInputMessage="1" showErrorMessage="1" sqref="N7:N8 N70:N71 N28:N29 N49:N50" xr:uid="{BA27CF2F-270E-4D5C-8C51-8CA8E1E1A643}">
      <formula1>"選択,平成,令和"</formula1>
    </dataValidation>
  </dataValidations>
  <printOptions horizontalCentered="1" verticalCentered="1"/>
  <pageMargins left="0.39370078740157483" right="0.39370078740157483" top="0.39370078740157483" bottom="0.39370078740157483" header="0.19685039370078741" footer="0.19685039370078741"/>
  <pageSetup paperSize="9" scale="68" orientation="portrait" r:id="rId1"/>
  <headerFooter>
    <oddHeader>&amp;R&amp;"ＭＳ Ｐゴシック,標準"（様式１ー５）</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6C1DAB-0251-4746-8F43-01A5C714A6FC}">
  <sheetPr codeName="Sheet19">
    <pageSetUpPr fitToPage="1"/>
  </sheetPr>
  <dimension ref="A1:V43"/>
  <sheetViews>
    <sheetView view="pageBreakPreview" zoomScaleNormal="55" zoomScaleSheetLayoutView="100" workbookViewId="0">
      <selection activeCell="T26" sqref="T26"/>
    </sheetView>
  </sheetViews>
  <sheetFormatPr defaultColWidth="8.125" defaultRowHeight="18.75"/>
  <cols>
    <col min="1" max="1" width="0.75" customWidth="1"/>
    <col min="2" max="2" width="4.5" style="186" customWidth="1"/>
    <col min="3" max="5" width="6.375" style="186" customWidth="1"/>
    <col min="6" max="6" width="6.5" style="186" customWidth="1"/>
    <col min="7" max="14" width="6.5" style="187" customWidth="1"/>
    <col min="15" max="15" width="6.625" style="187" customWidth="1"/>
    <col min="16" max="16" width="6.5" style="187" customWidth="1"/>
    <col min="17" max="17" width="0.125" style="186" customWidth="1"/>
    <col min="18" max="18" width="4.5" customWidth="1"/>
    <col min="19" max="20" width="8.125" style="34"/>
    <col min="21" max="21" width="15.5" style="34" customWidth="1"/>
    <col min="22" max="22" width="8.125" style="34"/>
  </cols>
  <sheetData>
    <row r="1" spans="1:22">
      <c r="P1" s="353"/>
    </row>
    <row r="2" spans="1:22" s="72" customFormat="1" ht="17.100000000000001" customHeight="1">
      <c r="A2" s="214"/>
      <c r="B2" s="215" t="s">
        <v>260</v>
      </c>
      <c r="C2" s="215"/>
      <c r="D2" s="215"/>
      <c r="E2" s="215"/>
      <c r="F2" s="215"/>
      <c r="G2" s="189"/>
      <c r="H2" s="189"/>
      <c r="I2" s="189"/>
      <c r="J2" s="189"/>
      <c r="K2" s="189"/>
      <c r="L2" s="189"/>
      <c r="M2" s="189"/>
      <c r="N2" s="189"/>
      <c r="O2" s="189"/>
      <c r="P2" s="189"/>
      <c r="Q2" s="214"/>
      <c r="R2" s="563" t="s">
        <v>617</v>
      </c>
      <c r="S2" s="37"/>
      <c r="T2" s="37"/>
      <c r="U2" s="37"/>
      <c r="V2" s="37"/>
    </row>
    <row r="3" spans="1:22" ht="24.75" customHeight="1">
      <c r="B3" s="239" t="s">
        <v>193</v>
      </c>
      <c r="C3" s="238" t="s">
        <v>219</v>
      </c>
      <c r="D3" s="241"/>
      <c r="E3" s="241"/>
      <c r="F3" s="240" t="s">
        <v>193</v>
      </c>
      <c r="G3" s="238" t="s">
        <v>220</v>
      </c>
      <c r="H3" s="240"/>
      <c r="I3" s="238"/>
      <c r="J3" s="240"/>
      <c r="K3" s="240"/>
      <c r="L3" s="240"/>
      <c r="M3" s="240"/>
      <c r="N3" s="240"/>
      <c r="O3" s="1607"/>
      <c r="P3" s="1607"/>
      <c r="Q3" s="238"/>
      <c r="R3" s="496" t="s">
        <v>616</v>
      </c>
    </row>
    <row r="4" spans="1:22" ht="15" customHeight="1">
      <c r="B4" s="824" t="s">
        <v>593</v>
      </c>
      <c r="C4" s="824"/>
      <c r="D4" s="824"/>
      <c r="E4" s="824"/>
      <c r="F4" s="824"/>
      <c r="G4" s="824"/>
      <c r="H4" s="824"/>
      <c r="I4" s="824"/>
      <c r="J4" s="824"/>
      <c r="K4" s="824"/>
      <c r="L4" s="824"/>
      <c r="M4" s="824"/>
      <c r="N4" s="824"/>
      <c r="O4" s="824"/>
      <c r="P4" s="824"/>
      <c r="Q4" s="187"/>
      <c r="R4" s="72"/>
    </row>
    <row r="5" spans="1:22" ht="12.6" customHeight="1">
      <c r="B5" s="558"/>
      <c r="C5" s="559"/>
      <c r="D5" s="558"/>
      <c r="E5" s="558"/>
      <c r="F5" s="240"/>
      <c r="G5" s="238"/>
      <c r="H5" s="240"/>
      <c r="I5" s="238"/>
      <c r="J5" s="240"/>
      <c r="K5" s="240"/>
      <c r="L5" s="240"/>
      <c r="M5" s="240"/>
      <c r="N5" s="240"/>
      <c r="O5" s="1607" t="s">
        <v>35</v>
      </c>
      <c r="P5" s="1607"/>
      <c r="Q5" s="238"/>
    </row>
    <row r="6" spans="1:22" ht="18.600000000000001" customHeight="1">
      <c r="B6" s="393"/>
      <c r="C6" s="944" t="s">
        <v>61</v>
      </c>
      <c r="D6" s="945"/>
      <c r="E6" s="945"/>
      <c r="F6" s="945"/>
      <c r="G6" s="945"/>
      <c r="H6" s="945"/>
      <c r="I6" s="945"/>
      <c r="J6" s="946"/>
      <c r="K6" s="1285" t="s">
        <v>97</v>
      </c>
      <c r="L6" s="1340"/>
      <c r="M6" s="944" t="s">
        <v>462</v>
      </c>
      <c r="N6" s="946"/>
      <c r="O6" s="1609" t="s">
        <v>709</v>
      </c>
      <c r="P6" s="1610"/>
      <c r="R6" s="72"/>
      <c r="T6"/>
      <c r="U6"/>
      <c r="V6"/>
    </row>
    <row r="7" spans="1:22" ht="18.600000000000001" customHeight="1">
      <c r="B7" s="394"/>
      <c r="C7" s="1365"/>
      <c r="D7" s="1608"/>
      <c r="E7" s="1608"/>
      <c r="F7" s="1608"/>
      <c r="G7" s="1608"/>
      <c r="H7" s="1608"/>
      <c r="I7" s="1608"/>
      <c r="J7" s="1366"/>
      <c r="K7" s="1342"/>
      <c r="L7" s="1343"/>
      <c r="M7" s="1365"/>
      <c r="N7" s="1366"/>
      <c r="O7" s="1611" t="s">
        <v>269</v>
      </c>
      <c r="P7" s="1612"/>
      <c r="R7" s="72"/>
      <c r="T7"/>
      <c r="U7"/>
      <c r="V7"/>
    </row>
    <row r="8" spans="1:22" ht="21" customHeight="1">
      <c r="B8" s="1618" t="s">
        <v>221</v>
      </c>
      <c r="C8" s="1615" t="s">
        <v>222</v>
      </c>
      <c r="D8" s="1616"/>
      <c r="E8" s="1616"/>
      <c r="F8" s="1616"/>
      <c r="G8" s="1616"/>
      <c r="H8" s="1616"/>
      <c r="I8" s="1616"/>
      <c r="J8" s="1617"/>
      <c r="K8" s="1613"/>
      <c r="L8" s="1614"/>
      <c r="M8" s="1613"/>
      <c r="N8" s="1614"/>
      <c r="O8" s="1613"/>
      <c r="P8" s="1614"/>
      <c r="R8" s="72"/>
      <c r="T8"/>
      <c r="U8"/>
      <c r="V8"/>
    </row>
    <row r="9" spans="1:22" ht="21" customHeight="1">
      <c r="B9" s="1619"/>
      <c r="C9" s="1615" t="s">
        <v>223</v>
      </c>
      <c r="D9" s="1616"/>
      <c r="E9" s="1616"/>
      <c r="F9" s="1616"/>
      <c r="G9" s="1616"/>
      <c r="H9" s="1616"/>
      <c r="I9" s="1616"/>
      <c r="J9" s="1617"/>
      <c r="K9" s="1613"/>
      <c r="L9" s="1614"/>
      <c r="M9" s="1613"/>
      <c r="N9" s="1614"/>
      <c r="O9" s="1613"/>
      <c r="P9" s="1614"/>
      <c r="R9" s="72"/>
      <c r="T9"/>
      <c r="U9"/>
      <c r="V9"/>
    </row>
    <row r="10" spans="1:22" ht="21" customHeight="1">
      <c r="B10" s="1619"/>
      <c r="C10" s="1615" t="s">
        <v>224</v>
      </c>
      <c r="D10" s="1616"/>
      <c r="E10" s="1616"/>
      <c r="F10" s="1616"/>
      <c r="G10" s="1616"/>
      <c r="H10" s="1616"/>
      <c r="I10" s="1616"/>
      <c r="J10" s="1617"/>
      <c r="K10" s="1613"/>
      <c r="L10" s="1614"/>
      <c r="M10" s="1613"/>
      <c r="N10" s="1614"/>
      <c r="O10" s="1613"/>
      <c r="P10" s="1614"/>
      <c r="R10" s="72"/>
      <c r="T10"/>
      <c r="U10"/>
      <c r="V10"/>
    </row>
    <row r="11" spans="1:22" ht="21" customHeight="1">
      <c r="B11" s="1619"/>
      <c r="C11" s="1615" t="s">
        <v>225</v>
      </c>
      <c r="D11" s="1616"/>
      <c r="E11" s="1616"/>
      <c r="F11" s="1616"/>
      <c r="G11" s="1616"/>
      <c r="H11" s="1616"/>
      <c r="I11" s="1616"/>
      <c r="J11" s="1617"/>
      <c r="K11" s="1613"/>
      <c r="L11" s="1614"/>
      <c r="M11" s="1613"/>
      <c r="N11" s="1614"/>
      <c r="O11" s="1613"/>
      <c r="P11" s="1614"/>
      <c r="R11" s="72"/>
      <c r="T11"/>
      <c r="U11"/>
      <c r="V11"/>
    </row>
    <row r="12" spans="1:22" ht="21" customHeight="1">
      <c r="B12" s="1619"/>
      <c r="C12" s="974" t="s">
        <v>314</v>
      </c>
      <c r="D12" s="975"/>
      <c r="E12" s="975"/>
      <c r="F12" s="975"/>
      <c r="G12" s="975"/>
      <c r="H12" s="975"/>
      <c r="I12" s="975"/>
      <c r="J12" s="976"/>
      <c r="K12" s="1626">
        <f>SUM(K13:L17)</f>
        <v>0</v>
      </c>
      <c r="L12" s="1627"/>
      <c r="M12" s="1626">
        <f>SUM(M13:N17)</f>
        <v>0</v>
      </c>
      <c r="N12" s="1627"/>
      <c r="O12" s="1626">
        <f>SUM(O13:P17)</f>
        <v>0</v>
      </c>
      <c r="P12" s="1627"/>
      <c r="R12" s="72"/>
      <c r="T12"/>
      <c r="U12"/>
      <c r="V12"/>
    </row>
    <row r="13" spans="1:22" ht="21" customHeight="1">
      <c r="B13" s="1619"/>
      <c r="C13" s="1628"/>
      <c r="D13" s="974" t="s">
        <v>226</v>
      </c>
      <c r="E13" s="975"/>
      <c r="F13" s="975"/>
      <c r="G13" s="975"/>
      <c r="H13" s="975"/>
      <c r="I13" s="975"/>
      <c r="J13" s="976"/>
      <c r="K13" s="1630"/>
      <c r="L13" s="1631"/>
      <c r="M13" s="1630"/>
      <c r="N13" s="1631"/>
      <c r="O13" s="1630"/>
      <c r="P13" s="1631"/>
      <c r="R13" s="72"/>
      <c r="T13"/>
      <c r="U13"/>
      <c r="V13"/>
    </row>
    <row r="14" spans="1:22" ht="21" customHeight="1">
      <c r="B14" s="1619"/>
      <c r="C14" s="1628"/>
      <c r="D14" s="1116" t="s">
        <v>227</v>
      </c>
      <c r="E14" s="1117"/>
      <c r="F14" s="1117"/>
      <c r="G14" s="1117"/>
      <c r="H14" s="1117"/>
      <c r="I14" s="1117"/>
      <c r="J14" s="1118"/>
      <c r="K14" s="1621"/>
      <c r="L14" s="1622"/>
      <c r="M14" s="1621"/>
      <c r="N14" s="1622"/>
      <c r="O14" s="1621"/>
      <c r="P14" s="1622"/>
      <c r="R14" s="72"/>
      <c r="T14"/>
      <c r="U14"/>
      <c r="V14"/>
    </row>
    <row r="15" spans="1:22" ht="21" customHeight="1">
      <c r="B15" s="1619"/>
      <c r="C15" s="1628"/>
      <c r="D15" s="1623" t="s">
        <v>228</v>
      </c>
      <c r="E15" s="1624"/>
      <c r="F15" s="1624"/>
      <c r="G15" s="1624" t="s">
        <v>99</v>
      </c>
      <c r="H15" s="1624"/>
      <c r="I15" s="1624"/>
      <c r="J15" s="1625"/>
      <c r="K15" s="1621"/>
      <c r="L15" s="1622"/>
      <c r="M15" s="1621"/>
      <c r="N15" s="1622"/>
      <c r="O15" s="1621"/>
      <c r="P15" s="1622"/>
      <c r="R15" s="72"/>
      <c r="T15"/>
      <c r="U15"/>
      <c r="V15"/>
    </row>
    <row r="16" spans="1:22" ht="21" customHeight="1">
      <c r="B16" s="1619"/>
      <c r="C16" s="1628"/>
      <c r="D16" s="1116" t="s">
        <v>229</v>
      </c>
      <c r="E16" s="1117"/>
      <c r="F16" s="1117"/>
      <c r="G16" s="1117"/>
      <c r="H16" s="1117"/>
      <c r="I16" s="1117"/>
      <c r="J16" s="1118"/>
      <c r="K16" s="1621"/>
      <c r="L16" s="1622"/>
      <c r="M16" s="1621"/>
      <c r="N16" s="1622"/>
      <c r="O16" s="1621"/>
      <c r="P16" s="1622"/>
      <c r="R16" s="72"/>
      <c r="T16"/>
      <c r="U16"/>
      <c r="V16"/>
    </row>
    <row r="17" spans="1:22" ht="21" customHeight="1">
      <c r="B17" s="1619"/>
      <c r="C17" s="1629"/>
      <c r="D17" s="1632" t="s">
        <v>315</v>
      </c>
      <c r="E17" s="1633"/>
      <c r="F17" s="1633" t="s">
        <v>99</v>
      </c>
      <c r="G17" s="1633"/>
      <c r="H17" s="1633"/>
      <c r="I17" s="1633"/>
      <c r="J17" s="1634"/>
      <c r="K17" s="1635"/>
      <c r="L17" s="1636"/>
      <c r="M17" s="1635"/>
      <c r="N17" s="1636"/>
      <c r="O17" s="1635"/>
      <c r="P17" s="1636"/>
      <c r="R17" s="72"/>
      <c r="T17"/>
      <c r="U17"/>
      <c r="V17"/>
    </row>
    <row r="18" spans="1:22" ht="21" customHeight="1">
      <c r="B18" s="1619"/>
      <c r="C18" s="1637" t="s">
        <v>286</v>
      </c>
      <c r="D18" s="1638"/>
      <c r="E18" s="1639" t="s">
        <v>99</v>
      </c>
      <c r="F18" s="1639"/>
      <c r="G18" s="1639"/>
      <c r="H18" s="1639"/>
      <c r="I18" s="1639"/>
      <c r="J18" s="1640"/>
      <c r="K18" s="1613"/>
      <c r="L18" s="1614"/>
      <c r="M18" s="1613"/>
      <c r="N18" s="1614"/>
      <c r="O18" s="1613"/>
      <c r="P18" s="1614"/>
      <c r="R18" s="72"/>
      <c r="T18"/>
      <c r="U18"/>
      <c r="V18"/>
    </row>
    <row r="19" spans="1:22" s="34" customFormat="1" ht="21" customHeight="1">
      <c r="A19"/>
      <c r="B19" s="1619"/>
      <c r="C19" s="1615" t="s">
        <v>231</v>
      </c>
      <c r="D19" s="1616"/>
      <c r="E19" s="1616"/>
      <c r="F19" s="1616"/>
      <c r="G19" s="1616"/>
      <c r="H19" s="1616"/>
      <c r="I19" s="1616"/>
      <c r="J19" s="1617"/>
      <c r="K19" s="1613"/>
      <c r="L19" s="1614"/>
      <c r="M19" s="1613"/>
      <c r="N19" s="1614"/>
      <c r="O19" s="1613"/>
      <c r="P19" s="1614"/>
      <c r="Q19" s="186"/>
      <c r="R19" s="72"/>
    </row>
    <row r="20" spans="1:22" s="34" customFormat="1" ht="21" customHeight="1">
      <c r="A20"/>
      <c r="B20" s="1619"/>
      <c r="C20" s="974" t="s">
        <v>232</v>
      </c>
      <c r="D20" s="975"/>
      <c r="E20" s="975"/>
      <c r="F20" s="975"/>
      <c r="G20" s="975"/>
      <c r="H20" s="975"/>
      <c r="I20" s="975"/>
      <c r="J20" s="976"/>
      <c r="K20" s="1626">
        <f>SUM(K21:L22)</f>
        <v>0</v>
      </c>
      <c r="L20" s="1627"/>
      <c r="M20" s="1626">
        <f>SUM(M21:N22)</f>
        <v>0</v>
      </c>
      <c r="N20" s="1627"/>
      <c r="O20" s="1626">
        <f>SUM(O21:P22)</f>
        <v>0</v>
      </c>
      <c r="P20" s="1627"/>
      <c r="Q20" s="186"/>
      <c r="R20" s="72"/>
    </row>
    <row r="21" spans="1:22" s="34" customFormat="1" ht="21" customHeight="1">
      <c r="A21"/>
      <c r="B21" s="1619"/>
      <c r="C21" s="1628"/>
      <c r="D21" s="1643" t="s">
        <v>233</v>
      </c>
      <c r="E21" s="1644"/>
      <c r="F21" s="1644"/>
      <c r="G21" s="1644"/>
      <c r="H21" s="1644"/>
      <c r="I21" s="1644"/>
      <c r="J21" s="1645"/>
      <c r="K21" s="1630"/>
      <c r="L21" s="1631"/>
      <c r="M21" s="1630"/>
      <c r="N21" s="1631"/>
      <c r="O21" s="1630"/>
      <c r="P21" s="1631"/>
      <c r="Q21" s="186"/>
      <c r="R21" s="72"/>
    </row>
    <row r="22" spans="1:22" s="34" customFormat="1" ht="21" customHeight="1">
      <c r="A22"/>
      <c r="B22" s="1619"/>
      <c r="C22" s="1629"/>
      <c r="D22" s="1646" t="s">
        <v>220</v>
      </c>
      <c r="E22" s="1647"/>
      <c r="F22" s="1647"/>
      <c r="G22" s="1647"/>
      <c r="H22" s="1647"/>
      <c r="I22" s="1647"/>
      <c r="J22" s="1648"/>
      <c r="K22" s="1641"/>
      <c r="L22" s="1642"/>
      <c r="M22" s="1641"/>
      <c r="N22" s="1642"/>
      <c r="O22" s="1641"/>
      <c r="P22" s="1642"/>
      <c r="Q22" s="186"/>
      <c r="R22" s="72"/>
    </row>
    <row r="23" spans="1:22" s="34" customFormat="1" ht="21" customHeight="1">
      <c r="A23"/>
      <c r="B23" s="1619"/>
      <c r="C23" s="974" t="s">
        <v>321</v>
      </c>
      <c r="D23" s="975"/>
      <c r="E23" s="975"/>
      <c r="F23" s="975"/>
      <c r="G23" s="975"/>
      <c r="H23" s="975"/>
      <c r="I23" s="975"/>
      <c r="J23" s="976"/>
      <c r="K23" s="1626">
        <f>SUM(K24:L25)</f>
        <v>0</v>
      </c>
      <c r="L23" s="1627"/>
      <c r="M23" s="1626">
        <f>SUM(M24:N25)</f>
        <v>0</v>
      </c>
      <c r="N23" s="1627"/>
      <c r="O23" s="1626">
        <f>SUM(O24:P25)</f>
        <v>0</v>
      </c>
      <c r="P23" s="1627"/>
      <c r="Q23" s="186"/>
      <c r="R23" s="72"/>
    </row>
    <row r="24" spans="1:22" s="34" customFormat="1" ht="21" customHeight="1">
      <c r="A24"/>
      <c r="B24" s="1619"/>
      <c r="C24" s="1628"/>
      <c r="D24" s="1643" t="s">
        <v>233</v>
      </c>
      <c r="E24" s="1644"/>
      <c r="F24" s="1644"/>
      <c r="G24" s="1644"/>
      <c r="H24" s="1644"/>
      <c r="I24" s="1644"/>
      <c r="J24" s="1645"/>
      <c r="K24" s="1630"/>
      <c r="L24" s="1631"/>
      <c r="M24" s="1630"/>
      <c r="N24" s="1631"/>
      <c r="O24" s="1630"/>
      <c r="P24" s="1631"/>
      <c r="Q24" s="186"/>
      <c r="R24" s="72"/>
    </row>
    <row r="25" spans="1:22" s="34" customFormat="1" ht="21" customHeight="1">
      <c r="A25"/>
      <c r="B25" s="1619"/>
      <c r="C25" s="1629"/>
      <c r="D25" s="1646" t="s">
        <v>220</v>
      </c>
      <c r="E25" s="1647"/>
      <c r="F25" s="1647"/>
      <c r="G25" s="1647"/>
      <c r="H25" s="1647"/>
      <c r="I25" s="1647"/>
      <c r="J25" s="1648"/>
      <c r="K25" s="1641"/>
      <c r="L25" s="1642"/>
      <c r="M25" s="1641"/>
      <c r="N25" s="1642"/>
      <c r="O25" s="1641"/>
      <c r="P25" s="1642"/>
      <c r="Q25" s="186"/>
      <c r="R25" s="72"/>
    </row>
    <row r="26" spans="1:22" s="34" customFormat="1" ht="21" customHeight="1">
      <c r="A26"/>
      <c r="B26" s="1619"/>
      <c r="C26" s="974" t="s">
        <v>234</v>
      </c>
      <c r="D26" s="975"/>
      <c r="E26" s="975"/>
      <c r="F26" s="975"/>
      <c r="G26" s="975"/>
      <c r="H26" s="975"/>
      <c r="I26" s="975"/>
      <c r="J26" s="976"/>
      <c r="K26" s="1626">
        <f>SUM(K27:L28)</f>
        <v>0</v>
      </c>
      <c r="L26" s="1627"/>
      <c r="M26" s="1626">
        <f>SUM(M27:N28)</f>
        <v>0</v>
      </c>
      <c r="N26" s="1627"/>
      <c r="O26" s="1626">
        <f>SUM(O27:P28)</f>
        <v>0</v>
      </c>
      <c r="P26" s="1627"/>
      <c r="Q26" s="186"/>
      <c r="R26" s="72"/>
    </row>
    <row r="27" spans="1:22" s="34" customFormat="1" ht="21" customHeight="1">
      <c r="A27"/>
      <c r="B27" s="1619"/>
      <c r="C27" s="1628"/>
      <c r="D27" s="1643" t="s">
        <v>233</v>
      </c>
      <c r="E27" s="1644"/>
      <c r="F27" s="1644"/>
      <c r="G27" s="1644"/>
      <c r="H27" s="1644"/>
      <c r="I27" s="1644"/>
      <c r="J27" s="1645"/>
      <c r="K27" s="1630"/>
      <c r="L27" s="1631"/>
      <c r="M27" s="1630"/>
      <c r="N27" s="1631"/>
      <c r="O27" s="1630"/>
      <c r="P27" s="1631"/>
      <c r="Q27" s="186"/>
      <c r="R27" s="72"/>
    </row>
    <row r="28" spans="1:22" s="34" customFormat="1" ht="21" customHeight="1">
      <c r="A28"/>
      <c r="B28" s="1619"/>
      <c r="C28" s="1629"/>
      <c r="D28" s="1646" t="s">
        <v>220</v>
      </c>
      <c r="E28" s="1647"/>
      <c r="F28" s="1647"/>
      <c r="G28" s="1647"/>
      <c r="H28" s="1647"/>
      <c r="I28" s="1647"/>
      <c r="J28" s="1648"/>
      <c r="K28" s="1641"/>
      <c r="L28" s="1642"/>
      <c r="M28" s="1641"/>
      <c r="N28" s="1642"/>
      <c r="O28" s="1641"/>
      <c r="P28" s="1642"/>
      <c r="Q28" s="186"/>
      <c r="R28" s="72"/>
    </row>
    <row r="29" spans="1:22" s="34" customFormat="1" ht="21" customHeight="1">
      <c r="A29"/>
      <c r="B29" s="1619"/>
      <c r="C29" s="1649" t="s">
        <v>230</v>
      </c>
      <c r="D29" s="1639"/>
      <c r="E29" s="1639" t="s">
        <v>99</v>
      </c>
      <c r="F29" s="1639"/>
      <c r="G29" s="1639"/>
      <c r="H29" s="1639"/>
      <c r="I29" s="1639"/>
      <c r="J29" s="1640"/>
      <c r="K29" s="1613"/>
      <c r="L29" s="1614"/>
      <c r="M29" s="1613"/>
      <c r="N29" s="1614"/>
      <c r="O29" s="1613"/>
      <c r="P29" s="1614"/>
      <c r="Q29" s="186"/>
      <c r="R29" s="72"/>
    </row>
    <row r="30" spans="1:22" s="34" customFormat="1" ht="21" customHeight="1" thickBot="1">
      <c r="A30"/>
      <c r="B30" s="1620"/>
      <c r="C30" s="1650" t="s">
        <v>85</v>
      </c>
      <c r="D30" s="1651"/>
      <c r="E30" s="1651"/>
      <c r="F30" s="1651"/>
      <c r="G30" s="1651"/>
      <c r="H30" s="1651"/>
      <c r="I30" s="1651"/>
      <c r="J30" s="1652"/>
      <c r="K30" s="1653">
        <f>SUM(K8,K10,K9,K11,K12,K18,K19,K20,K23,K26,K29,)</f>
        <v>0</v>
      </c>
      <c r="L30" s="1654"/>
      <c r="M30" s="1653">
        <f>SUM(M8,M10,M9,M11,M12,M18,M19,M20,M23,M26,M29,)</f>
        <v>0</v>
      </c>
      <c r="N30" s="1654"/>
      <c r="O30" s="1653">
        <f>SUM(O8,O10,O9,O11,O12,O18,O19,O20,O23,O26,O29,)</f>
        <v>0</v>
      </c>
      <c r="P30" s="1654"/>
      <c r="Q30" s="186"/>
      <c r="R30" s="72"/>
    </row>
    <row r="31" spans="1:22" s="34" customFormat="1" ht="21" customHeight="1" thickTop="1">
      <c r="A31"/>
      <c r="B31" s="1671" t="s">
        <v>235</v>
      </c>
      <c r="C31" s="1655" t="s">
        <v>236</v>
      </c>
      <c r="D31" s="1656"/>
      <c r="E31" s="1656"/>
      <c r="F31" s="1656"/>
      <c r="G31" s="1656"/>
      <c r="H31" s="1656"/>
      <c r="I31" s="1656"/>
      <c r="J31" s="1657"/>
      <c r="K31" s="1658">
        <f>SUM(K32:L36)</f>
        <v>0</v>
      </c>
      <c r="L31" s="1659"/>
      <c r="M31" s="1658">
        <f>SUM(M32:N36)</f>
        <v>0</v>
      </c>
      <c r="N31" s="1659"/>
      <c r="O31" s="1658">
        <f>SUM(O32:P36)</f>
        <v>0</v>
      </c>
      <c r="P31" s="1659"/>
      <c r="Q31" s="186"/>
      <c r="R31" s="72"/>
    </row>
    <row r="32" spans="1:22" s="34" customFormat="1" ht="21" customHeight="1">
      <c r="A32"/>
      <c r="B32" s="1619"/>
      <c r="C32" s="1628"/>
      <c r="D32" s="1147" t="s">
        <v>82</v>
      </c>
      <c r="E32" s="1133"/>
      <c r="F32" s="1133"/>
      <c r="G32" s="1133"/>
      <c r="H32" s="1133"/>
      <c r="I32" s="1133"/>
      <c r="J32" s="1134"/>
      <c r="K32" s="1630"/>
      <c r="L32" s="1631"/>
      <c r="M32" s="1630"/>
      <c r="N32" s="1631"/>
      <c r="O32" s="1630"/>
      <c r="P32" s="1631"/>
      <c r="Q32" s="186"/>
      <c r="R32" s="72"/>
    </row>
    <row r="33" spans="1:22" s="34" customFormat="1" ht="21" customHeight="1">
      <c r="A33"/>
      <c r="B33" s="1619"/>
      <c r="C33" s="1628"/>
      <c r="D33" s="1116" t="s">
        <v>83</v>
      </c>
      <c r="E33" s="1117"/>
      <c r="F33" s="1117"/>
      <c r="G33" s="1117"/>
      <c r="H33" s="1117"/>
      <c r="I33" s="1117"/>
      <c r="J33" s="1118"/>
      <c r="K33" s="1621"/>
      <c r="L33" s="1622"/>
      <c r="M33" s="1621"/>
      <c r="N33" s="1622"/>
      <c r="O33" s="1621"/>
      <c r="P33" s="1622"/>
      <c r="Q33" s="186"/>
      <c r="R33" s="72"/>
    </row>
    <row r="34" spans="1:22" s="34" customFormat="1" ht="21" customHeight="1">
      <c r="A34"/>
      <c r="B34" s="1619"/>
      <c r="C34" s="1628"/>
      <c r="D34" s="1116" t="s">
        <v>84</v>
      </c>
      <c r="E34" s="1117"/>
      <c r="F34" s="1117"/>
      <c r="G34" s="1117"/>
      <c r="H34" s="1117"/>
      <c r="I34" s="1117"/>
      <c r="J34" s="1118"/>
      <c r="K34" s="1621"/>
      <c r="L34" s="1622"/>
      <c r="M34" s="1621"/>
      <c r="N34" s="1622"/>
      <c r="O34" s="1621"/>
      <c r="P34" s="1622"/>
      <c r="Q34" s="186"/>
      <c r="R34" s="72"/>
    </row>
    <row r="35" spans="1:22" s="34" customFormat="1" ht="21" customHeight="1">
      <c r="A35"/>
      <c r="B35" s="1619"/>
      <c r="C35" s="1628"/>
      <c r="D35" s="1116" t="s">
        <v>535</v>
      </c>
      <c r="E35" s="1117"/>
      <c r="F35" s="1117"/>
      <c r="G35" s="1117"/>
      <c r="H35" s="1117"/>
      <c r="I35" s="1117"/>
      <c r="J35" s="1118"/>
      <c r="K35" s="1660"/>
      <c r="L35" s="1661"/>
      <c r="M35" s="1660"/>
      <c r="N35" s="1661"/>
      <c r="O35" s="1621"/>
      <c r="P35" s="1622"/>
      <c r="Q35" s="186"/>
      <c r="R35" s="72"/>
    </row>
    <row r="36" spans="1:22" s="34" customFormat="1" ht="21" customHeight="1">
      <c r="A36"/>
      <c r="B36" s="1619"/>
      <c r="C36" s="1629"/>
      <c r="D36" s="1632" t="s">
        <v>230</v>
      </c>
      <c r="E36" s="1633"/>
      <c r="F36" s="1633" t="s">
        <v>99</v>
      </c>
      <c r="G36" s="1633"/>
      <c r="H36" s="1633"/>
      <c r="I36" s="1633"/>
      <c r="J36" s="1634"/>
      <c r="K36" s="1635"/>
      <c r="L36" s="1636"/>
      <c r="M36" s="1635"/>
      <c r="N36" s="1636"/>
      <c r="O36" s="1635"/>
      <c r="P36" s="1636"/>
      <c r="Q36" s="186"/>
      <c r="R36" s="72"/>
    </row>
    <row r="37" spans="1:22" s="34" customFormat="1" ht="21" customHeight="1">
      <c r="A37"/>
      <c r="B37" s="1619"/>
      <c r="C37" s="1675" t="s">
        <v>590</v>
      </c>
      <c r="D37" s="974" t="s">
        <v>237</v>
      </c>
      <c r="E37" s="975"/>
      <c r="F37" s="975"/>
      <c r="G37" s="975"/>
      <c r="H37" s="975"/>
      <c r="I37" s="975"/>
      <c r="J37" s="976"/>
      <c r="K37" s="1630"/>
      <c r="L37" s="1631"/>
      <c r="M37" s="1630"/>
      <c r="N37" s="1631"/>
      <c r="O37" s="1630"/>
      <c r="P37" s="1631"/>
      <c r="Q37" s="186"/>
      <c r="R37" s="72"/>
    </row>
    <row r="38" spans="1:22" s="34" customFormat="1" ht="21" customHeight="1">
      <c r="A38"/>
      <c r="B38" s="1619"/>
      <c r="C38" s="1676"/>
      <c r="D38" s="1662" t="s">
        <v>238</v>
      </c>
      <c r="E38" s="1663"/>
      <c r="F38" s="1663"/>
      <c r="G38" s="1663"/>
      <c r="H38" s="1663"/>
      <c r="I38" s="1663"/>
      <c r="J38" s="1664"/>
      <c r="K38" s="1641"/>
      <c r="L38" s="1665"/>
      <c r="M38" s="1641"/>
      <c r="N38" s="1665"/>
      <c r="O38" s="1641"/>
      <c r="P38" s="1665"/>
      <c r="Q38" s="186"/>
      <c r="R38" s="72"/>
    </row>
    <row r="39" spans="1:22" s="34" customFormat="1" ht="21" customHeight="1">
      <c r="A39"/>
      <c r="B39" s="1619"/>
      <c r="C39" s="1672" t="s">
        <v>591</v>
      </c>
      <c r="D39" s="1673"/>
      <c r="E39" s="1673"/>
      <c r="F39" s="1673"/>
      <c r="G39" s="1673"/>
      <c r="H39" s="1673"/>
      <c r="I39" s="1673"/>
      <c r="J39" s="1674"/>
      <c r="K39" s="1613"/>
      <c r="L39" s="1614"/>
      <c r="M39" s="1613"/>
      <c r="N39" s="1614"/>
      <c r="O39" s="1613"/>
      <c r="P39" s="1614"/>
      <c r="Q39" s="186"/>
      <c r="R39" s="72"/>
    </row>
    <row r="40" spans="1:22" s="34" customFormat="1" ht="21" customHeight="1">
      <c r="A40"/>
      <c r="B40" s="1619"/>
      <c r="C40" s="395" t="s">
        <v>230</v>
      </c>
      <c r="D40" s="396"/>
      <c r="E40" s="1639" t="s">
        <v>241</v>
      </c>
      <c r="F40" s="1639"/>
      <c r="G40" s="1639"/>
      <c r="H40" s="1639"/>
      <c r="I40" s="1639"/>
      <c r="J40" s="1640"/>
      <c r="K40" s="1613"/>
      <c r="L40" s="1614"/>
      <c r="M40" s="1613"/>
      <c r="N40" s="1614"/>
      <c r="O40" s="1613"/>
      <c r="P40" s="1614"/>
      <c r="Q40" s="186"/>
      <c r="R40" s="72"/>
    </row>
    <row r="41" spans="1:22" s="34" customFormat="1" ht="21" customHeight="1" thickBot="1">
      <c r="A41"/>
      <c r="B41" s="1620"/>
      <c r="C41" s="1650" t="s">
        <v>85</v>
      </c>
      <c r="D41" s="1651"/>
      <c r="E41" s="1651"/>
      <c r="F41" s="1651"/>
      <c r="G41" s="1651"/>
      <c r="H41" s="1651"/>
      <c r="I41" s="1651"/>
      <c r="J41" s="1652"/>
      <c r="K41" s="1653">
        <f>SUM(K31,K37,K38,K39,K40)</f>
        <v>0</v>
      </c>
      <c r="L41" s="1654"/>
      <c r="M41" s="1653">
        <f>SUM(M31,M37,M38,M39,M40)</f>
        <v>0</v>
      </c>
      <c r="N41" s="1654"/>
      <c r="O41" s="1653">
        <f>SUM(O31,O37,O38,O39,O40)</f>
        <v>0</v>
      </c>
      <c r="P41" s="1654"/>
      <c r="Q41" s="186"/>
      <c r="R41" s="72"/>
    </row>
    <row r="42" spans="1:22" ht="24.75" customHeight="1" thickTop="1">
      <c r="B42" s="1666" t="s">
        <v>239</v>
      </c>
      <c r="C42" s="1667"/>
      <c r="D42" s="1667"/>
      <c r="E42" s="1667"/>
      <c r="F42" s="1667"/>
      <c r="G42" s="1667"/>
      <c r="H42" s="1667"/>
      <c r="I42" s="1667"/>
      <c r="J42" s="1668"/>
      <c r="K42" s="1669" t="str">
        <f>IFERROR(K30/K41,"")</f>
        <v/>
      </c>
      <c r="L42" s="1670"/>
      <c r="M42" s="1669" t="str">
        <f>IFERROR(M30/M41,"")</f>
        <v/>
      </c>
      <c r="N42" s="1670"/>
      <c r="O42" s="1669" t="str">
        <f>IFERROR(O30/O41,"")</f>
        <v/>
      </c>
      <c r="P42" s="1670"/>
      <c r="Q42" s="187"/>
      <c r="R42" s="72"/>
      <c r="T42"/>
      <c r="U42"/>
      <c r="V42"/>
    </row>
    <row r="43" spans="1:22" ht="32.25" customHeight="1">
      <c r="B43" s="1606" t="s">
        <v>592</v>
      </c>
      <c r="C43" s="1606"/>
      <c r="D43" s="1606"/>
      <c r="E43" s="1606"/>
      <c r="F43" s="1606"/>
      <c r="G43" s="1606"/>
      <c r="H43" s="1606"/>
      <c r="I43" s="1606"/>
      <c r="J43" s="1606"/>
      <c r="K43" s="1606"/>
      <c r="L43" s="1606"/>
      <c r="M43" s="1606"/>
      <c r="N43" s="1606"/>
      <c r="O43" s="1606"/>
      <c r="P43" s="1606"/>
      <c r="Q43" s="187"/>
      <c r="R43" s="72"/>
    </row>
  </sheetData>
  <mergeCells count="162">
    <mergeCell ref="C41:J41"/>
    <mergeCell ref="K41:L41"/>
    <mergeCell ref="M41:N41"/>
    <mergeCell ref="O41:P41"/>
    <mergeCell ref="B42:J42"/>
    <mergeCell ref="K42:L42"/>
    <mergeCell ref="M42:N42"/>
    <mergeCell ref="O42:P42"/>
    <mergeCell ref="B31:B41"/>
    <mergeCell ref="M36:N36"/>
    <mergeCell ref="O36:P36"/>
    <mergeCell ref="C39:J39"/>
    <mergeCell ref="K39:L39"/>
    <mergeCell ref="M39:N39"/>
    <mergeCell ref="O39:P39"/>
    <mergeCell ref="E40:J40"/>
    <mergeCell ref="K40:L40"/>
    <mergeCell ref="M40:N40"/>
    <mergeCell ref="O40:P40"/>
    <mergeCell ref="C37:C38"/>
    <mergeCell ref="D37:J37"/>
    <mergeCell ref="K37:L37"/>
    <mergeCell ref="M37:N37"/>
    <mergeCell ref="O37:P37"/>
    <mergeCell ref="D38:J38"/>
    <mergeCell ref="K38:L38"/>
    <mergeCell ref="M38:N38"/>
    <mergeCell ref="O38:P38"/>
    <mergeCell ref="D32:J32"/>
    <mergeCell ref="K32:L32"/>
    <mergeCell ref="M32:N32"/>
    <mergeCell ref="O32:P32"/>
    <mergeCell ref="D33:J33"/>
    <mergeCell ref="K33:L33"/>
    <mergeCell ref="M33:N33"/>
    <mergeCell ref="O33:P33"/>
    <mergeCell ref="C30:J30"/>
    <mergeCell ref="K30:L30"/>
    <mergeCell ref="M30:N30"/>
    <mergeCell ref="O30:P30"/>
    <mergeCell ref="C31:J31"/>
    <mergeCell ref="K31:L31"/>
    <mergeCell ref="M31:N31"/>
    <mergeCell ref="O31:P31"/>
    <mergeCell ref="C32:C36"/>
    <mergeCell ref="D35:J35"/>
    <mergeCell ref="K35:L35"/>
    <mergeCell ref="M35:N35"/>
    <mergeCell ref="O35:P35"/>
    <mergeCell ref="D36:E36"/>
    <mergeCell ref="F36:J36"/>
    <mergeCell ref="K36:L36"/>
    <mergeCell ref="K34:L34"/>
    <mergeCell ref="M34:N34"/>
    <mergeCell ref="O34:P34"/>
    <mergeCell ref="K28:L28"/>
    <mergeCell ref="M28:N28"/>
    <mergeCell ref="O28:P28"/>
    <mergeCell ref="C29:D29"/>
    <mergeCell ref="E29:J29"/>
    <mergeCell ref="K29:L29"/>
    <mergeCell ref="M29:N29"/>
    <mergeCell ref="O29:P29"/>
    <mergeCell ref="C26:J26"/>
    <mergeCell ref="K26:L26"/>
    <mergeCell ref="M26:N26"/>
    <mergeCell ref="O26:P26"/>
    <mergeCell ref="C27:C28"/>
    <mergeCell ref="D27:J27"/>
    <mergeCell ref="K27:L27"/>
    <mergeCell ref="M27:N27"/>
    <mergeCell ref="O27:P27"/>
    <mergeCell ref="D28:J28"/>
    <mergeCell ref="C24:C25"/>
    <mergeCell ref="D24:J24"/>
    <mergeCell ref="K24:L24"/>
    <mergeCell ref="M24:N24"/>
    <mergeCell ref="O24:P24"/>
    <mergeCell ref="D25:J25"/>
    <mergeCell ref="K25:L25"/>
    <mergeCell ref="M25:N25"/>
    <mergeCell ref="O25:P25"/>
    <mergeCell ref="C19:J19"/>
    <mergeCell ref="K19:L19"/>
    <mergeCell ref="M19:N19"/>
    <mergeCell ref="O19:P19"/>
    <mergeCell ref="K22:L22"/>
    <mergeCell ref="M22:N22"/>
    <mergeCell ref="O22:P22"/>
    <mergeCell ref="C23:J23"/>
    <mergeCell ref="K23:L23"/>
    <mergeCell ref="M23:N23"/>
    <mergeCell ref="O23:P23"/>
    <mergeCell ref="C20:J20"/>
    <mergeCell ref="K20:L20"/>
    <mergeCell ref="M20:N20"/>
    <mergeCell ref="O20:P20"/>
    <mergeCell ref="C21:C22"/>
    <mergeCell ref="D21:J21"/>
    <mergeCell ref="K21:L21"/>
    <mergeCell ref="M21:N21"/>
    <mergeCell ref="O21:P21"/>
    <mergeCell ref="D22:J22"/>
    <mergeCell ref="O16:P16"/>
    <mergeCell ref="D17:E17"/>
    <mergeCell ref="F17:J17"/>
    <mergeCell ref="K17:L17"/>
    <mergeCell ref="M17:N17"/>
    <mergeCell ref="O17:P17"/>
    <mergeCell ref="C18:D18"/>
    <mergeCell ref="E18:J18"/>
    <mergeCell ref="K18:L18"/>
    <mergeCell ref="M18:N18"/>
    <mergeCell ref="O18:P18"/>
    <mergeCell ref="M9:N9"/>
    <mergeCell ref="O9:P9"/>
    <mergeCell ref="C10:J10"/>
    <mergeCell ref="K14:L14"/>
    <mergeCell ref="M14:N14"/>
    <mergeCell ref="O14:P14"/>
    <mergeCell ref="D15:F15"/>
    <mergeCell ref="G15:J15"/>
    <mergeCell ref="K15:L15"/>
    <mergeCell ref="M15:N15"/>
    <mergeCell ref="O15:P15"/>
    <mergeCell ref="C12:J12"/>
    <mergeCell ref="K12:L12"/>
    <mergeCell ref="M12:N12"/>
    <mergeCell ref="O12:P12"/>
    <mergeCell ref="C13:C17"/>
    <mergeCell ref="D13:J13"/>
    <mergeCell ref="K13:L13"/>
    <mergeCell ref="M13:N13"/>
    <mergeCell ref="O13:P13"/>
    <mergeCell ref="D14:J14"/>
    <mergeCell ref="D16:J16"/>
    <mergeCell ref="K16:L16"/>
    <mergeCell ref="M16:N16"/>
    <mergeCell ref="B43:P43"/>
    <mergeCell ref="D34:J34"/>
    <mergeCell ref="O3:P3"/>
    <mergeCell ref="B4:P4"/>
    <mergeCell ref="O5:P5"/>
    <mergeCell ref="C6:J7"/>
    <mergeCell ref="K6:L7"/>
    <mergeCell ref="M6:N7"/>
    <mergeCell ref="O6:P6"/>
    <mergeCell ref="O7:P7"/>
    <mergeCell ref="K10:L10"/>
    <mergeCell ref="M10:N10"/>
    <mergeCell ref="O10:P10"/>
    <mergeCell ref="C11:J11"/>
    <mergeCell ref="K11:L11"/>
    <mergeCell ref="M11:N11"/>
    <mergeCell ref="O11:P11"/>
    <mergeCell ref="B8:B30"/>
    <mergeCell ref="C8:J8"/>
    <mergeCell ref="K8:L8"/>
    <mergeCell ref="M8:N8"/>
    <mergeCell ref="O8:P8"/>
    <mergeCell ref="C9:J9"/>
    <mergeCell ref="K9:L9"/>
  </mergeCells>
  <phoneticPr fontId="1"/>
  <dataValidations count="2">
    <dataValidation type="list" allowBlank="1" showInputMessage="1" showErrorMessage="1" sqref="C39:J39" xr:uid="{34829633-33DD-47E6-A02E-4FD2EFB3DFF5}">
      <formula1>"人件費(※2),管理費・人件費"</formula1>
    </dataValidation>
    <dataValidation type="list" allowBlank="1" showInputMessage="1" showErrorMessage="1" sqref="B3 F3" xr:uid="{BB108DD9-6766-4DA7-A2E6-3F9A3ADDAA86}">
      <formula1>"□,☑"</formula1>
    </dataValidation>
  </dataValidations>
  <pageMargins left="0.70866141732283472" right="0.70866141732283472" top="0.74803149606299213" bottom="0.74803149606299213" header="0.31496062992125984" footer="0.31496062992125984"/>
  <pageSetup paperSize="9" scale="83" orientation="portrait" r:id="rId1"/>
  <headerFooter>
    <oddHeader>&amp;R&amp;"ＭＳ Ｐゴシック,標準"（様式１ー５）</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5C278-F854-4D5E-9692-0B1696884690}">
  <sheetPr codeName="Sheet20">
    <pageSetUpPr fitToPage="1"/>
  </sheetPr>
  <dimension ref="A1:X21"/>
  <sheetViews>
    <sheetView view="pageBreakPreview" zoomScaleNormal="55" zoomScaleSheetLayoutView="100" workbookViewId="0">
      <selection activeCell="B2" sqref="B2"/>
    </sheetView>
  </sheetViews>
  <sheetFormatPr defaultColWidth="8.125" defaultRowHeight="18.75"/>
  <cols>
    <col min="1" max="1" width="0.125" customWidth="1"/>
    <col min="2" max="2" width="4.5" style="186" customWidth="1"/>
    <col min="3" max="6" width="7" style="186" customWidth="1"/>
    <col min="7" max="12" width="7" style="187" customWidth="1"/>
    <col min="13" max="13" width="4.125" style="187" customWidth="1"/>
    <col min="14" max="14" width="6.5" style="187" customWidth="1"/>
    <col min="15" max="15" width="4.125" style="187" customWidth="1"/>
    <col min="16" max="16" width="6.5" style="187" customWidth="1"/>
    <col min="17" max="17" width="4.125" style="187" customWidth="1"/>
    <col min="18" max="18" width="8" style="187" customWidth="1"/>
    <col min="19" max="19" width="0.125" style="186" customWidth="1"/>
    <col min="20" max="20" width="4.5" customWidth="1"/>
    <col min="21" max="22" width="8.125" style="34"/>
    <col min="23" max="23" width="15.5" style="34" customWidth="1"/>
    <col min="24" max="24" width="8.125" style="34"/>
  </cols>
  <sheetData>
    <row r="1" spans="1:24">
      <c r="B1" s="41"/>
      <c r="R1" s="353"/>
    </row>
    <row r="2" spans="1:24" s="72" customFormat="1" ht="18.95" customHeight="1">
      <c r="A2" s="214"/>
      <c r="B2" s="215" t="s">
        <v>731</v>
      </c>
      <c r="C2" s="215"/>
      <c r="D2" s="215"/>
      <c r="E2" s="215"/>
      <c r="F2" s="215"/>
      <c r="G2" s="189"/>
      <c r="H2" s="189"/>
      <c r="I2" s="189"/>
      <c r="J2" s="189"/>
      <c r="K2" s="189"/>
      <c r="L2" s="189"/>
      <c r="M2" s="189"/>
      <c r="N2" s="189"/>
      <c r="O2" s="189"/>
      <c r="P2" s="189"/>
      <c r="Q2" s="189"/>
      <c r="R2" s="189"/>
      <c r="S2" s="214"/>
      <c r="T2" s="563" t="s">
        <v>617</v>
      </c>
      <c r="U2" s="37"/>
      <c r="V2" s="37"/>
      <c r="W2" s="37"/>
      <c r="X2" s="37"/>
    </row>
    <row r="3" spans="1:24" ht="6" customHeight="1">
      <c r="B3"/>
      <c r="C3"/>
      <c r="K3" s="216"/>
      <c r="L3" s="216"/>
      <c r="M3" s="216"/>
      <c r="N3" s="216"/>
      <c r="O3" s="216"/>
      <c r="P3" s="216"/>
      <c r="Q3" s="216"/>
      <c r="R3" s="186"/>
      <c r="U3"/>
      <c r="V3"/>
    </row>
    <row r="4" spans="1:24" ht="28.5" customHeight="1">
      <c r="A4" s="388"/>
      <c r="B4" s="1683" t="s">
        <v>453</v>
      </c>
      <c r="C4" s="1684"/>
      <c r="D4" s="1684"/>
      <c r="E4" s="1684"/>
      <c r="F4" s="1684"/>
      <c r="G4" s="1684"/>
      <c r="H4" s="1684"/>
      <c r="I4" s="1684"/>
      <c r="J4" s="1684"/>
      <c r="K4" s="1684"/>
      <c r="L4" s="1684"/>
      <c r="M4" s="1684"/>
      <c r="N4" s="1684"/>
      <c r="O4" s="1684"/>
      <c r="P4" s="1684"/>
      <c r="Q4" s="1684"/>
      <c r="R4" s="1685"/>
      <c r="S4" s="238"/>
    </row>
    <row r="5" spans="1:24" ht="12.6" customHeight="1">
      <c r="A5" s="389"/>
      <c r="B5" s="122"/>
      <c r="C5" s="122"/>
      <c r="D5" s="122"/>
      <c r="E5" s="122"/>
      <c r="F5" s="122"/>
      <c r="G5" s="390"/>
      <c r="H5" s="390"/>
      <c r="I5" s="390"/>
      <c r="J5" s="390"/>
      <c r="K5" s="390"/>
      <c r="L5" s="390"/>
      <c r="M5" s="390"/>
      <c r="N5" s="390"/>
      <c r="O5" s="390"/>
      <c r="P5" s="390"/>
      <c r="Q5" s="303"/>
      <c r="R5" s="304"/>
      <c r="T5" s="72"/>
      <c r="V5"/>
      <c r="W5"/>
      <c r="X5"/>
    </row>
    <row r="6" spans="1:24" ht="18.95" customHeight="1">
      <c r="A6" s="1688" t="s">
        <v>265</v>
      </c>
      <c r="B6" s="1689"/>
      <c r="C6" s="1689"/>
      <c r="D6" s="1689"/>
      <c r="E6" s="1689"/>
      <c r="F6" s="1689"/>
      <c r="G6" s="1689"/>
      <c r="H6" s="1689"/>
      <c r="I6" s="1689"/>
      <c r="J6" s="1689"/>
      <c r="K6" s="1689"/>
      <c r="L6" s="1690"/>
      <c r="M6" s="1688" t="s">
        <v>266</v>
      </c>
      <c r="N6" s="1689"/>
      <c r="O6" s="1689"/>
      <c r="P6" s="1689"/>
      <c r="Q6" s="1689"/>
      <c r="R6" s="1690"/>
      <c r="T6" s="72"/>
      <c r="V6"/>
      <c r="W6"/>
      <c r="X6"/>
    </row>
    <row r="7" spans="1:24" ht="45" customHeight="1">
      <c r="A7" s="388"/>
      <c r="B7" s="636" t="s">
        <v>175</v>
      </c>
      <c r="C7" s="1691" t="s">
        <v>287</v>
      </c>
      <c r="D7" s="1691"/>
      <c r="E7" s="1691"/>
      <c r="F7" s="1691"/>
      <c r="G7" s="1691"/>
      <c r="H7" s="1691"/>
      <c r="I7" s="1691"/>
      <c r="J7" s="1691"/>
      <c r="K7" s="1691"/>
      <c r="L7" s="1692"/>
      <c r="M7" s="637" t="s">
        <v>452</v>
      </c>
      <c r="N7" s="437" t="s">
        <v>246</v>
      </c>
      <c r="O7" s="537" t="s">
        <v>452</v>
      </c>
      <c r="P7" s="437" t="s">
        <v>247</v>
      </c>
      <c r="Q7" s="537" t="s">
        <v>452</v>
      </c>
      <c r="R7" s="638" t="s">
        <v>412</v>
      </c>
      <c r="T7" s="72"/>
      <c r="V7"/>
      <c r="W7"/>
      <c r="X7"/>
    </row>
    <row r="8" spans="1:24" ht="45" customHeight="1">
      <c r="A8" s="389"/>
      <c r="B8" s="639" t="s">
        <v>240</v>
      </c>
      <c r="C8" s="1693" t="s">
        <v>288</v>
      </c>
      <c r="D8" s="1693"/>
      <c r="E8" s="1693"/>
      <c r="F8" s="1693"/>
      <c r="G8" s="1693"/>
      <c r="H8" s="1693"/>
      <c r="I8" s="1693"/>
      <c r="J8" s="1693"/>
      <c r="K8" s="1693"/>
      <c r="L8" s="1694"/>
      <c r="M8" s="536" t="s">
        <v>452</v>
      </c>
      <c r="N8" s="438" t="s">
        <v>246</v>
      </c>
      <c r="O8" s="538" t="s">
        <v>452</v>
      </c>
      <c r="P8" s="438" t="s">
        <v>247</v>
      </c>
      <c r="Q8" s="538" t="s">
        <v>452</v>
      </c>
      <c r="R8" s="422" t="s">
        <v>412</v>
      </c>
      <c r="T8" s="72"/>
      <c r="V8"/>
      <c r="W8"/>
      <c r="X8"/>
    </row>
    <row r="9" spans="1:24" ht="45" customHeight="1">
      <c r="A9" s="389"/>
      <c r="B9" s="639" t="s">
        <v>248</v>
      </c>
      <c r="C9" s="1693" t="s">
        <v>290</v>
      </c>
      <c r="D9" s="1693"/>
      <c r="E9" s="1693"/>
      <c r="F9" s="1693"/>
      <c r="G9" s="1693"/>
      <c r="H9" s="1693"/>
      <c r="I9" s="1693"/>
      <c r="J9" s="1693"/>
      <c r="K9" s="1693"/>
      <c r="L9" s="1694"/>
      <c r="M9" s="536" t="s">
        <v>452</v>
      </c>
      <c r="N9" s="438" t="s">
        <v>246</v>
      </c>
      <c r="O9" s="538" t="s">
        <v>452</v>
      </c>
      <c r="P9" s="438" t="s">
        <v>247</v>
      </c>
      <c r="Q9" s="538" t="s">
        <v>452</v>
      </c>
      <c r="R9" s="422" t="s">
        <v>412</v>
      </c>
      <c r="T9" s="72"/>
      <c r="V9"/>
      <c r="W9"/>
      <c r="X9"/>
    </row>
    <row r="10" spans="1:24" ht="45" customHeight="1">
      <c r="A10" s="389"/>
      <c r="B10" s="639" t="s">
        <v>249</v>
      </c>
      <c r="C10" s="1693" t="s">
        <v>291</v>
      </c>
      <c r="D10" s="1693"/>
      <c r="E10" s="1693"/>
      <c r="F10" s="1693"/>
      <c r="G10" s="1693"/>
      <c r="H10" s="1693"/>
      <c r="I10" s="1693"/>
      <c r="J10" s="1693"/>
      <c r="K10" s="1693"/>
      <c r="L10" s="1694"/>
      <c r="M10" s="536" t="s">
        <v>452</v>
      </c>
      <c r="N10" s="438" t="s">
        <v>246</v>
      </c>
      <c r="O10" s="538" t="s">
        <v>452</v>
      </c>
      <c r="P10" s="438" t="s">
        <v>247</v>
      </c>
      <c r="Q10" s="538" t="s">
        <v>452</v>
      </c>
      <c r="R10" s="422" t="s">
        <v>412</v>
      </c>
      <c r="T10" s="72"/>
      <c r="V10"/>
      <c r="W10"/>
      <c r="X10"/>
    </row>
    <row r="11" spans="1:24" ht="45" customHeight="1">
      <c r="A11" s="389"/>
      <c r="B11" s="639" t="s">
        <v>250</v>
      </c>
      <c r="C11" s="1693" t="s">
        <v>292</v>
      </c>
      <c r="D11" s="1693"/>
      <c r="E11" s="1693"/>
      <c r="F11" s="1693"/>
      <c r="G11" s="1693"/>
      <c r="H11" s="1693"/>
      <c r="I11" s="1693"/>
      <c r="J11" s="1693"/>
      <c r="K11" s="1693"/>
      <c r="L11" s="1694"/>
      <c r="M11" s="536" t="s">
        <v>452</v>
      </c>
      <c r="N11" s="438" t="s">
        <v>246</v>
      </c>
      <c r="O11" s="538" t="s">
        <v>452</v>
      </c>
      <c r="P11" s="438" t="s">
        <v>247</v>
      </c>
      <c r="Q11" s="538" t="s">
        <v>452</v>
      </c>
      <c r="R11" s="422" t="s">
        <v>412</v>
      </c>
      <c r="T11" s="72"/>
      <c r="V11"/>
      <c r="W11"/>
      <c r="X11"/>
    </row>
    <row r="12" spans="1:24" ht="45" customHeight="1">
      <c r="A12" s="389"/>
      <c r="B12" s="639" t="s">
        <v>251</v>
      </c>
      <c r="C12" s="1693" t="s">
        <v>289</v>
      </c>
      <c r="D12" s="1693"/>
      <c r="E12" s="1693"/>
      <c r="F12" s="1693"/>
      <c r="G12" s="1693"/>
      <c r="H12" s="1693"/>
      <c r="I12" s="1693"/>
      <c r="J12" s="1693"/>
      <c r="K12" s="1693"/>
      <c r="L12" s="1694"/>
      <c r="M12" s="536" t="s">
        <v>452</v>
      </c>
      <c r="N12" s="438" t="s">
        <v>246</v>
      </c>
      <c r="O12" s="538" t="s">
        <v>452</v>
      </c>
      <c r="P12" s="438" t="s">
        <v>247</v>
      </c>
      <c r="Q12" s="538" t="s">
        <v>452</v>
      </c>
      <c r="R12" s="422" t="s">
        <v>412</v>
      </c>
      <c r="T12" s="72"/>
      <c r="V12"/>
      <c r="W12"/>
      <c r="X12"/>
    </row>
    <row r="13" spans="1:24" ht="45" customHeight="1">
      <c r="A13" s="389"/>
      <c r="B13" s="639" t="s">
        <v>252</v>
      </c>
      <c r="C13" s="1693" t="s">
        <v>293</v>
      </c>
      <c r="D13" s="1693"/>
      <c r="E13" s="1693"/>
      <c r="F13" s="1693"/>
      <c r="G13" s="1693"/>
      <c r="H13" s="1693"/>
      <c r="I13" s="1693"/>
      <c r="J13" s="1693"/>
      <c r="K13" s="1693"/>
      <c r="L13" s="1694"/>
      <c r="M13" s="536" t="s">
        <v>452</v>
      </c>
      <c r="N13" s="438" t="s">
        <v>246</v>
      </c>
      <c r="O13" s="538" t="s">
        <v>452</v>
      </c>
      <c r="P13" s="438" t="s">
        <v>247</v>
      </c>
      <c r="Q13" s="538" t="s">
        <v>452</v>
      </c>
      <c r="R13" s="422" t="s">
        <v>412</v>
      </c>
      <c r="T13" s="72"/>
      <c r="V13"/>
      <c r="W13"/>
      <c r="X13"/>
    </row>
    <row r="14" spans="1:24" ht="45" customHeight="1">
      <c r="A14" s="389"/>
      <c r="B14" s="639" t="s">
        <v>253</v>
      </c>
      <c r="C14" s="1693" t="s">
        <v>294</v>
      </c>
      <c r="D14" s="1693"/>
      <c r="E14" s="1693"/>
      <c r="F14" s="1693"/>
      <c r="G14" s="1693"/>
      <c r="H14" s="1693"/>
      <c r="I14" s="1693"/>
      <c r="J14" s="1693"/>
      <c r="K14" s="1693"/>
      <c r="L14" s="1694"/>
      <c r="M14" s="536" t="s">
        <v>452</v>
      </c>
      <c r="N14" s="438" t="s">
        <v>246</v>
      </c>
      <c r="O14" s="538" t="s">
        <v>452</v>
      </c>
      <c r="P14" s="438" t="s">
        <v>247</v>
      </c>
      <c r="Q14" s="538" t="s">
        <v>452</v>
      </c>
      <c r="R14" s="422" t="s">
        <v>412</v>
      </c>
      <c r="T14" s="72"/>
      <c r="V14"/>
      <c r="W14"/>
      <c r="X14"/>
    </row>
    <row r="15" spans="1:24" ht="53.1" customHeight="1">
      <c r="A15" s="389"/>
      <c r="B15" s="639" t="s">
        <v>254</v>
      </c>
      <c r="C15" s="1693" t="s">
        <v>715</v>
      </c>
      <c r="D15" s="1693"/>
      <c r="E15" s="1693"/>
      <c r="F15" s="1693"/>
      <c r="G15" s="1693"/>
      <c r="H15" s="1693"/>
      <c r="I15" s="1693"/>
      <c r="J15" s="1693"/>
      <c r="K15" s="1693"/>
      <c r="L15" s="1694"/>
      <c r="M15" s="536" t="s">
        <v>452</v>
      </c>
      <c r="N15" s="438" t="s">
        <v>246</v>
      </c>
      <c r="O15" s="538" t="s">
        <v>452</v>
      </c>
      <c r="P15" s="438" t="s">
        <v>247</v>
      </c>
      <c r="Q15" s="538" t="s">
        <v>452</v>
      </c>
      <c r="R15" s="422" t="s">
        <v>412</v>
      </c>
      <c r="T15" s="72"/>
      <c r="V15"/>
      <c r="W15"/>
      <c r="X15"/>
    </row>
    <row r="16" spans="1:24" ht="53.1" customHeight="1">
      <c r="A16" s="389"/>
      <c r="B16" s="640" t="s">
        <v>716</v>
      </c>
      <c r="C16" s="1686" t="s">
        <v>316</v>
      </c>
      <c r="D16" s="1686"/>
      <c r="E16" s="1686"/>
      <c r="F16" s="1686"/>
      <c r="G16" s="1686"/>
      <c r="H16" s="1686"/>
      <c r="I16" s="1686"/>
      <c r="J16" s="1686"/>
      <c r="K16" s="1686"/>
      <c r="L16" s="1687"/>
      <c r="M16" s="641" t="s">
        <v>452</v>
      </c>
      <c r="N16" s="642" t="s">
        <v>246</v>
      </c>
      <c r="O16" s="643" t="s">
        <v>452</v>
      </c>
      <c r="P16" s="642" t="s">
        <v>247</v>
      </c>
      <c r="Q16" s="643" t="s">
        <v>452</v>
      </c>
      <c r="R16" s="644" t="s">
        <v>412</v>
      </c>
      <c r="T16" s="72"/>
      <c r="V16"/>
      <c r="W16"/>
      <c r="X16"/>
    </row>
    <row r="17" spans="1:24" ht="16.5" customHeight="1">
      <c r="A17" s="389"/>
      <c r="B17" s="467"/>
      <c r="C17" s="468"/>
      <c r="D17" s="468"/>
      <c r="E17" s="468"/>
      <c r="F17" s="468"/>
      <c r="G17" s="468"/>
      <c r="H17" s="468"/>
      <c r="I17" s="468"/>
      <c r="J17" s="468"/>
      <c r="K17" s="468"/>
      <c r="L17" s="468"/>
      <c r="M17" s="220"/>
      <c r="N17" s="153"/>
      <c r="O17" s="220"/>
      <c r="P17" s="153"/>
      <c r="Q17" s="220"/>
      <c r="R17" s="469"/>
      <c r="T17" s="72"/>
      <c r="V17"/>
      <c r="W17"/>
      <c r="X17"/>
    </row>
    <row r="18" spans="1:24" ht="21.6" customHeight="1">
      <c r="A18" s="389"/>
      <c r="B18" s="1677" t="s">
        <v>413</v>
      </c>
      <c r="C18" s="1678"/>
      <c r="D18" s="1678"/>
      <c r="E18" s="1678"/>
      <c r="F18" s="1678"/>
      <c r="G18" s="1678"/>
      <c r="H18" s="1678"/>
      <c r="I18" s="1678"/>
      <c r="J18" s="1678"/>
      <c r="K18" s="1678"/>
      <c r="L18" s="1678"/>
      <c r="M18" s="1678"/>
      <c r="N18" s="1678"/>
      <c r="O18" s="1678"/>
      <c r="P18" s="1678"/>
      <c r="Q18" s="1678"/>
      <c r="R18" s="1679"/>
      <c r="T18" s="72"/>
      <c r="V18"/>
      <c r="W18"/>
      <c r="X18"/>
    </row>
    <row r="19" spans="1:24" ht="120.6" customHeight="1">
      <c r="A19" s="392"/>
      <c r="B19" s="1680"/>
      <c r="C19" s="1681"/>
      <c r="D19" s="1681"/>
      <c r="E19" s="1681"/>
      <c r="F19" s="1681"/>
      <c r="G19" s="1681"/>
      <c r="H19" s="1681"/>
      <c r="I19" s="1681"/>
      <c r="J19" s="1681"/>
      <c r="K19" s="1681"/>
      <c r="L19" s="1681"/>
      <c r="M19" s="1681"/>
      <c r="N19" s="1681"/>
      <c r="O19" s="1681"/>
      <c r="P19" s="1681"/>
      <c r="Q19" s="1681"/>
      <c r="R19" s="1682"/>
      <c r="T19" s="72"/>
      <c r="V19"/>
      <c r="W19"/>
      <c r="X19"/>
    </row>
    <row r="20" spans="1:24" ht="18.95" customHeight="1"/>
    <row r="21" spans="1:24" ht="18.95" customHeight="1"/>
  </sheetData>
  <mergeCells count="15">
    <mergeCell ref="B18:R18"/>
    <mergeCell ref="B19:R19"/>
    <mergeCell ref="B4:R4"/>
    <mergeCell ref="C16:L16"/>
    <mergeCell ref="M6:R6"/>
    <mergeCell ref="A6:L6"/>
    <mergeCell ref="C7:L7"/>
    <mergeCell ref="C8:L8"/>
    <mergeCell ref="C11:L11"/>
    <mergeCell ref="C12:L12"/>
    <mergeCell ref="C13:L13"/>
    <mergeCell ref="C14:L14"/>
    <mergeCell ref="C10:L10"/>
    <mergeCell ref="C9:L9"/>
    <mergeCell ref="C15:L15"/>
  </mergeCells>
  <phoneticPr fontId="1"/>
  <dataValidations count="1">
    <dataValidation type="list" allowBlank="1" showInputMessage="1" showErrorMessage="1" sqref="M7:M16 O7:O16 Q7:Q16" xr:uid="{0BFBD31C-311D-415E-A8E0-9F5EC326D9D9}">
      <formula1>"□,☑"</formula1>
    </dataValidation>
  </dataValidations>
  <pageMargins left="0.70866141732283472" right="0.70866141732283472" top="0.74803149606299213" bottom="0.74803149606299213" header="0.31496062992125984" footer="0.31496062992125984"/>
  <pageSetup paperSize="9" scale="73" fitToHeight="0" orientation="portrait" r:id="rId1"/>
  <headerFooter>
    <oddHeader>&amp;R&amp;"ＭＳ Ｐゴシック,標準"（様式１ー５）</oddHead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80410-E28E-4F1E-9485-6316FD5463A8}">
  <sheetPr codeName="Sheet22"/>
  <dimension ref="A1:T108"/>
  <sheetViews>
    <sheetView view="pageBreakPreview" zoomScaleNormal="100" zoomScaleSheetLayoutView="100" zoomScalePageLayoutView="58" workbookViewId="0">
      <selection activeCell="H5" sqref="H5:K5"/>
    </sheetView>
  </sheetViews>
  <sheetFormatPr defaultColWidth="9" defaultRowHeight="16.5"/>
  <cols>
    <col min="1" max="1" width="1.875" style="649" customWidth="1"/>
    <col min="2" max="2" width="4.5" style="649" customWidth="1"/>
    <col min="3" max="3" width="10.875" style="649" customWidth="1"/>
    <col min="4" max="4" width="15.625" style="649" customWidth="1"/>
    <col min="5" max="5" width="9.875" style="649" customWidth="1"/>
    <col min="6" max="6" width="14.875" style="649" customWidth="1"/>
    <col min="7" max="7" width="9.625" style="649" customWidth="1"/>
    <col min="8" max="8" width="15.125" style="649" customWidth="1"/>
    <col min="9" max="9" width="23.875" style="649" customWidth="1"/>
    <col min="10" max="10" width="10.375" style="649" customWidth="1"/>
    <col min="11" max="11" width="8.875" style="650" customWidth="1"/>
    <col min="12" max="12" width="115.875" style="651" customWidth="1"/>
    <col min="13" max="13" width="2.125" style="649" customWidth="1"/>
    <col min="14" max="18" width="9" style="649"/>
    <col min="19" max="19" width="2.625" style="649" customWidth="1"/>
    <col min="20" max="16384" width="9" style="649"/>
  </cols>
  <sheetData>
    <row r="1" spans="1:15" ht="8.25" customHeight="1"/>
    <row r="2" spans="1:15" ht="17.100000000000001" customHeight="1">
      <c r="A2" s="1813" t="s">
        <v>739</v>
      </c>
      <c r="B2" s="1813"/>
      <c r="C2" s="1813"/>
      <c r="D2" s="1813"/>
      <c r="E2" s="1813"/>
      <c r="F2" s="1813"/>
      <c r="G2" s="1813"/>
      <c r="H2" s="1813"/>
      <c r="I2" s="1813"/>
      <c r="J2" s="1814"/>
      <c r="K2" s="652" t="s">
        <v>740</v>
      </c>
    </row>
    <row r="3" spans="1:15" ht="17.100000000000001" customHeight="1">
      <c r="A3" s="1815"/>
      <c r="B3" s="1815"/>
      <c r="C3" s="1815"/>
      <c r="D3" s="1815"/>
      <c r="E3" s="1815"/>
      <c r="F3" s="1815"/>
      <c r="G3" s="1815"/>
      <c r="H3" s="1815"/>
      <c r="I3" s="1815"/>
      <c r="J3" s="1815"/>
      <c r="K3" s="653"/>
    </row>
    <row r="4" spans="1:15" ht="8.25" customHeight="1"/>
    <row r="5" spans="1:15" ht="18.600000000000001" customHeight="1">
      <c r="F5" s="654"/>
      <c r="G5" s="655" t="s">
        <v>618</v>
      </c>
      <c r="H5" s="1816" t="str">
        <f>IF(共通入力シート!B12=0,"",共通入力シート!B12)</f>
        <v/>
      </c>
      <c r="I5" s="1816"/>
      <c r="J5" s="1816"/>
      <c r="K5" s="1816"/>
      <c r="L5" s="656" t="s">
        <v>741</v>
      </c>
    </row>
    <row r="6" spans="1:15" ht="18.600000000000001" customHeight="1">
      <c r="F6" s="657"/>
      <c r="G6" s="658" t="s">
        <v>619</v>
      </c>
      <c r="H6" s="1817" t="str">
        <f>IF(共通入力シート!B16=0,"",共通入力シート!B16 &amp; "　" &amp; 共通入力シート!B17)</f>
        <v/>
      </c>
      <c r="I6" s="1817"/>
      <c r="J6" s="1817"/>
      <c r="K6" s="1817"/>
      <c r="L6" s="651">
        <v>0</v>
      </c>
      <c r="M6" s="649">
        <v>0</v>
      </c>
      <c r="N6" s="649">
        <v>0</v>
      </c>
      <c r="O6" s="649">
        <v>0</v>
      </c>
    </row>
    <row r="7" spans="1:15" ht="6.95" customHeight="1"/>
    <row r="8" spans="1:15" ht="26.45" customHeight="1">
      <c r="A8" s="1818" t="s">
        <v>620</v>
      </c>
      <c r="B8" s="1819"/>
      <c r="C8" s="1819"/>
      <c r="D8" s="1819"/>
      <c r="E8" s="1819"/>
      <c r="F8" s="1819"/>
      <c r="G8" s="1819"/>
      <c r="H8" s="1819"/>
      <c r="I8" s="1819"/>
      <c r="J8" s="1819"/>
      <c r="K8" s="1819"/>
    </row>
    <row r="9" spans="1:15" ht="4.5" customHeight="1"/>
    <row r="10" spans="1:15" ht="18" customHeight="1">
      <c r="A10" s="659" t="s">
        <v>621</v>
      </c>
    </row>
    <row r="11" spans="1:15">
      <c r="A11" s="649" t="s">
        <v>742</v>
      </c>
      <c r="B11" s="660"/>
      <c r="C11" s="660"/>
      <c r="D11" s="660"/>
      <c r="E11" s="660"/>
      <c r="F11" s="660"/>
      <c r="G11" s="660"/>
      <c r="H11" s="660"/>
      <c r="I11" s="660"/>
      <c r="J11" s="660"/>
    </row>
    <row r="12" spans="1:15" ht="21" customHeight="1">
      <c r="B12" s="1820" t="s">
        <v>622</v>
      </c>
      <c r="C12" s="1820"/>
      <c r="D12" s="1820"/>
      <c r="E12" s="1820"/>
      <c r="F12" s="1820"/>
      <c r="G12" s="1820"/>
      <c r="H12" s="1820"/>
      <c r="I12" s="1820"/>
      <c r="J12" s="1820"/>
      <c r="K12" s="661"/>
    </row>
    <row r="13" spans="1:15" ht="42" customHeight="1">
      <c r="B13" s="662" t="s">
        <v>602</v>
      </c>
      <c r="C13" s="1701"/>
      <c r="D13" s="1702"/>
      <c r="E13" s="1702"/>
      <c r="F13" s="1702"/>
      <c r="G13" s="1702"/>
      <c r="H13" s="1702"/>
      <c r="I13" s="1702"/>
      <c r="J13" s="1702"/>
      <c r="K13" s="1703"/>
      <c r="L13" s="663" t="s">
        <v>743</v>
      </c>
    </row>
    <row r="14" spans="1:15" ht="11.25" customHeight="1">
      <c r="B14" s="664"/>
      <c r="C14" s="664"/>
      <c r="D14" s="664"/>
      <c r="E14" s="664"/>
      <c r="F14" s="664"/>
      <c r="G14" s="664"/>
      <c r="H14" s="664"/>
      <c r="I14" s="664"/>
      <c r="J14" s="664"/>
    </row>
    <row r="15" spans="1:15">
      <c r="A15" s="649" t="s">
        <v>623</v>
      </c>
      <c r="B15" s="664"/>
      <c r="C15" s="664"/>
      <c r="D15" s="664"/>
      <c r="E15" s="664"/>
      <c r="F15" s="664"/>
      <c r="G15" s="664"/>
      <c r="H15" s="664"/>
      <c r="I15" s="664"/>
      <c r="J15" s="664"/>
    </row>
    <row r="16" spans="1:15" s="564" customFormat="1" ht="21" customHeight="1">
      <c r="B16" s="1800" t="s">
        <v>624</v>
      </c>
      <c r="C16" s="1801"/>
      <c r="D16" s="1801"/>
      <c r="E16" s="1801"/>
      <c r="F16" s="1801"/>
      <c r="G16" s="1801"/>
      <c r="H16" s="1801"/>
      <c r="I16" s="1801"/>
      <c r="J16" s="1802"/>
      <c r="K16" s="665"/>
      <c r="L16" s="666"/>
    </row>
    <row r="17" spans="1:12" s="564" customFormat="1" ht="21" customHeight="1">
      <c r="B17" s="1803" t="s">
        <v>625</v>
      </c>
      <c r="C17" s="1804"/>
      <c r="D17" s="1804"/>
      <c r="E17" s="1804"/>
      <c r="F17" s="1804"/>
      <c r="G17" s="1804"/>
      <c r="H17" s="1804"/>
      <c r="I17" s="1804"/>
      <c r="J17" s="1805"/>
      <c r="K17" s="667"/>
      <c r="L17" s="666"/>
    </row>
    <row r="18" spans="1:12" s="564" customFormat="1" ht="21" customHeight="1">
      <c r="B18" s="1803" t="s">
        <v>626</v>
      </c>
      <c r="C18" s="1804"/>
      <c r="D18" s="1804"/>
      <c r="E18" s="1804"/>
      <c r="F18" s="1804"/>
      <c r="G18" s="1804"/>
      <c r="H18" s="1804"/>
      <c r="I18" s="1804"/>
      <c r="J18" s="1805"/>
      <c r="K18" s="667"/>
      <c r="L18" s="666"/>
    </row>
    <row r="19" spans="1:12" s="564" customFormat="1" ht="21" customHeight="1">
      <c r="B19" s="1803" t="s">
        <v>627</v>
      </c>
      <c r="C19" s="1804"/>
      <c r="D19" s="1804"/>
      <c r="E19" s="1804"/>
      <c r="F19" s="1804"/>
      <c r="G19" s="1804"/>
      <c r="H19" s="1804"/>
      <c r="I19" s="1804"/>
      <c r="J19" s="1805"/>
      <c r="K19" s="667"/>
      <c r="L19" s="666"/>
    </row>
    <row r="20" spans="1:12" s="564" customFormat="1" ht="42" customHeight="1">
      <c r="B20" s="668" t="s">
        <v>602</v>
      </c>
      <c r="C20" s="1806"/>
      <c r="D20" s="1807"/>
      <c r="E20" s="1807"/>
      <c r="F20" s="1807"/>
      <c r="G20" s="1807"/>
      <c r="H20" s="1807"/>
      <c r="I20" s="1807"/>
      <c r="J20" s="1807"/>
      <c r="K20" s="1808"/>
      <c r="L20" s="663" t="s">
        <v>743</v>
      </c>
    </row>
    <row r="21" spans="1:12" s="564" customFormat="1" ht="4.5" customHeight="1">
      <c r="B21" s="566"/>
      <c r="C21" s="566"/>
      <c r="D21" s="566"/>
      <c r="E21" s="566"/>
      <c r="F21" s="566"/>
      <c r="G21" s="566"/>
      <c r="H21" s="566"/>
      <c r="I21" s="566"/>
      <c r="J21" s="566"/>
      <c r="K21" s="565"/>
      <c r="L21" s="666"/>
    </row>
    <row r="22" spans="1:12" s="564" customFormat="1" ht="18.75" customHeight="1">
      <c r="B22" s="564" t="s">
        <v>744</v>
      </c>
      <c r="C22" s="566"/>
      <c r="D22" s="566"/>
      <c r="E22" s="566"/>
      <c r="F22" s="566"/>
      <c r="G22" s="566"/>
      <c r="H22" s="566"/>
      <c r="I22" s="566"/>
      <c r="J22" s="566"/>
      <c r="K22" s="565"/>
      <c r="L22" s="666"/>
    </row>
    <row r="23" spans="1:12" ht="21" customHeight="1">
      <c r="B23" s="1731" t="s">
        <v>628</v>
      </c>
      <c r="C23" s="1732"/>
      <c r="D23" s="1732"/>
      <c r="E23" s="1732"/>
      <c r="F23" s="1732"/>
      <c r="G23" s="1732"/>
      <c r="H23" s="1732"/>
      <c r="I23" s="1732"/>
      <c r="J23" s="1755"/>
      <c r="K23" s="1706"/>
    </row>
    <row r="24" spans="1:12" ht="21" customHeight="1">
      <c r="B24" s="670"/>
      <c r="C24" s="1736" t="s">
        <v>629</v>
      </c>
      <c r="D24" s="1740"/>
      <c r="E24" s="1740"/>
      <c r="F24" s="1740"/>
      <c r="G24" s="1740"/>
      <c r="H24" s="1740"/>
      <c r="I24" s="1740"/>
      <c r="J24" s="672"/>
      <c r="K24" s="1707"/>
    </row>
    <row r="25" spans="1:12" ht="42" customHeight="1">
      <c r="B25" s="670"/>
      <c r="C25" s="1778"/>
      <c r="D25" s="1738"/>
      <c r="E25" s="1738"/>
      <c r="F25" s="1738"/>
      <c r="G25" s="1738"/>
      <c r="H25" s="1738"/>
      <c r="I25" s="1738"/>
      <c r="J25" s="672"/>
      <c r="K25" s="1707"/>
    </row>
    <row r="26" spans="1:12" ht="4.3499999999999996" customHeight="1">
      <c r="B26" s="673"/>
      <c r="C26" s="1751"/>
      <c r="D26" s="1751"/>
      <c r="E26" s="1751"/>
      <c r="F26" s="1751"/>
      <c r="G26" s="1751"/>
      <c r="H26" s="1751"/>
      <c r="I26" s="1751"/>
      <c r="J26" s="1752"/>
      <c r="K26" s="1708"/>
    </row>
    <row r="27" spans="1:12" ht="11.25" customHeight="1">
      <c r="B27" s="664"/>
      <c r="C27" s="664"/>
      <c r="D27" s="664"/>
      <c r="E27" s="664"/>
      <c r="F27" s="664"/>
      <c r="G27" s="664"/>
      <c r="H27" s="664"/>
      <c r="I27" s="664"/>
      <c r="J27" s="664"/>
    </row>
    <row r="28" spans="1:12">
      <c r="A28" s="649" t="s">
        <v>630</v>
      </c>
      <c r="B28" s="660"/>
      <c r="C28" s="660"/>
      <c r="D28" s="660"/>
      <c r="E28" s="660"/>
      <c r="F28" s="660"/>
      <c r="G28" s="660"/>
      <c r="H28" s="660"/>
      <c r="I28" s="660"/>
      <c r="J28" s="660"/>
    </row>
    <row r="29" spans="1:12" ht="21" customHeight="1">
      <c r="B29" s="1793" t="s">
        <v>631</v>
      </c>
      <c r="C29" s="1793"/>
      <c r="D29" s="1793"/>
      <c r="E29" s="1793"/>
      <c r="F29" s="1793"/>
      <c r="G29" s="1793"/>
      <c r="H29" s="1793"/>
      <c r="I29" s="1793"/>
      <c r="J29" s="1793"/>
      <c r="K29" s="661"/>
    </row>
    <row r="30" spans="1:12" ht="21" customHeight="1">
      <c r="B30" s="1793" t="s">
        <v>632</v>
      </c>
      <c r="C30" s="1793"/>
      <c r="D30" s="1793"/>
      <c r="E30" s="1793"/>
      <c r="F30" s="1793"/>
      <c r="G30" s="1793"/>
      <c r="H30" s="1793"/>
      <c r="I30" s="1793"/>
      <c r="J30" s="1793"/>
      <c r="K30" s="661"/>
    </row>
    <row r="31" spans="1:12" ht="21" customHeight="1">
      <c r="B31" s="1793" t="s">
        <v>633</v>
      </c>
      <c r="C31" s="1793"/>
      <c r="D31" s="1793"/>
      <c r="E31" s="1793"/>
      <c r="F31" s="1793"/>
      <c r="G31" s="1793"/>
      <c r="H31" s="1793"/>
      <c r="I31" s="1793"/>
      <c r="J31" s="1793"/>
      <c r="K31" s="661"/>
      <c r="L31" s="663" t="s">
        <v>745</v>
      </c>
    </row>
    <row r="32" spans="1:12" ht="21" customHeight="1">
      <c r="B32" s="1810" t="s">
        <v>634</v>
      </c>
      <c r="C32" s="1811"/>
      <c r="D32" s="1811"/>
      <c r="E32" s="1811"/>
      <c r="F32" s="1811"/>
      <c r="G32" s="1811"/>
      <c r="H32" s="1811"/>
      <c r="I32" s="1811"/>
      <c r="J32" s="1812"/>
      <c r="K32" s="661"/>
    </row>
    <row r="33" spans="1:20" ht="21" customHeight="1">
      <c r="B33" s="1731" t="s">
        <v>635</v>
      </c>
      <c r="C33" s="1732"/>
      <c r="D33" s="1732"/>
      <c r="E33" s="1732"/>
      <c r="F33" s="1732"/>
      <c r="G33" s="1732"/>
      <c r="H33" s="1732"/>
      <c r="I33" s="1732"/>
      <c r="J33" s="1755"/>
      <c r="K33" s="1706"/>
    </row>
    <row r="34" spans="1:20" ht="21" customHeight="1">
      <c r="B34" s="670"/>
      <c r="C34" s="1736" t="s">
        <v>636</v>
      </c>
      <c r="D34" s="1740"/>
      <c r="E34" s="1740"/>
      <c r="F34" s="1740"/>
      <c r="G34" s="1740"/>
      <c r="H34" s="1740"/>
      <c r="I34" s="1740"/>
      <c r="J34" s="672"/>
      <c r="K34" s="1707"/>
    </row>
    <row r="35" spans="1:20" ht="42" customHeight="1">
      <c r="B35" s="670"/>
      <c r="C35" s="1778"/>
      <c r="D35" s="1738"/>
      <c r="E35" s="1738"/>
      <c r="F35" s="1738"/>
      <c r="G35" s="1738"/>
      <c r="H35" s="1738"/>
      <c r="I35" s="1738"/>
      <c r="J35" s="672"/>
      <c r="K35" s="1707"/>
    </row>
    <row r="36" spans="1:20" ht="4.3499999999999996" customHeight="1">
      <c r="B36" s="673"/>
      <c r="C36" s="1751"/>
      <c r="D36" s="1751"/>
      <c r="E36" s="1751"/>
      <c r="F36" s="1751"/>
      <c r="G36" s="1751"/>
      <c r="H36" s="1751"/>
      <c r="I36" s="1751"/>
      <c r="J36" s="1752"/>
      <c r="K36" s="1708"/>
    </row>
    <row r="37" spans="1:20" ht="23.45" customHeight="1">
      <c r="B37" s="1793" t="s">
        <v>637</v>
      </c>
      <c r="C37" s="1793"/>
      <c r="D37" s="1793"/>
      <c r="E37" s="1793"/>
      <c r="F37" s="1793"/>
      <c r="G37" s="1793"/>
      <c r="H37" s="1793"/>
      <c r="I37" s="1793"/>
      <c r="J37" s="1793"/>
      <c r="K37" s="661"/>
    </row>
    <row r="38" spans="1:20" ht="21" customHeight="1">
      <c r="B38" s="1731" t="s">
        <v>638</v>
      </c>
      <c r="C38" s="1732"/>
      <c r="D38" s="1732"/>
      <c r="E38" s="1732"/>
      <c r="F38" s="1732"/>
      <c r="G38" s="1732"/>
      <c r="H38" s="1732"/>
      <c r="I38" s="1732"/>
      <c r="J38" s="1755"/>
      <c r="K38" s="1706"/>
    </row>
    <row r="39" spans="1:20" ht="18" customHeight="1">
      <c r="B39" s="1797" t="s">
        <v>746</v>
      </c>
      <c r="C39" s="1798"/>
      <c r="D39" s="1798"/>
      <c r="E39" s="1798"/>
      <c r="F39" s="1798"/>
      <c r="G39" s="1798"/>
      <c r="H39" s="1798"/>
      <c r="I39" s="1798"/>
      <c r="J39" s="1799"/>
      <c r="K39" s="1708"/>
      <c r="M39" s="1809"/>
      <c r="N39" s="1809"/>
      <c r="O39" s="1809"/>
      <c r="P39" s="1809"/>
      <c r="Q39" s="1809"/>
      <c r="R39" s="1809"/>
      <c r="S39" s="1809"/>
      <c r="T39" s="1809"/>
    </row>
    <row r="40" spans="1:20" ht="21" customHeight="1">
      <c r="B40" s="1793" t="s">
        <v>639</v>
      </c>
      <c r="C40" s="1793"/>
      <c r="D40" s="1793"/>
      <c r="E40" s="1793"/>
      <c r="F40" s="1793"/>
      <c r="G40" s="1793"/>
      <c r="H40" s="1793"/>
      <c r="I40" s="1793"/>
      <c r="J40" s="1793"/>
      <c r="K40" s="661"/>
    </row>
    <row r="41" spans="1:20" ht="21" customHeight="1">
      <c r="B41" s="1793" t="s">
        <v>640</v>
      </c>
      <c r="C41" s="1793"/>
      <c r="D41" s="1793"/>
      <c r="E41" s="1793"/>
      <c r="F41" s="1793"/>
      <c r="G41" s="1793"/>
      <c r="H41" s="1793"/>
      <c r="I41" s="1793"/>
      <c r="J41" s="1793"/>
      <c r="K41" s="674"/>
    </row>
    <row r="42" spans="1:20" ht="42" customHeight="1">
      <c r="B42" s="662" t="s">
        <v>602</v>
      </c>
      <c r="C42" s="1763"/>
      <c r="D42" s="1761"/>
      <c r="E42" s="1761"/>
      <c r="F42" s="1761"/>
      <c r="G42" s="1761"/>
      <c r="H42" s="1761"/>
      <c r="I42" s="1761"/>
      <c r="J42" s="1761"/>
      <c r="K42" s="1762"/>
      <c r="L42" s="663" t="s">
        <v>743</v>
      </c>
    </row>
    <row r="43" spans="1:20" ht="10.5" customHeight="1"/>
    <row r="44" spans="1:20" ht="17.850000000000001" customHeight="1">
      <c r="A44" s="659" t="s">
        <v>641</v>
      </c>
    </row>
    <row r="45" spans="1:20">
      <c r="A45" s="649" t="s">
        <v>642</v>
      </c>
      <c r="B45" s="664"/>
      <c r="C45" s="664"/>
      <c r="D45" s="664"/>
      <c r="E45" s="664"/>
      <c r="F45" s="664"/>
      <c r="G45" s="664"/>
      <c r="H45" s="664"/>
      <c r="I45" s="664"/>
      <c r="J45" s="664"/>
    </row>
    <row r="46" spans="1:20" ht="21" customHeight="1">
      <c r="B46" s="1793" t="s">
        <v>643</v>
      </c>
      <c r="C46" s="1793"/>
      <c r="D46" s="1793"/>
      <c r="E46" s="1793"/>
      <c r="F46" s="1793"/>
      <c r="G46" s="1793"/>
      <c r="H46" s="1793"/>
      <c r="I46" s="1793"/>
      <c r="J46" s="1793"/>
      <c r="K46" s="661"/>
    </row>
    <row r="47" spans="1:20" ht="21" customHeight="1">
      <c r="B47" s="1793" t="s">
        <v>644</v>
      </c>
      <c r="C47" s="1793"/>
      <c r="D47" s="1793"/>
      <c r="E47" s="1793"/>
      <c r="F47" s="1793"/>
      <c r="G47" s="1793"/>
      <c r="H47" s="1793"/>
      <c r="I47" s="1793"/>
      <c r="J47" s="1793"/>
      <c r="K47" s="665"/>
    </row>
    <row r="48" spans="1:20" ht="21" customHeight="1">
      <c r="B48" s="1741" t="s">
        <v>645</v>
      </c>
      <c r="C48" s="1741"/>
      <c r="D48" s="1741"/>
      <c r="E48" s="1741"/>
      <c r="F48" s="1741"/>
      <c r="G48" s="1741"/>
      <c r="H48" s="1741"/>
      <c r="I48" s="1741"/>
      <c r="J48" s="1741"/>
      <c r="K48" s="1706"/>
    </row>
    <row r="49" spans="1:12" ht="30" customHeight="1">
      <c r="B49" s="1794" t="s">
        <v>747</v>
      </c>
      <c r="C49" s="1795"/>
      <c r="D49" s="1795"/>
      <c r="E49" s="1795"/>
      <c r="F49" s="1795"/>
      <c r="G49" s="1795"/>
      <c r="H49" s="1795"/>
      <c r="I49" s="1795"/>
      <c r="J49" s="1796"/>
      <c r="K49" s="1708"/>
    </row>
    <row r="50" spans="1:12" ht="42" customHeight="1">
      <c r="B50" s="662" t="s">
        <v>602</v>
      </c>
      <c r="C50" s="1763"/>
      <c r="D50" s="1761"/>
      <c r="E50" s="1761"/>
      <c r="F50" s="1761"/>
      <c r="G50" s="1761"/>
      <c r="H50" s="1761"/>
      <c r="I50" s="1761"/>
      <c r="J50" s="1761"/>
      <c r="K50" s="1762"/>
      <c r="L50" s="663" t="s">
        <v>743</v>
      </c>
    </row>
    <row r="51" spans="1:12" ht="11.25" customHeight="1">
      <c r="B51" s="664"/>
      <c r="C51" s="664"/>
      <c r="D51" s="664"/>
      <c r="E51" s="664"/>
      <c r="F51" s="664"/>
      <c r="G51" s="664"/>
      <c r="H51" s="664"/>
      <c r="I51" s="664"/>
      <c r="J51" s="664"/>
    </row>
    <row r="52" spans="1:12">
      <c r="A52" s="649" t="s">
        <v>646</v>
      </c>
      <c r="B52" s="664"/>
      <c r="C52" s="664"/>
      <c r="D52" s="664"/>
      <c r="E52" s="664"/>
      <c r="F52" s="664"/>
      <c r="G52" s="664"/>
      <c r="H52" s="664"/>
      <c r="I52" s="664"/>
      <c r="J52" s="664"/>
    </row>
    <row r="53" spans="1:12" ht="21" customHeight="1">
      <c r="B53" s="1704" t="s">
        <v>748</v>
      </c>
      <c r="C53" s="1705"/>
      <c r="D53" s="1705"/>
      <c r="E53" s="1705"/>
      <c r="F53" s="1705"/>
      <c r="G53" s="1705"/>
      <c r="H53" s="1705"/>
      <c r="I53" s="1705"/>
      <c r="J53" s="1705"/>
      <c r="K53" s="1756"/>
    </row>
    <row r="54" spans="1:12" ht="17.25" customHeight="1">
      <c r="B54" s="675"/>
      <c r="C54" s="1782" t="s">
        <v>749</v>
      </c>
      <c r="D54" s="1782"/>
      <c r="E54" s="1782"/>
      <c r="F54" s="1782"/>
      <c r="G54" s="1782"/>
      <c r="H54" s="1782"/>
      <c r="I54" s="1782"/>
      <c r="J54" s="1782"/>
      <c r="K54" s="1783"/>
    </row>
    <row r="55" spans="1:12" ht="21" customHeight="1">
      <c r="B55" s="676"/>
      <c r="C55" s="1784" t="s">
        <v>750</v>
      </c>
      <c r="D55" s="1785"/>
      <c r="E55" s="1786"/>
      <c r="F55" s="1771" t="s">
        <v>751</v>
      </c>
      <c r="G55" s="1772"/>
      <c r="H55" s="1790"/>
      <c r="I55" s="1791"/>
      <c r="J55" s="1791"/>
      <c r="K55" s="1792"/>
    </row>
    <row r="56" spans="1:12" ht="21" customHeight="1">
      <c r="B56" s="676"/>
      <c r="C56" s="1787"/>
      <c r="D56" s="1788"/>
      <c r="E56" s="1789"/>
      <c r="F56" s="1776" t="s">
        <v>752</v>
      </c>
      <c r="G56" s="1777"/>
      <c r="H56" s="1778" t="s">
        <v>753</v>
      </c>
      <c r="I56" s="1738"/>
      <c r="J56" s="1738"/>
      <c r="K56" s="1739"/>
    </row>
    <row r="57" spans="1:12" ht="21" customHeight="1">
      <c r="B57" s="680"/>
      <c r="C57" s="1765" t="s">
        <v>754</v>
      </c>
      <c r="D57" s="1766"/>
      <c r="E57" s="1767"/>
      <c r="F57" s="1771" t="s">
        <v>755</v>
      </c>
      <c r="G57" s="1772"/>
      <c r="H57" s="1773"/>
      <c r="I57" s="1774"/>
      <c r="J57" s="1774"/>
      <c r="K57" s="1775"/>
    </row>
    <row r="58" spans="1:12" ht="21" customHeight="1">
      <c r="B58" s="680"/>
      <c r="C58" s="1768"/>
      <c r="D58" s="1769"/>
      <c r="E58" s="1770"/>
      <c r="F58" s="1776" t="s">
        <v>752</v>
      </c>
      <c r="G58" s="1777"/>
      <c r="H58" s="1778" t="s">
        <v>753</v>
      </c>
      <c r="I58" s="1738"/>
      <c r="J58" s="1738"/>
      <c r="K58" s="1775"/>
    </row>
    <row r="59" spans="1:12" ht="38.25" customHeight="1">
      <c r="B59" s="680"/>
      <c r="C59" s="1779" t="s">
        <v>647</v>
      </c>
      <c r="D59" s="1780"/>
      <c r="E59" s="1781"/>
      <c r="F59" s="1698" t="s">
        <v>756</v>
      </c>
      <c r="G59" s="1700"/>
      <c r="H59" s="1763"/>
      <c r="I59" s="1761"/>
      <c r="J59" s="1761"/>
      <c r="K59" s="1775"/>
    </row>
    <row r="60" spans="1:12" ht="4.3499999999999996" customHeight="1">
      <c r="B60" s="681"/>
      <c r="C60" s="1714"/>
      <c r="D60" s="1714"/>
      <c r="E60" s="682"/>
      <c r="F60" s="1715"/>
      <c r="G60" s="1715"/>
      <c r="H60" s="683"/>
      <c r="I60" s="683"/>
      <c r="J60" s="683"/>
      <c r="K60" s="684"/>
    </row>
    <row r="61" spans="1:12" ht="42" customHeight="1">
      <c r="B61" s="685" t="s">
        <v>602</v>
      </c>
      <c r="C61" s="1760"/>
      <c r="D61" s="1754"/>
      <c r="E61" s="1754"/>
      <c r="F61" s="1754"/>
      <c r="G61" s="1754"/>
      <c r="H61" s="1761"/>
      <c r="I61" s="1761"/>
      <c r="J61" s="1761"/>
      <c r="K61" s="1762"/>
      <c r="L61" s="663" t="s">
        <v>757</v>
      </c>
    </row>
    <row r="62" spans="1:12" ht="11.25" customHeight="1">
      <c r="B62" s="664"/>
      <c r="C62" s="664"/>
      <c r="D62" s="664"/>
      <c r="E62" s="664"/>
      <c r="F62" s="664"/>
      <c r="G62" s="664"/>
      <c r="H62" s="664"/>
      <c r="I62" s="664"/>
      <c r="J62" s="664"/>
      <c r="L62" s="663"/>
    </row>
    <row r="63" spans="1:12" ht="22.5" customHeight="1">
      <c r="A63" s="659" t="s">
        <v>648</v>
      </c>
      <c r="L63" s="663"/>
    </row>
    <row r="64" spans="1:12" ht="21" customHeight="1">
      <c r="A64" s="649" t="s">
        <v>649</v>
      </c>
      <c r="B64" s="664"/>
      <c r="C64" s="664"/>
      <c r="D64" s="664"/>
      <c r="E64" s="664"/>
      <c r="F64" s="664"/>
      <c r="G64" s="664"/>
      <c r="H64" s="664"/>
      <c r="I64" s="664"/>
      <c r="J64" s="664"/>
      <c r="L64" s="663"/>
    </row>
    <row r="65" spans="2:12" ht="21" customHeight="1">
      <c r="B65" s="1698" t="s">
        <v>758</v>
      </c>
      <c r="C65" s="1699"/>
      <c r="D65" s="1699"/>
      <c r="E65" s="1699"/>
      <c r="F65" s="1699"/>
      <c r="G65" s="1699"/>
      <c r="H65" s="1699"/>
      <c r="I65" s="1699"/>
      <c r="J65" s="1700"/>
      <c r="K65" s="661"/>
      <c r="L65" s="659"/>
    </row>
    <row r="66" spans="2:12" ht="42" customHeight="1">
      <c r="B66" s="662" t="s">
        <v>602</v>
      </c>
      <c r="C66" s="1763"/>
      <c r="D66" s="1761"/>
      <c r="E66" s="1761"/>
      <c r="F66" s="1761"/>
      <c r="G66" s="1761"/>
      <c r="H66" s="1761"/>
      <c r="I66" s="1761"/>
      <c r="J66" s="1761"/>
      <c r="K66" s="1762"/>
      <c r="L66" s="663" t="s">
        <v>759</v>
      </c>
    </row>
    <row r="67" spans="2:12" ht="11.1" customHeight="1">
      <c r="B67" s="664"/>
      <c r="C67" s="664"/>
      <c r="D67" s="664"/>
      <c r="E67" s="664"/>
      <c r="F67" s="664"/>
      <c r="G67" s="664"/>
      <c r="H67" s="664"/>
      <c r="I67" s="664"/>
      <c r="K67" s="686"/>
      <c r="L67" s="649"/>
    </row>
    <row r="68" spans="2:12" ht="30" customHeight="1">
      <c r="B68" s="1764" t="s">
        <v>760</v>
      </c>
      <c r="C68" s="1764"/>
      <c r="D68" s="1764"/>
      <c r="E68" s="1764"/>
      <c r="F68" s="1764"/>
      <c r="G68" s="1764"/>
      <c r="H68" s="1764"/>
      <c r="I68" s="1764"/>
      <c r="J68" s="1764"/>
      <c r="L68" s="649"/>
    </row>
    <row r="69" spans="2:12" ht="21" customHeight="1">
      <c r="B69" s="1753" t="s">
        <v>650</v>
      </c>
      <c r="C69" s="1754"/>
      <c r="D69" s="1754"/>
      <c r="E69" s="1754"/>
      <c r="F69" s="1754"/>
      <c r="G69" s="1754"/>
      <c r="H69" s="1754"/>
      <c r="I69" s="1754"/>
      <c r="J69" s="1754"/>
      <c r="K69" s="1754"/>
    </row>
    <row r="70" spans="2:12" ht="33" customHeight="1">
      <c r="B70" s="1731" t="s">
        <v>761</v>
      </c>
      <c r="C70" s="1732"/>
      <c r="D70" s="1732"/>
      <c r="E70" s="1732"/>
      <c r="F70" s="1732"/>
      <c r="G70" s="1732"/>
      <c r="H70" s="1732"/>
      <c r="I70" s="1732"/>
      <c r="J70" s="1755"/>
      <c r="K70" s="669"/>
      <c r="L70" s="687" t="s">
        <v>651</v>
      </c>
    </row>
    <row r="71" spans="2:12" ht="33" customHeight="1">
      <c r="B71" s="1704" t="s">
        <v>762</v>
      </c>
      <c r="C71" s="1705"/>
      <c r="D71" s="1705"/>
      <c r="E71" s="1705"/>
      <c r="F71" s="1705"/>
      <c r="G71" s="1705"/>
      <c r="H71" s="1705"/>
      <c r="I71" s="1705"/>
      <c r="J71" s="1756"/>
      <c r="K71" s="1706"/>
    </row>
    <row r="72" spans="2:12" ht="21" customHeight="1">
      <c r="B72" s="670"/>
      <c r="C72" s="1736" t="s">
        <v>652</v>
      </c>
      <c r="D72" s="1740"/>
      <c r="E72" s="1740"/>
      <c r="F72" s="1740"/>
      <c r="G72" s="1757"/>
      <c r="H72" s="1758"/>
      <c r="I72" s="1759"/>
      <c r="J72" s="672"/>
      <c r="K72" s="1707"/>
      <c r="L72" s="1746" t="s">
        <v>653</v>
      </c>
    </row>
    <row r="73" spans="2:12" ht="21" customHeight="1">
      <c r="B73" s="670"/>
      <c r="C73" s="671"/>
      <c r="D73" s="1747" t="s">
        <v>654</v>
      </c>
      <c r="E73" s="1747"/>
      <c r="F73" s="1747"/>
      <c r="G73" s="1748"/>
      <c r="H73" s="1749"/>
      <c r="I73" s="1750"/>
      <c r="J73" s="672"/>
      <c r="K73" s="1707"/>
      <c r="L73" s="1746"/>
    </row>
    <row r="74" spans="2:12" ht="6" customHeight="1">
      <c r="B74" s="673"/>
      <c r="C74" s="1751"/>
      <c r="D74" s="1751"/>
      <c r="E74" s="1751"/>
      <c r="F74" s="1751"/>
      <c r="G74" s="1751"/>
      <c r="H74" s="1751"/>
      <c r="I74" s="1751"/>
      <c r="J74" s="1752"/>
      <c r="K74" s="1707"/>
      <c r="L74" s="1746"/>
    </row>
    <row r="75" spans="2:12" ht="16.5" customHeight="1">
      <c r="B75" s="1741" t="s">
        <v>655</v>
      </c>
      <c r="C75" s="1741"/>
      <c r="D75" s="1741"/>
      <c r="E75" s="1741"/>
      <c r="F75" s="1741"/>
      <c r="G75" s="1741"/>
      <c r="H75" s="1741"/>
      <c r="I75" s="1741"/>
      <c r="J75" s="1741"/>
      <c r="K75" s="1706"/>
      <c r="L75" s="688"/>
    </row>
    <row r="76" spans="2:12" ht="16.5" customHeight="1">
      <c r="B76" s="1743" t="s">
        <v>763</v>
      </c>
      <c r="C76" s="1744"/>
      <c r="D76" s="1744"/>
      <c r="E76" s="1744"/>
      <c r="F76" s="1744"/>
      <c r="G76" s="1744"/>
      <c r="H76" s="1744"/>
      <c r="I76" s="1744"/>
      <c r="J76" s="1745"/>
      <c r="K76" s="1708"/>
      <c r="L76" s="688"/>
    </row>
    <row r="77" spans="2:12" ht="16.5" customHeight="1">
      <c r="B77" s="1741" t="s">
        <v>656</v>
      </c>
      <c r="C77" s="1741"/>
      <c r="D77" s="1741"/>
      <c r="E77" s="1741"/>
      <c r="F77" s="1741"/>
      <c r="G77" s="1741"/>
      <c r="H77" s="1741"/>
      <c r="I77" s="1741"/>
      <c r="J77" s="1741"/>
      <c r="K77" s="1706"/>
      <c r="L77" s="1742" t="s">
        <v>764</v>
      </c>
    </row>
    <row r="78" spans="2:12" ht="16.5" customHeight="1">
      <c r="B78" s="1743" t="s">
        <v>765</v>
      </c>
      <c r="C78" s="1744"/>
      <c r="D78" s="1744"/>
      <c r="E78" s="1744"/>
      <c r="F78" s="1744"/>
      <c r="G78" s="1744"/>
      <c r="H78" s="1744"/>
      <c r="I78" s="1744"/>
      <c r="J78" s="1745"/>
      <c r="K78" s="1708"/>
      <c r="L78" s="1742"/>
    </row>
    <row r="79" spans="2:12" ht="16.5" customHeight="1">
      <c r="B79" s="1741" t="s">
        <v>657</v>
      </c>
      <c r="C79" s="1741"/>
      <c r="D79" s="1741"/>
      <c r="E79" s="1741"/>
      <c r="F79" s="1741"/>
      <c r="G79" s="1741"/>
      <c r="H79" s="1741"/>
      <c r="I79" s="1741"/>
      <c r="J79" s="1741"/>
      <c r="K79" s="1706"/>
      <c r="L79" s="1742"/>
    </row>
    <row r="80" spans="2:12" ht="16.5" customHeight="1">
      <c r="B80" s="1743" t="s">
        <v>765</v>
      </c>
      <c r="C80" s="1744"/>
      <c r="D80" s="1744"/>
      <c r="E80" s="1744"/>
      <c r="F80" s="1744"/>
      <c r="G80" s="1744"/>
      <c r="H80" s="1744"/>
      <c r="I80" s="1744"/>
      <c r="J80" s="1745"/>
      <c r="K80" s="1708"/>
      <c r="L80" s="1742"/>
    </row>
    <row r="81" spans="1:12" ht="42" customHeight="1">
      <c r="B81" s="662" t="s">
        <v>602</v>
      </c>
      <c r="C81" s="1701"/>
      <c r="D81" s="1702"/>
      <c r="E81" s="1702"/>
      <c r="F81" s="1702"/>
      <c r="G81" s="1702"/>
      <c r="H81" s="1702"/>
      <c r="I81" s="1702"/>
      <c r="J81" s="1702"/>
      <c r="K81" s="1703"/>
      <c r="L81" s="663" t="s">
        <v>743</v>
      </c>
    </row>
    <row r="82" spans="1:12" ht="11.25" customHeight="1">
      <c r="B82" s="664"/>
      <c r="C82" s="664"/>
      <c r="D82" s="664"/>
      <c r="E82" s="664"/>
      <c r="F82" s="664"/>
      <c r="G82" s="664"/>
      <c r="H82" s="664"/>
      <c r="I82" s="664"/>
      <c r="J82" s="664"/>
    </row>
    <row r="83" spans="1:12">
      <c r="B83" s="1696" t="s">
        <v>658</v>
      </c>
      <c r="C83" s="1696"/>
      <c r="D83" s="1696"/>
      <c r="E83" s="1696"/>
      <c r="F83" s="1696"/>
      <c r="G83" s="1696"/>
      <c r="H83" s="1696"/>
      <c r="I83" s="1696"/>
      <c r="L83" s="649"/>
    </row>
    <row r="84" spans="1:12" ht="21" customHeight="1">
      <c r="A84" s="689"/>
      <c r="B84" s="1731" t="s">
        <v>659</v>
      </c>
      <c r="C84" s="1732"/>
      <c r="D84" s="1732"/>
      <c r="E84" s="1732"/>
      <c r="F84" s="1732"/>
      <c r="G84" s="1732"/>
      <c r="H84" s="1732"/>
      <c r="I84" s="1732"/>
      <c r="J84" s="1718"/>
      <c r="K84" s="1706"/>
      <c r="L84" s="649"/>
    </row>
    <row r="85" spans="1:12" ht="12.6" customHeight="1">
      <c r="A85" s="689"/>
      <c r="B85" s="1733" t="s">
        <v>668</v>
      </c>
      <c r="C85" s="1734"/>
      <c r="D85" s="1734"/>
      <c r="E85" s="1734"/>
      <c r="F85" s="1734"/>
      <c r="G85" s="1734"/>
      <c r="H85" s="1734"/>
      <c r="I85" s="1735"/>
      <c r="J85" s="1719"/>
      <c r="K85" s="1707"/>
      <c r="L85" s="649"/>
    </row>
    <row r="86" spans="1:12" ht="4.5" customHeight="1">
      <c r="A86" s="689"/>
      <c r="B86" s="680"/>
      <c r="C86" s="690"/>
      <c r="D86" s="690"/>
      <c r="E86" s="690"/>
      <c r="F86" s="690"/>
      <c r="G86" s="690"/>
      <c r="H86" s="690"/>
      <c r="I86" s="690"/>
      <c r="J86" s="1719"/>
      <c r="K86" s="1707"/>
      <c r="L86" s="649"/>
    </row>
    <row r="87" spans="1:12" ht="19.350000000000001" customHeight="1">
      <c r="A87" s="689"/>
      <c r="B87" s="691"/>
      <c r="C87" s="1736" t="s">
        <v>660</v>
      </c>
      <c r="D87" s="1737"/>
      <c r="E87" s="677" t="s">
        <v>661</v>
      </c>
      <c r="F87" s="678" t="s">
        <v>662</v>
      </c>
      <c r="G87" s="678" t="s">
        <v>663</v>
      </c>
      <c r="H87" s="678" t="s">
        <v>110</v>
      </c>
      <c r="I87" s="679" t="s">
        <v>766</v>
      </c>
      <c r="J87" s="1719"/>
      <c r="K87" s="1707"/>
      <c r="L87" s="649"/>
    </row>
    <row r="88" spans="1:12" ht="19.350000000000001" customHeight="1">
      <c r="A88" s="689"/>
      <c r="B88" s="691"/>
      <c r="C88" s="1736" t="s">
        <v>664</v>
      </c>
      <c r="D88" s="1737"/>
      <c r="E88" s="677" t="s">
        <v>665</v>
      </c>
      <c r="F88" s="678" t="s">
        <v>666</v>
      </c>
      <c r="G88" s="678" t="s">
        <v>110</v>
      </c>
      <c r="H88" s="1738" t="s">
        <v>767</v>
      </c>
      <c r="I88" s="1739"/>
      <c r="J88" s="1719"/>
      <c r="K88" s="1707"/>
      <c r="L88" s="649"/>
    </row>
    <row r="89" spans="1:12" ht="4.3499999999999996" customHeight="1">
      <c r="A89" s="689"/>
      <c r="B89" s="692"/>
      <c r="C89" s="1740"/>
      <c r="D89" s="1740"/>
      <c r="E89" s="1740"/>
      <c r="F89" s="1740"/>
      <c r="G89" s="1740"/>
      <c r="H89" s="1740"/>
      <c r="I89" s="1740"/>
      <c r="J89" s="1720"/>
      <c r="K89" s="1708"/>
      <c r="L89" s="649"/>
    </row>
    <row r="90" spans="1:12" s="694" customFormat="1" ht="21" customHeight="1">
      <c r="A90" s="693"/>
      <c r="B90" s="1716" t="s">
        <v>667</v>
      </c>
      <c r="C90" s="1717"/>
      <c r="D90" s="1717"/>
      <c r="E90" s="1717"/>
      <c r="F90" s="1717"/>
      <c r="G90" s="1717"/>
      <c r="H90" s="1717"/>
      <c r="I90" s="1717"/>
      <c r="J90" s="1718"/>
      <c r="K90" s="1721"/>
    </row>
    <row r="91" spans="1:12" s="694" customFormat="1" ht="12.6" customHeight="1">
      <c r="A91" s="693"/>
      <c r="B91" s="1724" t="s">
        <v>668</v>
      </c>
      <c r="C91" s="1725"/>
      <c r="D91" s="1725"/>
      <c r="E91" s="1725"/>
      <c r="F91" s="1725"/>
      <c r="G91" s="1725"/>
      <c r="H91" s="1725"/>
      <c r="I91" s="1726"/>
      <c r="J91" s="1719"/>
      <c r="K91" s="1722"/>
    </row>
    <row r="92" spans="1:12" s="694" customFormat="1" ht="4.5" customHeight="1">
      <c r="A92" s="693"/>
      <c r="B92" s="695"/>
      <c r="C92" s="696"/>
      <c r="D92" s="696"/>
      <c r="E92" s="696"/>
      <c r="F92" s="696"/>
      <c r="G92" s="696"/>
      <c r="H92" s="696"/>
      <c r="I92" s="696"/>
      <c r="J92" s="1719"/>
      <c r="K92" s="1722"/>
    </row>
    <row r="93" spans="1:12" s="694" customFormat="1" ht="19.350000000000001" customHeight="1">
      <c r="A93" s="693"/>
      <c r="B93" s="697"/>
      <c r="C93" s="1727" t="s">
        <v>768</v>
      </c>
      <c r="D93" s="1728"/>
      <c r="E93" s="1728"/>
      <c r="F93" s="1728"/>
      <c r="G93" s="1728"/>
      <c r="H93" s="1728"/>
      <c r="I93" s="1729"/>
      <c r="J93" s="1719"/>
      <c r="K93" s="1722"/>
    </row>
    <row r="94" spans="1:12" s="694" customFormat="1" ht="4.3499999999999996" customHeight="1">
      <c r="A94" s="693"/>
      <c r="B94" s="698"/>
      <c r="C94" s="1730"/>
      <c r="D94" s="1730"/>
      <c r="E94" s="1730"/>
      <c r="F94" s="1730"/>
      <c r="G94" s="1730"/>
      <c r="H94" s="1730"/>
      <c r="I94" s="1730"/>
      <c r="J94" s="1720"/>
      <c r="K94" s="1723"/>
    </row>
    <row r="95" spans="1:12" ht="42" customHeight="1">
      <c r="B95" s="662" t="s">
        <v>602</v>
      </c>
      <c r="C95" s="1701"/>
      <c r="D95" s="1702"/>
      <c r="E95" s="1702"/>
      <c r="F95" s="1702"/>
      <c r="G95" s="1702"/>
      <c r="H95" s="1702"/>
      <c r="I95" s="1702"/>
      <c r="J95" s="1702"/>
      <c r="K95" s="1703"/>
      <c r="L95" s="663" t="s">
        <v>743</v>
      </c>
    </row>
    <row r="96" spans="1:12" ht="11.25" customHeight="1">
      <c r="B96" s="664"/>
      <c r="C96" s="664"/>
      <c r="D96" s="664"/>
      <c r="E96" s="664"/>
      <c r="F96" s="664"/>
      <c r="G96" s="664"/>
      <c r="H96" s="664"/>
      <c r="I96" s="664"/>
      <c r="L96" s="649"/>
    </row>
    <row r="97" spans="2:12" ht="6" customHeight="1"/>
    <row r="98" spans="2:12" ht="21" customHeight="1">
      <c r="B98" s="1695" t="s">
        <v>669</v>
      </c>
      <c r="C98" s="1696"/>
      <c r="D98" s="1696"/>
      <c r="E98" s="1696"/>
      <c r="F98" s="1696"/>
      <c r="G98" s="1696"/>
      <c r="H98" s="1696"/>
      <c r="I98" s="1696"/>
      <c r="J98" s="1696"/>
      <c r="K98" s="1696"/>
      <c r="L98" s="663" t="s">
        <v>769</v>
      </c>
    </row>
    <row r="99" spans="2:12" ht="97.5" customHeight="1">
      <c r="B99" s="1704" t="s">
        <v>770</v>
      </c>
      <c r="C99" s="1705"/>
      <c r="D99" s="1705"/>
      <c r="E99" s="1705"/>
      <c r="F99" s="1705"/>
      <c r="G99" s="1705"/>
      <c r="H99" s="1705"/>
      <c r="I99" s="1705"/>
      <c r="J99" s="1705"/>
      <c r="K99" s="1706"/>
      <c r="L99" s="1709" t="s">
        <v>771</v>
      </c>
    </row>
    <row r="100" spans="2:12" ht="24" customHeight="1">
      <c r="B100" s="1710" t="s">
        <v>772</v>
      </c>
      <c r="C100" s="1711"/>
      <c r="D100" s="1711"/>
      <c r="E100" s="1711"/>
      <c r="F100" s="1711"/>
      <c r="G100" s="1711"/>
      <c r="H100" s="1711"/>
      <c r="I100" s="1711"/>
      <c r="J100" s="699"/>
      <c r="K100" s="1707"/>
      <c r="L100" s="1709"/>
    </row>
    <row r="101" spans="2:12" ht="150" customHeight="1">
      <c r="B101" s="700"/>
      <c r="C101" s="1712"/>
      <c r="D101" s="1713"/>
      <c r="E101" s="1713"/>
      <c r="F101" s="1713"/>
      <c r="G101" s="1713"/>
      <c r="H101" s="1713"/>
      <c r="I101" s="1713"/>
      <c r="J101" s="680"/>
      <c r="K101" s="1707"/>
      <c r="L101" s="1709"/>
    </row>
    <row r="102" spans="2:12" ht="4.3499999999999996" customHeight="1">
      <c r="B102" s="681"/>
      <c r="C102" s="1714"/>
      <c r="D102" s="1714"/>
      <c r="E102" s="682"/>
      <c r="F102" s="1715"/>
      <c r="G102" s="1715"/>
      <c r="H102" s="683"/>
      <c r="I102" s="683"/>
      <c r="J102" s="701"/>
      <c r="K102" s="1708"/>
    </row>
    <row r="103" spans="2:12" ht="6.75" customHeight="1"/>
    <row r="104" spans="2:12" ht="21" customHeight="1">
      <c r="B104" s="1695" t="s">
        <v>670</v>
      </c>
      <c r="C104" s="1696"/>
      <c r="D104" s="1696"/>
      <c r="E104" s="1696"/>
      <c r="F104" s="1696"/>
      <c r="G104" s="1696"/>
      <c r="H104" s="1696"/>
      <c r="I104" s="1696"/>
      <c r="J104" s="1696"/>
      <c r="K104" s="1696"/>
      <c r="L104" s="1697" t="s">
        <v>671</v>
      </c>
    </row>
    <row r="105" spans="2:12" ht="24.75" customHeight="1">
      <c r="B105" s="1698" t="s">
        <v>773</v>
      </c>
      <c r="C105" s="1699"/>
      <c r="D105" s="1699"/>
      <c r="E105" s="1699"/>
      <c r="F105" s="1699"/>
      <c r="G105" s="1699"/>
      <c r="H105" s="1699"/>
      <c r="I105" s="1699"/>
      <c r="J105" s="1700"/>
      <c r="K105" s="661"/>
      <c r="L105" s="1697"/>
    </row>
    <row r="106" spans="2:12">
      <c r="B106" s="659"/>
      <c r="L106" s="1697"/>
    </row>
    <row r="107" spans="2:12">
      <c r="L107" s="1697"/>
    </row>
    <row r="108" spans="2:12">
      <c r="L108" s="1697"/>
    </row>
  </sheetData>
  <sheetProtection formatRows="0"/>
  <mergeCells count="109">
    <mergeCell ref="A2:J2"/>
    <mergeCell ref="A3:J3"/>
    <mergeCell ref="H5:K5"/>
    <mergeCell ref="H6:K6"/>
    <mergeCell ref="A8:K8"/>
    <mergeCell ref="B12:J12"/>
    <mergeCell ref="B23:J23"/>
    <mergeCell ref="K23:K26"/>
    <mergeCell ref="C24:I24"/>
    <mergeCell ref="C25:I25"/>
    <mergeCell ref="C26:J26"/>
    <mergeCell ref="B29:J29"/>
    <mergeCell ref="C13:K13"/>
    <mergeCell ref="B16:J16"/>
    <mergeCell ref="B17:J17"/>
    <mergeCell ref="B18:J18"/>
    <mergeCell ref="B19:J19"/>
    <mergeCell ref="C20:K20"/>
    <mergeCell ref="M39:T39"/>
    <mergeCell ref="B40:J40"/>
    <mergeCell ref="B30:J30"/>
    <mergeCell ref="B31:J31"/>
    <mergeCell ref="B32:J32"/>
    <mergeCell ref="B33:J33"/>
    <mergeCell ref="K33:K36"/>
    <mergeCell ref="C34:I34"/>
    <mergeCell ref="C35:I35"/>
    <mergeCell ref="C36:J36"/>
    <mergeCell ref="B41:J41"/>
    <mergeCell ref="C42:K42"/>
    <mergeCell ref="B46:J46"/>
    <mergeCell ref="B47:J47"/>
    <mergeCell ref="B48:J48"/>
    <mergeCell ref="K48:K49"/>
    <mergeCell ref="B49:J49"/>
    <mergeCell ref="B37:J37"/>
    <mergeCell ref="B38:J38"/>
    <mergeCell ref="K38:K39"/>
    <mergeCell ref="B39:J39"/>
    <mergeCell ref="C57:E58"/>
    <mergeCell ref="F57:G57"/>
    <mergeCell ref="H57:K57"/>
    <mergeCell ref="F58:G58"/>
    <mergeCell ref="H58:K58"/>
    <mergeCell ref="C59:E59"/>
    <mergeCell ref="F59:G59"/>
    <mergeCell ref="H59:K59"/>
    <mergeCell ref="C50:K50"/>
    <mergeCell ref="B53:K53"/>
    <mergeCell ref="C54:K54"/>
    <mergeCell ref="C55:E56"/>
    <mergeCell ref="F55:G55"/>
    <mergeCell ref="H55:K55"/>
    <mergeCell ref="F56:G56"/>
    <mergeCell ref="H56:K56"/>
    <mergeCell ref="B69:K69"/>
    <mergeCell ref="B70:J70"/>
    <mergeCell ref="B71:J71"/>
    <mergeCell ref="K71:K74"/>
    <mergeCell ref="C72:F72"/>
    <mergeCell ref="G72:I72"/>
    <mergeCell ref="C60:D60"/>
    <mergeCell ref="F60:G60"/>
    <mergeCell ref="C61:K61"/>
    <mergeCell ref="B65:J65"/>
    <mergeCell ref="C66:K66"/>
    <mergeCell ref="B68:J68"/>
    <mergeCell ref="B77:J77"/>
    <mergeCell ref="K77:K78"/>
    <mergeCell ref="L77:L80"/>
    <mergeCell ref="B78:J78"/>
    <mergeCell ref="B79:J79"/>
    <mergeCell ref="K79:K80"/>
    <mergeCell ref="B80:J80"/>
    <mergeCell ref="L72:L74"/>
    <mergeCell ref="D73:F73"/>
    <mergeCell ref="G73:I73"/>
    <mergeCell ref="C74:J74"/>
    <mergeCell ref="B75:J75"/>
    <mergeCell ref="K75:K76"/>
    <mergeCell ref="B76:J76"/>
    <mergeCell ref="B90:I90"/>
    <mergeCell ref="J90:J94"/>
    <mergeCell ref="K90:K94"/>
    <mergeCell ref="B91:I91"/>
    <mergeCell ref="C93:I93"/>
    <mergeCell ref="C94:I94"/>
    <mergeCell ref="C81:K81"/>
    <mergeCell ref="B83:I83"/>
    <mergeCell ref="B84:I84"/>
    <mergeCell ref="J84:J89"/>
    <mergeCell ref="K84:K89"/>
    <mergeCell ref="B85:I85"/>
    <mergeCell ref="C87:D87"/>
    <mergeCell ref="C88:D88"/>
    <mergeCell ref="H88:I88"/>
    <mergeCell ref="C89:I89"/>
    <mergeCell ref="B104:K104"/>
    <mergeCell ref="L104:L108"/>
    <mergeCell ref="B105:J105"/>
    <mergeCell ref="C95:K95"/>
    <mergeCell ref="B98:K98"/>
    <mergeCell ref="B99:J99"/>
    <mergeCell ref="K99:K102"/>
    <mergeCell ref="L99:L101"/>
    <mergeCell ref="B100:I100"/>
    <mergeCell ref="C101:I101"/>
    <mergeCell ref="C102:D102"/>
    <mergeCell ref="F102:G102"/>
  </mergeCells>
  <phoneticPr fontId="1"/>
  <dataValidations count="4">
    <dataValidation type="list" allowBlank="1" showInputMessage="1" showErrorMessage="1" sqref="K65" xr:uid="{7A5F1C03-E1B3-4BFD-8A06-085C5F9D4669}">
      <formula1>"はい,いいえ,その他"</formula1>
    </dataValidation>
    <dataValidation type="list" allowBlank="1" showInputMessage="1" showErrorMessage="1" sqref="G72:I72" xr:uid="{ED26E7A6-C9BC-4A11-A3D6-C4EA27B38805}">
      <formula1>"契約書,その他"</formula1>
    </dataValidation>
    <dataValidation type="list" allowBlank="1" showInputMessage="1" showErrorMessage="1" sqref="K47:K49 K12 K16:K19 K90:K94 K31 K75:K80" xr:uid="{67325B88-7CE5-429B-86C7-FFE41E79621D}">
      <formula1>"はい,いいえ,該当なし"</formula1>
    </dataValidation>
    <dataValidation type="list" allowBlank="1" showInputMessage="1" showErrorMessage="1" sqref="K37:K38 K70:K74 K84 K40:K41 K23 K32:K33 K46 K29:K30 K105 K99" xr:uid="{C9C06BF2-54DD-4A70-8976-C8A0C343CB84}">
      <formula1>"はい,いいえ"</formula1>
    </dataValidation>
  </dataValidations>
  <printOptions horizontalCentered="1"/>
  <pageMargins left="0.23622047244094491" right="0.23622047244094491" top="0.74803149606299213" bottom="0.74803149606299213" header="0.31496062992125984" footer="0.31496062992125984"/>
  <pageSetup paperSize="9" scale="69" fitToWidth="0" fitToHeight="0" orientation="portrait" r:id="rId1"/>
  <rowBreaks count="2" manualBreakCount="2">
    <brk id="51" max="10" man="1"/>
    <brk id="96" max="10" man="1"/>
  </rowBreaks>
  <drawing r:id="rId2"/>
  <legacyDrawing r:id="rId3"/>
  <mc:AlternateContent xmlns:mc="http://schemas.openxmlformats.org/markup-compatibility/2006">
    <mc:Choice Requires="x14">
      <controls>
        <mc:AlternateContent xmlns:mc="http://schemas.openxmlformats.org/markup-compatibility/2006">
          <mc:Choice Requires="x14">
            <control shapeId="75777" r:id="rId4" name="Check Box 1">
              <controlPr defaultSize="0" autoFill="0" autoLine="0" autoPict="0">
                <anchor moveWithCells="1">
                  <from>
                    <xdr:col>2</xdr:col>
                    <xdr:colOff>66675</xdr:colOff>
                    <xdr:row>53</xdr:row>
                    <xdr:rowOff>190500</xdr:rowOff>
                  </from>
                  <to>
                    <xdr:col>2</xdr:col>
                    <xdr:colOff>666750</xdr:colOff>
                    <xdr:row>54</xdr:row>
                    <xdr:rowOff>228600</xdr:rowOff>
                  </to>
                </anchor>
              </controlPr>
            </control>
          </mc:Choice>
        </mc:AlternateContent>
        <mc:AlternateContent xmlns:mc="http://schemas.openxmlformats.org/markup-compatibility/2006">
          <mc:Choice Requires="x14">
            <control shapeId="75778" r:id="rId5" name="Check Box 2">
              <controlPr defaultSize="0" autoFill="0" autoLine="0" autoPict="0">
                <anchor moveWithCells="1">
                  <from>
                    <xdr:col>2</xdr:col>
                    <xdr:colOff>66675</xdr:colOff>
                    <xdr:row>55</xdr:row>
                    <xdr:rowOff>238125</xdr:rowOff>
                  </from>
                  <to>
                    <xdr:col>2</xdr:col>
                    <xdr:colOff>685800</xdr:colOff>
                    <xdr:row>56</xdr:row>
                    <xdr:rowOff>238125</xdr:rowOff>
                  </to>
                </anchor>
              </controlPr>
            </control>
          </mc:Choice>
        </mc:AlternateContent>
        <mc:AlternateContent xmlns:mc="http://schemas.openxmlformats.org/markup-compatibility/2006">
          <mc:Choice Requires="x14">
            <control shapeId="75779" r:id="rId6" name="Check Box 3">
              <controlPr defaultSize="0" autoFill="0" autoLine="0" autoPict="0">
                <anchor moveWithCells="1">
                  <from>
                    <xdr:col>2</xdr:col>
                    <xdr:colOff>66675</xdr:colOff>
                    <xdr:row>57</xdr:row>
                    <xdr:rowOff>257175</xdr:rowOff>
                  </from>
                  <to>
                    <xdr:col>2</xdr:col>
                    <xdr:colOff>685800</xdr:colOff>
                    <xdr:row>58</xdr:row>
                    <xdr:rowOff>209550</xdr:rowOff>
                  </to>
                </anchor>
              </controlPr>
            </control>
          </mc:Choice>
        </mc:AlternateContent>
        <mc:AlternateContent xmlns:mc="http://schemas.openxmlformats.org/markup-compatibility/2006">
          <mc:Choice Requires="x14">
            <control shapeId="75780" r:id="rId7" name="Check Box 4">
              <controlPr defaultSize="0" autoFill="0" autoLine="0" autoPict="0">
                <anchor moveWithCells="1">
                  <from>
                    <xdr:col>3</xdr:col>
                    <xdr:colOff>1181100</xdr:colOff>
                    <xdr:row>85</xdr:row>
                    <xdr:rowOff>47625</xdr:rowOff>
                  </from>
                  <to>
                    <xdr:col>4</xdr:col>
                    <xdr:colOff>266700</xdr:colOff>
                    <xdr:row>86</xdr:row>
                    <xdr:rowOff>228600</xdr:rowOff>
                  </to>
                </anchor>
              </controlPr>
            </control>
          </mc:Choice>
        </mc:AlternateContent>
        <mc:AlternateContent xmlns:mc="http://schemas.openxmlformats.org/markup-compatibility/2006">
          <mc:Choice Requires="x14">
            <control shapeId="75781" r:id="rId8" name="Check Box 5">
              <controlPr defaultSize="0" autoFill="0" autoLine="0" autoPict="0">
                <anchor moveWithCells="1">
                  <from>
                    <xdr:col>5</xdr:col>
                    <xdr:colOff>133350</xdr:colOff>
                    <xdr:row>85</xdr:row>
                    <xdr:rowOff>47625</xdr:rowOff>
                  </from>
                  <to>
                    <xdr:col>5</xdr:col>
                    <xdr:colOff>419100</xdr:colOff>
                    <xdr:row>86</xdr:row>
                    <xdr:rowOff>228600</xdr:rowOff>
                  </to>
                </anchor>
              </controlPr>
            </control>
          </mc:Choice>
        </mc:AlternateContent>
        <mc:AlternateContent xmlns:mc="http://schemas.openxmlformats.org/markup-compatibility/2006">
          <mc:Choice Requires="x14">
            <control shapeId="75782" r:id="rId9" name="Check Box 6">
              <controlPr defaultSize="0" autoFill="0" autoLine="0" autoPict="0">
                <anchor moveWithCells="1">
                  <from>
                    <xdr:col>5</xdr:col>
                    <xdr:colOff>1057275</xdr:colOff>
                    <xdr:row>85</xdr:row>
                    <xdr:rowOff>47625</xdr:rowOff>
                  </from>
                  <to>
                    <xdr:col>6</xdr:col>
                    <xdr:colOff>219075</xdr:colOff>
                    <xdr:row>86</xdr:row>
                    <xdr:rowOff>228600</xdr:rowOff>
                  </to>
                </anchor>
              </controlPr>
            </control>
          </mc:Choice>
        </mc:AlternateContent>
        <mc:AlternateContent xmlns:mc="http://schemas.openxmlformats.org/markup-compatibility/2006">
          <mc:Choice Requires="x14">
            <control shapeId="75783" r:id="rId10" name="Check Box 7">
              <controlPr defaultSize="0" autoFill="0" autoLine="0" autoPict="0">
                <anchor moveWithCells="1">
                  <from>
                    <xdr:col>7</xdr:col>
                    <xdr:colOff>190500</xdr:colOff>
                    <xdr:row>85</xdr:row>
                    <xdr:rowOff>47625</xdr:rowOff>
                  </from>
                  <to>
                    <xdr:col>7</xdr:col>
                    <xdr:colOff>457200</xdr:colOff>
                    <xdr:row>86</xdr:row>
                    <xdr:rowOff>228600</xdr:rowOff>
                  </to>
                </anchor>
              </controlPr>
            </control>
          </mc:Choice>
        </mc:AlternateContent>
        <mc:AlternateContent xmlns:mc="http://schemas.openxmlformats.org/markup-compatibility/2006">
          <mc:Choice Requires="x14">
            <control shapeId="75784" r:id="rId11" name="Check Box 8">
              <controlPr defaultSize="0" autoFill="0" autoLine="0" autoPict="0">
                <anchor moveWithCells="1">
                  <from>
                    <xdr:col>3</xdr:col>
                    <xdr:colOff>1181100</xdr:colOff>
                    <xdr:row>86</xdr:row>
                    <xdr:rowOff>228600</xdr:rowOff>
                  </from>
                  <to>
                    <xdr:col>4</xdr:col>
                    <xdr:colOff>285750</xdr:colOff>
                    <xdr:row>88</xdr:row>
                    <xdr:rowOff>0</xdr:rowOff>
                  </to>
                </anchor>
              </controlPr>
            </control>
          </mc:Choice>
        </mc:AlternateContent>
        <mc:AlternateContent xmlns:mc="http://schemas.openxmlformats.org/markup-compatibility/2006">
          <mc:Choice Requires="x14">
            <control shapeId="75785" r:id="rId12" name="Check Box 9">
              <controlPr defaultSize="0" autoFill="0" autoLine="0" autoPict="0">
                <anchor moveWithCells="1">
                  <from>
                    <xdr:col>5</xdr:col>
                    <xdr:colOff>133350</xdr:colOff>
                    <xdr:row>86</xdr:row>
                    <xdr:rowOff>228600</xdr:rowOff>
                  </from>
                  <to>
                    <xdr:col>5</xdr:col>
                    <xdr:colOff>438150</xdr:colOff>
                    <xdr:row>87</xdr:row>
                    <xdr:rowOff>228600</xdr:rowOff>
                  </to>
                </anchor>
              </controlPr>
            </control>
          </mc:Choice>
        </mc:AlternateContent>
        <mc:AlternateContent xmlns:mc="http://schemas.openxmlformats.org/markup-compatibility/2006">
          <mc:Choice Requires="x14">
            <control shapeId="75786" r:id="rId13" name="Check Box 10">
              <controlPr defaultSize="0" autoFill="0" autoLine="0" autoPict="0">
                <anchor moveWithCells="1">
                  <from>
                    <xdr:col>5</xdr:col>
                    <xdr:colOff>1057275</xdr:colOff>
                    <xdr:row>86</xdr:row>
                    <xdr:rowOff>228600</xdr:rowOff>
                  </from>
                  <to>
                    <xdr:col>6</xdr:col>
                    <xdr:colOff>219075</xdr:colOff>
                    <xdr:row>87</xdr:row>
                    <xdr:rowOff>228600</xdr:rowOff>
                  </to>
                </anchor>
              </controlPr>
            </control>
          </mc:Choice>
        </mc:AlternateContent>
        <mc:AlternateContent xmlns:mc="http://schemas.openxmlformats.org/markup-compatibility/2006">
          <mc:Choice Requires="x14">
            <control shapeId="75787" r:id="rId14" name="Check Box 11">
              <controlPr defaultSize="0" autoFill="0" autoLine="0" autoPict="0">
                <anchor moveWithCells="1">
                  <from>
                    <xdr:col>2</xdr:col>
                    <xdr:colOff>38100</xdr:colOff>
                    <xdr:row>92</xdr:row>
                    <xdr:rowOff>0</xdr:rowOff>
                  </from>
                  <to>
                    <xdr:col>2</xdr:col>
                    <xdr:colOff>723900</xdr:colOff>
                    <xdr:row>92</xdr:row>
                    <xdr:rowOff>228600</xdr:rowOff>
                  </to>
                </anchor>
              </controlPr>
            </control>
          </mc:Choice>
        </mc:AlternateContent>
        <mc:AlternateContent xmlns:mc="http://schemas.openxmlformats.org/markup-compatibility/2006">
          <mc:Choice Requires="x14">
            <control shapeId="75788" r:id="rId15" name="Check Box 12">
              <controlPr defaultSize="0" autoFill="0" autoLine="0" autoPict="0">
                <anchor moveWithCells="1">
                  <from>
                    <xdr:col>2</xdr:col>
                    <xdr:colOff>742950</xdr:colOff>
                    <xdr:row>92</xdr:row>
                    <xdr:rowOff>19050</xdr:rowOff>
                  </from>
                  <to>
                    <xdr:col>3</xdr:col>
                    <xdr:colOff>571500</xdr:colOff>
                    <xdr:row>92</xdr:row>
                    <xdr:rowOff>209550</xdr:rowOff>
                  </to>
                </anchor>
              </controlPr>
            </control>
          </mc:Choice>
        </mc:AlternateContent>
        <mc:AlternateContent xmlns:mc="http://schemas.openxmlformats.org/markup-compatibility/2006">
          <mc:Choice Requires="x14">
            <control shapeId="75789" r:id="rId16" name="Check Box 13">
              <controlPr defaultSize="0" autoFill="0" autoLine="0" autoPict="0">
                <anchor moveWithCells="1">
                  <from>
                    <xdr:col>3</xdr:col>
                    <xdr:colOff>742950</xdr:colOff>
                    <xdr:row>92</xdr:row>
                    <xdr:rowOff>0</xdr:rowOff>
                  </from>
                  <to>
                    <xdr:col>4</xdr:col>
                    <xdr:colOff>238125</xdr:colOff>
                    <xdr:row>92</xdr:row>
                    <xdr:rowOff>228600</xdr:rowOff>
                  </to>
                </anchor>
              </controlPr>
            </control>
          </mc:Choice>
        </mc:AlternateContent>
        <mc:AlternateContent xmlns:mc="http://schemas.openxmlformats.org/markup-compatibility/2006">
          <mc:Choice Requires="x14">
            <control shapeId="75790" r:id="rId17" name="Check Box 14">
              <controlPr defaultSize="0" autoFill="0" autoLine="0" autoPict="0">
                <anchor moveWithCells="1">
                  <from>
                    <xdr:col>4</xdr:col>
                    <xdr:colOff>371475</xdr:colOff>
                    <xdr:row>92</xdr:row>
                    <xdr:rowOff>0</xdr:rowOff>
                  </from>
                  <to>
                    <xdr:col>5</xdr:col>
                    <xdr:colOff>295275</xdr:colOff>
                    <xdr:row>92</xdr:row>
                    <xdr:rowOff>228600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22</vt:i4>
      </vt:variant>
      <vt:variant>
        <vt:lpstr>名前付き一覧</vt:lpstr>
      </vt:variant>
      <vt:variant>
        <vt:i4>21</vt:i4>
      </vt:variant>
    </vt:vector>
  </HeadingPairs>
  <TitlesOfParts>
    <vt:vector size="43" baseType="lpstr">
      <vt:lpstr>共通入力シート</vt:lpstr>
      <vt:lpstr>（表紙）</vt:lpstr>
      <vt:lpstr>様式1-1（ミッション・ビジョン）</vt:lpstr>
      <vt:lpstr>様式1-2（地域特性・活動実績）</vt:lpstr>
      <vt:lpstr>様式1-3（事業計画(1)）</vt:lpstr>
      <vt:lpstr>様式1-3（事業計画(2)・総合用）</vt:lpstr>
      <vt:lpstr>様式1-3（事業計画(2)-①）</vt:lpstr>
      <vt:lpstr>様式1-3（事業計画(3)-①-2）</vt:lpstr>
      <vt:lpstr>様式1-4（要望事業一覧）</vt:lpstr>
      <vt:lpstr>様式1-4-①（公演_個表）</vt:lpstr>
      <vt:lpstr>様式1-4-②（公演_バリアフリー・多言語）</vt:lpstr>
      <vt:lpstr>様式1-4-③（人材養成_個表）</vt:lpstr>
      <vt:lpstr>様式1-4-④（人材養成_バリアフリー・多言語）</vt:lpstr>
      <vt:lpstr>様式1-4-⑤（普及啓発_個表）</vt:lpstr>
      <vt:lpstr>様式1-4-⑥（普及啓発_バリアフリー・多言語）</vt:lpstr>
      <vt:lpstr>様式1-4-⑦（共生社会_個表）</vt:lpstr>
      <vt:lpstr>様式1-4-⑧（共生社会_バリアフリー・多言語）</vt:lpstr>
      <vt:lpstr>様式1-5_1（基本情報）</vt:lpstr>
      <vt:lpstr>様式1-5_2（略歴）</vt:lpstr>
      <vt:lpstr>様式1-5_3（基本情報）</vt:lpstr>
      <vt:lpstr>様式1-5_4（持続可能性）</vt:lpstr>
      <vt:lpstr>A-3自己申告書</vt:lpstr>
      <vt:lpstr>'（表紙）'!Print_Area</vt:lpstr>
      <vt:lpstr>'A-3自己申告書'!Print_Area</vt:lpstr>
      <vt:lpstr>'様式1-1（ミッション・ビジョン）'!Print_Area</vt:lpstr>
      <vt:lpstr>'様式1-2（地域特性・活動実績）'!Print_Area</vt:lpstr>
      <vt:lpstr>'様式1-3（事業計画(1)）'!Print_Area</vt:lpstr>
      <vt:lpstr>'様式1-3（事業計画(2)・総合用）'!Print_Area</vt:lpstr>
      <vt:lpstr>'様式1-3（事業計画(2)-①）'!Print_Area</vt:lpstr>
      <vt:lpstr>'様式1-3（事業計画(3)-①-2）'!Print_Area</vt:lpstr>
      <vt:lpstr>'様式1-4（要望事業一覧）'!Print_Area</vt:lpstr>
      <vt:lpstr>'様式1-4-①（公演_個表）'!Print_Area</vt:lpstr>
      <vt:lpstr>'様式1-4-②（公演_バリアフリー・多言語）'!Print_Area</vt:lpstr>
      <vt:lpstr>'様式1-4-③（人材養成_個表）'!Print_Area</vt:lpstr>
      <vt:lpstr>'様式1-4-④（人材養成_バリアフリー・多言語）'!Print_Area</vt:lpstr>
      <vt:lpstr>'様式1-4-⑤（普及啓発_個表）'!Print_Area</vt:lpstr>
      <vt:lpstr>'様式1-4-⑥（普及啓発_バリアフリー・多言語）'!Print_Area</vt:lpstr>
      <vt:lpstr>'様式1-4-⑦（共生社会_個表）'!Print_Area</vt:lpstr>
      <vt:lpstr>'様式1-4-⑧（共生社会_バリアフリー・多言語）'!Print_Area</vt:lpstr>
      <vt:lpstr>'様式1-5_1（基本情報）'!Print_Area</vt:lpstr>
      <vt:lpstr>'様式1-5_2（略歴）'!Print_Area</vt:lpstr>
      <vt:lpstr>'様式1-5_3（基本情報）'!Print_Area</vt:lpstr>
      <vt:lpstr>'様式1-5_4（持続可能性）'!Print_Area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日本芸術文化振興会</dc:creator>
  <cp:lastModifiedBy>俊文 合田</cp:lastModifiedBy>
  <cp:lastPrinted>2026-09-11T07:42:59Z</cp:lastPrinted>
  <dcterms:created xsi:type="dcterms:W3CDTF">2023-08-09T12:46:30Z</dcterms:created>
  <dcterms:modified xsi:type="dcterms:W3CDTF">2026-09-29T15:35:18Z</dcterms:modified>
</cp:coreProperties>
</file>